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abentz\Desktop\ADHERENTS\"/>
    </mc:Choice>
  </mc:AlternateContent>
  <bookViews>
    <workbookView xWindow="0" yWindow="0" windowWidth="28800" windowHeight="11700" tabRatio="813" firstSheet="1" activeTab="2"/>
  </bookViews>
  <sheets>
    <sheet name="Préambule" sheetId="13" r:id="rId1"/>
    <sheet name="Mode d'emploi " sheetId="15" r:id="rId2"/>
    <sheet name="Signalétique " sheetId="12" r:id="rId3"/>
    <sheet name="Inter-réseaux" sheetId="17" r:id="rId4"/>
    <sheet name="A Pratiques manageriales" sheetId="10" r:id="rId5"/>
    <sheet name="B Familles" sheetId="2" r:id="rId6"/>
    <sheet name="C Indicateurs" sheetId="9" r:id="rId7"/>
    <sheet name="Base" sheetId="11" state="hidden" r:id="rId8"/>
    <sheet name="D Sources bibliographiques" sheetId="16" r:id="rId9"/>
  </sheets>
  <externalReferences>
    <externalReference r:id="rId10"/>
    <externalReference r:id="rId11"/>
    <externalReference r:id="rId12"/>
  </externalReferences>
  <definedNames>
    <definedName name="_">'C Indicateurs'!$E$106</definedName>
    <definedName name="_xlnm._FilterDatabase" localSheetId="4" hidden="1">'A Pratiques manageriales'!$A$1:$A$104</definedName>
    <definedName name="_xlnm._FilterDatabase" localSheetId="8" hidden="1">'D Sources bibliographiques'!$H$1:$I$68</definedName>
    <definedName name="Agenda21">[1]Feuil5!$G$2:$G$4</definedName>
    <definedName name="Agents">Base!$G$25:$G$37</definedName>
    <definedName name="Alsace">Base!$L$25:$L$35</definedName>
    <definedName name="choixmontant">'Signalétique '!$F$109:$G$111</definedName>
    <definedName name="choixnb">'Signalétique '!$F$105:$G$107</definedName>
    <definedName name="Collectivité">Structure</definedName>
    <definedName name="Commune">Base!$Q$28:$Q$34</definedName>
    <definedName name="habitants">Base!$E$25:$E$39</definedName>
    <definedName name="Implication">[2]Listes!$H$3:$H$6</definedName>
    <definedName name="_xlnm.Print_Titles" localSheetId="5">'B Familles'!$1:$1</definedName>
    <definedName name="List1">Base!$W$1:$W$2</definedName>
    <definedName name="List2">Base!$X$1:$X$2</definedName>
    <definedName name="List3">Base!$Y$1:$Y$2</definedName>
    <definedName name="List4">Base!$Z$1:$Z$3</definedName>
    <definedName name="List5">Base!$W$5:$W$7</definedName>
    <definedName name="List9">Base!$Y$7:$Y$8</definedName>
    <definedName name="montant">[1]Feuil5!$I$2:$I$4</definedName>
    <definedName name="Nbmarches">[1]Feuil5!$H$2:$H$4</definedName>
    <definedName name="Niveau">'Signalétique '!$F$113:$G$115</definedName>
    <definedName name="org">'A Pratiques manageriales'!$AB$1:$AB$4</definedName>
    <definedName name="orga">'A Pratiques manageriales'!$AC$1:$AC$4</definedName>
    <definedName name="oui_non">[2]Listes!$D$3:$D$4</definedName>
    <definedName name="OuiNon">[1]Feuil5!$F$2:$F$3</definedName>
    <definedName name="Phases">Base!$B$32:$B$35</definedName>
    <definedName name="POURC">'B Familles'!$AE$1:$AE$5</definedName>
    <definedName name="REP">'B Familles'!$BB$2:$BB$3</definedName>
    <definedName name="Réponses" localSheetId="1">#REF!</definedName>
    <definedName name="Réponses">#REF!</definedName>
    <definedName name="REPPOURC">'B Familles'!$AF$1:$AF$5</definedName>
    <definedName name="Réseau">Base!$L$25:$L$34</definedName>
    <definedName name="Structure">Base!$B$25:$B$28</definedName>
    <definedName name="stucture">Base!$B$25:$B$28</definedName>
    <definedName name="Taille">Base!$E$26:$E$39</definedName>
    <definedName name="tendance">'B Familles'!$AE$43:$AE$45</definedName>
    <definedName name="type">Base!$Q$28:$Q$34</definedName>
    <definedName name="_xlnm.Print_Area" localSheetId="4">'A Pratiques manageriales'!$A$1:$E$40</definedName>
  </definedNames>
  <calcPr calcId="162913"/>
</workbook>
</file>

<file path=xl/calcChain.xml><?xml version="1.0" encoding="utf-8"?>
<calcChain xmlns="http://schemas.openxmlformats.org/spreadsheetml/2006/main">
  <c r="AA13" i="11" l="1"/>
  <c r="H20" i="11"/>
  <c r="I117" i="2" l="1"/>
  <c r="I116" i="2"/>
  <c r="AA22" i="11"/>
  <c r="AA18" i="11"/>
  <c r="AA21" i="11"/>
  <c r="AA17" i="11"/>
  <c r="AA20" i="11"/>
  <c r="AA16" i="11"/>
  <c r="E67" i="9"/>
  <c r="I22" i="2"/>
  <c r="E157" i="9"/>
  <c r="E151" i="9"/>
  <c r="E141" i="9"/>
  <c r="E85" i="9"/>
  <c r="E54" i="9"/>
  <c r="I133" i="2"/>
  <c r="I134" i="2"/>
  <c r="E109" i="9"/>
  <c r="E111" i="9"/>
  <c r="I138" i="2"/>
  <c r="I137" i="2"/>
  <c r="AB21" i="11" l="1"/>
  <c r="E97" i="9" s="1"/>
  <c r="AB17" i="11"/>
  <c r="I188" i="2"/>
  <c r="I305" i="2"/>
  <c r="I306" i="2"/>
  <c r="I308" i="2"/>
  <c r="I307" i="2"/>
  <c r="E101" i="9" l="1"/>
  <c r="I118" i="2"/>
  <c r="E155" i="9"/>
  <c r="E173" i="9"/>
  <c r="E149" i="9"/>
  <c r="E99" i="9" l="1"/>
  <c r="E93" i="9" l="1"/>
  <c r="I96" i="2"/>
  <c r="B4" i="11" l="1"/>
  <c r="C4" i="11" s="1"/>
  <c r="I265" i="2" l="1"/>
  <c r="I264" i="2"/>
  <c r="Q19" i="11" s="1"/>
  <c r="I263" i="2"/>
  <c r="I262" i="2"/>
  <c r="I250" i="2"/>
  <c r="I261" i="2"/>
  <c r="I260" i="2"/>
  <c r="I259" i="2"/>
  <c r="I258" i="2"/>
  <c r="I257" i="2"/>
  <c r="I256" i="2"/>
  <c r="I255" i="2"/>
  <c r="I254" i="2"/>
  <c r="I253" i="2"/>
  <c r="I252" i="2"/>
  <c r="I251" i="2"/>
  <c r="I240" i="2"/>
  <c r="I249" i="2"/>
  <c r="I248" i="2"/>
  <c r="I247" i="2"/>
  <c r="I246" i="2"/>
  <c r="I245" i="2"/>
  <c r="I244" i="2"/>
  <c r="I228" i="2"/>
  <c r="N7" i="11" l="1"/>
  <c r="J13" i="11"/>
  <c r="K13" i="11" s="1"/>
  <c r="B15" i="11"/>
  <c r="C15" i="11" s="1"/>
  <c r="I195" i="2"/>
  <c r="I80" i="2"/>
  <c r="I36" i="2" l="1"/>
  <c r="I35" i="2"/>
  <c r="AA9" i="11" l="1"/>
  <c r="AA3" i="11"/>
  <c r="AA2" i="11"/>
  <c r="AA1" i="11"/>
  <c r="I115" i="2"/>
  <c r="I114" i="2"/>
  <c r="I98" i="2"/>
  <c r="I113" i="2"/>
  <c r="I112" i="2"/>
  <c r="I111" i="2"/>
  <c r="I110" i="2"/>
  <c r="I109" i="2"/>
  <c r="I108" i="2"/>
  <c r="I107" i="2"/>
  <c r="I106" i="2"/>
  <c r="I105" i="2"/>
  <c r="I104" i="2"/>
  <c r="I90" i="2"/>
  <c r="I103" i="2"/>
  <c r="I102" i="2"/>
  <c r="J7" i="11" s="1"/>
  <c r="K7" i="11" s="1"/>
  <c r="I101" i="2"/>
  <c r="I100" i="2"/>
  <c r="I99" i="2"/>
  <c r="I94" i="2"/>
  <c r="I95" i="2"/>
  <c r="I92" i="2"/>
  <c r="I91" i="2"/>
  <c r="I89" i="2"/>
  <c r="I88" i="2"/>
  <c r="I87" i="2"/>
  <c r="N5" i="11" s="1"/>
  <c r="I86" i="2"/>
  <c r="I85" i="2"/>
  <c r="I84" i="2"/>
  <c r="I83" i="2"/>
  <c r="I82" i="2"/>
  <c r="I79" i="2"/>
  <c r="I78" i="2"/>
  <c r="I77" i="2"/>
  <c r="R4" i="11" l="1"/>
  <c r="S4" i="11" s="1"/>
  <c r="B7" i="11"/>
  <c r="C7" i="11" s="1"/>
  <c r="F6" i="11"/>
  <c r="G6" i="11" s="1"/>
  <c r="F8" i="11"/>
  <c r="G8" i="11" s="1"/>
  <c r="F15" i="11" l="1"/>
  <c r="G15" i="11" s="1"/>
  <c r="D31" i="10" l="1"/>
  <c r="D36" i="10"/>
  <c r="D35" i="10"/>
  <c r="D34" i="10"/>
  <c r="D33" i="10"/>
  <c r="D32" i="10"/>
  <c r="D28" i="10"/>
  <c r="D27" i="10"/>
  <c r="D26" i="10"/>
  <c r="D25" i="10"/>
  <c r="D30" i="10"/>
  <c r="D29" i="10"/>
  <c r="D24" i="10"/>
  <c r="D23" i="10"/>
  <c r="D40" i="10"/>
  <c r="D39" i="10"/>
  <c r="D38" i="10"/>
  <c r="D37" i="10"/>
  <c r="D22" i="10"/>
  <c r="D21" i="10"/>
  <c r="D20" i="10"/>
  <c r="D17" i="10"/>
  <c r="D19" i="10"/>
  <c r="D18" i="10"/>
  <c r="D16" i="10"/>
  <c r="D15" i="10"/>
  <c r="D14" i="10"/>
  <c r="D13" i="10"/>
  <c r="D12" i="10"/>
  <c r="D11" i="10"/>
  <c r="D10" i="10"/>
  <c r="D9" i="10"/>
  <c r="E33" i="9" s="1"/>
  <c r="D7" i="10"/>
  <c r="D8" i="10"/>
  <c r="D6" i="10"/>
  <c r="D5" i="10"/>
  <c r="D4" i="10"/>
  <c r="D3" i="10"/>
  <c r="D2" i="10"/>
  <c r="C6" i="9" l="1"/>
  <c r="C8" i="9"/>
  <c r="C10" i="9"/>
  <c r="L8" i="9" s="1"/>
  <c r="C4" i="9"/>
  <c r="L5" i="9" s="1"/>
  <c r="C13" i="9"/>
  <c r="L9" i="9" s="1"/>
  <c r="I8" i="2"/>
  <c r="I12" i="2"/>
  <c r="I13" i="2"/>
  <c r="I14" i="2"/>
  <c r="I15" i="2"/>
  <c r="I16" i="2"/>
  <c r="I19" i="2"/>
  <c r="I20" i="2"/>
  <c r="I29" i="2"/>
  <c r="I33" i="2"/>
  <c r="F4" i="11" s="1"/>
  <c r="G4" i="11" s="1"/>
  <c r="I34" i="2"/>
  <c r="I37" i="2"/>
  <c r="I38" i="2"/>
  <c r="I39" i="2"/>
  <c r="I40" i="2"/>
  <c r="I41" i="2"/>
  <c r="I52" i="2"/>
  <c r="I53" i="2"/>
  <c r="I55" i="2"/>
  <c r="I56" i="2"/>
  <c r="I60" i="2"/>
  <c r="N4" i="11" s="1"/>
  <c r="I66" i="2"/>
  <c r="I67" i="2"/>
  <c r="I81" i="2"/>
  <c r="I93" i="2"/>
  <c r="I148" i="2"/>
  <c r="I151" i="2"/>
  <c r="I155" i="2"/>
  <c r="I156" i="2"/>
  <c r="I157" i="2"/>
  <c r="I158" i="2"/>
  <c r="R5" i="11" s="1"/>
  <c r="S5" i="11" s="1"/>
  <c r="I160" i="2"/>
  <c r="I168" i="2"/>
  <c r="I169" i="2"/>
  <c r="I170" i="2"/>
  <c r="I171" i="2"/>
  <c r="I173" i="2"/>
  <c r="I176" i="2"/>
  <c r="I179" i="2"/>
  <c r="I183" i="2"/>
  <c r="I193" i="2"/>
  <c r="I194" i="2"/>
  <c r="I206" i="2"/>
  <c r="I207" i="2"/>
  <c r="I208" i="2"/>
  <c r="I209" i="2"/>
  <c r="I210" i="2"/>
  <c r="I213" i="2"/>
  <c r="I214" i="2"/>
  <c r="I216" i="2"/>
  <c r="I220" i="2"/>
  <c r="I221" i="2"/>
  <c r="I222" i="2"/>
  <c r="I227" i="2"/>
  <c r="I232" i="2"/>
  <c r="I234" i="2"/>
  <c r="I235" i="2"/>
  <c r="I238" i="2"/>
  <c r="I241" i="2"/>
  <c r="I274" i="2"/>
  <c r="I275" i="2"/>
  <c r="I278" i="2"/>
  <c r="I279" i="2"/>
  <c r="I280" i="2"/>
  <c r="I284" i="2"/>
  <c r="I296" i="2"/>
  <c r="I297" i="2"/>
  <c r="I298" i="2"/>
  <c r="I299" i="2"/>
  <c r="I300" i="2"/>
  <c r="I301" i="2"/>
  <c r="I203" i="2"/>
  <c r="L222" i="2"/>
  <c r="E119" i="9"/>
  <c r="E117" i="9"/>
  <c r="AC1" i="11"/>
  <c r="E175" i="9"/>
  <c r="E171" i="9"/>
  <c r="E169" i="9"/>
  <c r="I226" i="2"/>
  <c r="I225" i="2"/>
  <c r="E145" i="9"/>
  <c r="E143" i="9"/>
  <c r="I224" i="2"/>
  <c r="I223" i="2"/>
  <c r="AA6" i="11"/>
  <c r="AA5" i="11"/>
  <c r="I200" i="2"/>
  <c r="E135" i="9"/>
  <c r="E137" i="9"/>
  <c r="E87" i="9"/>
  <c r="I71" i="2"/>
  <c r="I139" i="2"/>
  <c r="E105" i="9"/>
  <c r="E107" i="9"/>
  <c r="E113" i="9"/>
  <c r="I97" i="2"/>
  <c r="E91" i="9"/>
  <c r="E75" i="9"/>
  <c r="E73" i="9"/>
  <c r="E71" i="9"/>
  <c r="E81" i="9"/>
  <c r="E79" i="9"/>
  <c r="E83" i="9"/>
  <c r="E65" i="9"/>
  <c r="Y5" i="11" s="1"/>
  <c r="I23" i="2"/>
  <c r="I293" i="2"/>
  <c r="I292" i="2"/>
  <c r="I291" i="2"/>
  <c r="I294" i="2"/>
  <c r="I295" i="2"/>
  <c r="I302" i="2"/>
  <c r="I303" i="2"/>
  <c r="I304" i="2"/>
  <c r="I290" i="2"/>
  <c r="I289" i="2"/>
  <c r="I288" i="2"/>
  <c r="I287" i="2"/>
  <c r="I283" i="2"/>
  <c r="I277" i="2"/>
  <c r="I276" i="2"/>
  <c r="I273" i="2"/>
  <c r="I272" i="2"/>
  <c r="I271" i="2"/>
  <c r="I270" i="2"/>
  <c r="I282" i="2"/>
  <c r="I281" i="2"/>
  <c r="I269" i="2"/>
  <c r="I268" i="2"/>
  <c r="I267" i="2"/>
  <c r="I266" i="2"/>
  <c r="I230" i="2"/>
  <c r="I229" i="2"/>
  <c r="I237" i="2"/>
  <c r="I239" i="2"/>
  <c r="I233" i="2"/>
  <c r="I231" i="2"/>
  <c r="I205" i="2"/>
  <c r="I204" i="2"/>
  <c r="J12" i="11" s="1"/>
  <c r="K12" i="11" s="1"/>
  <c r="I202" i="2"/>
  <c r="I190" i="2"/>
  <c r="I219" i="2"/>
  <c r="I218" i="2"/>
  <c r="I217" i="2"/>
  <c r="I215" i="2"/>
  <c r="I212" i="2"/>
  <c r="I211" i="2"/>
  <c r="I198" i="2"/>
  <c r="I197" i="2"/>
  <c r="I196" i="2"/>
  <c r="I192" i="2"/>
  <c r="R7" i="11" s="1"/>
  <c r="S7" i="11" s="1"/>
  <c r="I191" i="2"/>
  <c r="I189" i="2"/>
  <c r="I175" i="2"/>
  <c r="I184" i="2"/>
  <c r="I182" i="2"/>
  <c r="I181" i="2"/>
  <c r="I180" i="2"/>
  <c r="I178" i="2"/>
  <c r="I177" i="2"/>
  <c r="I174" i="2"/>
  <c r="I172" i="2"/>
  <c r="I167" i="2"/>
  <c r="I145" i="2"/>
  <c r="I166" i="2"/>
  <c r="I165" i="2"/>
  <c r="I161" i="2"/>
  <c r="I159" i="2"/>
  <c r="I146" i="2"/>
  <c r="I150" i="2"/>
  <c r="I149" i="2"/>
  <c r="I144" i="2"/>
  <c r="I143" i="2"/>
  <c r="I142" i="2"/>
  <c r="I141" i="2"/>
  <c r="I140" i="2"/>
  <c r="I154" i="2"/>
  <c r="I153" i="2"/>
  <c r="I152" i="2"/>
  <c r="I147" i="2"/>
  <c r="I162" i="2"/>
  <c r="I132" i="2"/>
  <c r="I131" i="2"/>
  <c r="I130" i="2"/>
  <c r="I129" i="2"/>
  <c r="I128" i="2"/>
  <c r="I127" i="2"/>
  <c r="I126" i="2"/>
  <c r="I125" i="2"/>
  <c r="I124" i="2"/>
  <c r="I123" i="2"/>
  <c r="I122" i="2"/>
  <c r="I121" i="2"/>
  <c r="J9" i="11" s="1"/>
  <c r="K9" i="11" s="1"/>
  <c r="I120" i="2"/>
  <c r="I119" i="2"/>
  <c r="I76" i="2"/>
  <c r="J6" i="11" s="1"/>
  <c r="K6" i="11" s="1"/>
  <c r="I75" i="2"/>
  <c r="I74" i="2"/>
  <c r="I73" i="2"/>
  <c r="I65" i="2"/>
  <c r="I64" i="2"/>
  <c r="I63" i="2"/>
  <c r="I62" i="2"/>
  <c r="I61" i="2"/>
  <c r="I59" i="2"/>
  <c r="I58" i="2"/>
  <c r="I57" i="2"/>
  <c r="I54" i="2"/>
  <c r="I51" i="2"/>
  <c r="I50" i="2"/>
  <c r="I49" i="2"/>
  <c r="I48" i="2"/>
  <c r="I42" i="2"/>
  <c r="I44" i="2"/>
  <c r="I43" i="2"/>
  <c r="I32" i="2"/>
  <c r="I31" i="2"/>
  <c r="I30" i="2"/>
  <c r="I28" i="2"/>
  <c r="I27" i="2"/>
  <c r="I26" i="2"/>
  <c r="I25" i="2"/>
  <c r="I24" i="2"/>
  <c r="I21" i="2"/>
  <c r="I18" i="2"/>
  <c r="I17" i="2"/>
  <c r="I11" i="2"/>
  <c r="I10" i="2"/>
  <c r="I9" i="2"/>
  <c r="I7" i="2"/>
  <c r="I6" i="2"/>
  <c r="I5" i="2"/>
  <c r="I4" i="2"/>
  <c r="I3" i="2"/>
  <c r="I2" i="2"/>
  <c r="I201" i="2"/>
  <c r="E165" i="9"/>
  <c r="E163" i="9"/>
  <c r="E161" i="9"/>
  <c r="I285" i="2"/>
  <c r="I324" i="2"/>
  <c r="I323" i="2"/>
  <c r="I322" i="2"/>
  <c r="E129" i="9"/>
  <c r="I187" i="2"/>
  <c r="E127" i="9" s="1"/>
  <c r="I186" i="2"/>
  <c r="I185" i="2"/>
  <c r="E125" i="9"/>
  <c r="I242" i="2"/>
  <c r="I243" i="2"/>
  <c r="AE42" i="2"/>
  <c r="AE41" i="2"/>
  <c r="AE40" i="2"/>
  <c r="AC38" i="2"/>
  <c r="I236" i="2"/>
  <c r="AG92" i="2"/>
  <c r="AH92" i="2" s="1"/>
  <c r="AC8" i="2"/>
  <c r="AD1" i="2"/>
  <c r="AG1" i="2" s="1"/>
  <c r="AG108" i="2"/>
  <c r="AH7" i="2"/>
  <c r="AC7" i="2"/>
  <c r="K20" i="11" l="1"/>
  <c r="L20" i="11" s="1"/>
  <c r="E48" i="9" s="1"/>
  <c r="S19" i="11"/>
  <c r="T19" i="11" s="1"/>
  <c r="E50" i="9" s="1"/>
  <c r="Q20" i="11"/>
  <c r="E46" i="9" s="1"/>
  <c r="F3" i="11"/>
  <c r="G3" i="11" s="1"/>
  <c r="N20" i="11"/>
  <c r="AC9" i="2"/>
  <c r="N3" i="11"/>
  <c r="J5" i="11"/>
  <c r="K5" i="11" s="1"/>
  <c r="R8" i="11"/>
  <c r="S8" i="11" s="1"/>
  <c r="R6" i="11"/>
  <c r="S6" i="11" s="1"/>
  <c r="B6" i="11"/>
  <c r="C6" i="11" s="1"/>
  <c r="R3" i="11"/>
  <c r="S3" i="11" s="1"/>
  <c r="N6" i="11"/>
  <c r="J11" i="11"/>
  <c r="K11" i="11" s="1"/>
  <c r="J3" i="11"/>
  <c r="K3" i="11" s="1"/>
  <c r="J14" i="11"/>
  <c r="K14" i="11" s="1"/>
  <c r="J15" i="11"/>
  <c r="K15" i="11" s="1"/>
  <c r="J10" i="11"/>
  <c r="K10" i="11" s="1"/>
  <c r="J4" i="11"/>
  <c r="K4" i="11" s="1"/>
  <c r="B17" i="11"/>
  <c r="C17" i="11" s="1"/>
  <c r="B14" i="11"/>
  <c r="C14" i="11" s="1"/>
  <c r="B16" i="11"/>
  <c r="C16" i="11" s="1"/>
  <c r="B12" i="11"/>
  <c r="C12" i="11" s="1"/>
  <c r="B5" i="11"/>
  <c r="C5" i="11" s="1"/>
  <c r="B3" i="11"/>
  <c r="C3" i="11" s="1"/>
  <c r="B13" i="11"/>
  <c r="C13" i="11" s="1"/>
  <c r="B9" i="11"/>
  <c r="C9" i="11" s="1"/>
  <c r="B11" i="11"/>
  <c r="C11" i="11" s="1"/>
  <c r="B10" i="11"/>
  <c r="C10" i="11" s="1"/>
  <c r="F12" i="11"/>
  <c r="G12" i="11" s="1"/>
  <c r="F10" i="11"/>
  <c r="G10" i="11" s="1"/>
  <c r="F17" i="11"/>
  <c r="G17" i="11" s="1"/>
  <c r="F16" i="11"/>
  <c r="G16" i="11" s="1"/>
  <c r="F14" i="11"/>
  <c r="G14" i="11" s="1"/>
  <c r="F11" i="11"/>
  <c r="G11" i="11" s="1"/>
  <c r="F5" i="11"/>
  <c r="G5" i="11" s="1"/>
  <c r="F13" i="11"/>
  <c r="G13" i="11" s="1"/>
  <c r="D18" i="9"/>
  <c r="AB5" i="11"/>
  <c r="I199" i="2" s="1"/>
  <c r="E133" i="9" s="1"/>
  <c r="AG68" i="2"/>
  <c r="AD22" i="2"/>
  <c r="AG22" i="2" s="1"/>
  <c r="AG19" i="2"/>
  <c r="AH19" i="2" s="1"/>
  <c r="AF41" i="2"/>
  <c r="AH1" i="2"/>
  <c r="AG69" i="2"/>
  <c r="AH69" i="2" s="1"/>
  <c r="AG95" i="2"/>
  <c r="AG109" i="2"/>
  <c r="AG42" i="2"/>
  <c r="AH42" i="2" s="1"/>
  <c r="AD23" i="2"/>
  <c r="AG23" i="2" s="1"/>
  <c r="F7" i="11"/>
  <c r="G7" i="11" s="1"/>
  <c r="AB2" i="11"/>
  <c r="AB38" i="2"/>
  <c r="L6" i="9"/>
  <c r="P3" i="11" l="1"/>
  <c r="E30" i="9" s="1"/>
  <c r="E44" i="9"/>
  <c r="T3" i="11"/>
  <c r="E35" i="9" s="1"/>
  <c r="L3" i="11"/>
  <c r="E27" i="9" s="1"/>
  <c r="D3" i="11"/>
  <c r="E25" i="9" s="1"/>
  <c r="H3" i="11"/>
  <c r="E23" i="9" s="1"/>
  <c r="I163" i="2"/>
  <c r="E121" i="9" s="1"/>
</calcChain>
</file>

<file path=xl/comments1.xml><?xml version="1.0" encoding="utf-8"?>
<comments xmlns="http://schemas.openxmlformats.org/spreadsheetml/2006/main">
  <authors>
    <author>xbf</author>
  </authors>
  <commentList>
    <comment ref="E18" authorId="0" shapeId="0">
      <text>
        <r>
          <rPr>
            <b/>
            <sz val="9"/>
            <color indexed="81"/>
            <rFont val="Tahoma"/>
            <family val="2"/>
          </rPr>
          <t>Pour répondre, cliquer et utiliser le menu déroulant.</t>
        </r>
        <r>
          <rPr>
            <sz val="9"/>
            <color indexed="81"/>
            <rFont val="Tahoma"/>
            <family val="2"/>
          </rPr>
          <t xml:space="preserve">
</t>
        </r>
      </text>
    </comment>
    <comment ref="E21" authorId="0" shapeId="0">
      <text>
        <r>
          <rPr>
            <b/>
            <sz val="9"/>
            <color indexed="81"/>
            <rFont val="Tahoma"/>
            <family val="2"/>
          </rPr>
          <t>Pour répondre, cliquer et utiliser le menu déroulant.</t>
        </r>
        <r>
          <rPr>
            <sz val="9"/>
            <color indexed="81"/>
            <rFont val="Tahoma"/>
            <family val="2"/>
          </rPr>
          <t xml:space="preserve">
</t>
        </r>
      </text>
    </comment>
    <comment ref="G21" authorId="0" shapeId="0">
      <text>
        <r>
          <rPr>
            <b/>
            <sz val="9"/>
            <color indexed="81"/>
            <rFont val="Tahoma"/>
            <family val="2"/>
          </rPr>
          <t>Pour répondre, cliquer et utiliser le menu déroulant.</t>
        </r>
        <r>
          <rPr>
            <sz val="9"/>
            <color indexed="81"/>
            <rFont val="Tahoma"/>
            <family val="2"/>
          </rPr>
          <t xml:space="preserve">
</t>
        </r>
      </text>
    </comment>
    <comment ref="E35" authorId="0" shapeId="0">
      <text>
        <r>
          <rPr>
            <b/>
            <sz val="9"/>
            <color indexed="81"/>
            <rFont val="Tahoma"/>
            <family val="2"/>
          </rPr>
          <t>Pour répondre, cliquer et utiliser le menu déroulant.</t>
        </r>
        <r>
          <rPr>
            <sz val="9"/>
            <color indexed="81"/>
            <rFont val="Tahoma"/>
            <family val="2"/>
          </rPr>
          <t xml:space="preserve">
</t>
        </r>
      </text>
    </comment>
    <comment ref="G35" authorId="0" shapeId="0">
      <text>
        <r>
          <rPr>
            <b/>
            <sz val="9"/>
            <color indexed="81"/>
            <rFont val="Tahoma"/>
            <family val="2"/>
          </rPr>
          <t>Pour répondre, cliquer et utiliser le menu déroulant.</t>
        </r>
        <r>
          <rPr>
            <sz val="9"/>
            <color indexed="81"/>
            <rFont val="Tahoma"/>
            <family val="2"/>
          </rPr>
          <t xml:space="preserve">
</t>
        </r>
      </text>
    </comment>
    <comment ref="D43" authorId="0" shapeId="0">
      <text>
        <r>
          <rPr>
            <b/>
            <sz val="9"/>
            <color indexed="81"/>
            <rFont val="Tahoma"/>
            <family val="2"/>
          </rPr>
          <t>Pour répondre, cliquer et utiliser le menu déroulant.</t>
        </r>
        <r>
          <rPr>
            <sz val="9"/>
            <color indexed="81"/>
            <rFont val="Tahoma"/>
            <family val="2"/>
          </rPr>
          <t xml:space="preserve">
</t>
        </r>
      </text>
    </comment>
    <comment ref="E46" authorId="0" shapeId="0">
      <text>
        <r>
          <rPr>
            <b/>
            <sz val="9"/>
            <color indexed="81"/>
            <rFont val="Tahoma"/>
            <family val="2"/>
          </rPr>
          <t>Pour répondre, cliquer et utiliser le menu déroulant.</t>
        </r>
        <r>
          <rPr>
            <sz val="9"/>
            <color indexed="81"/>
            <rFont val="Tahoma"/>
            <family val="2"/>
          </rPr>
          <t xml:space="preserve">
</t>
        </r>
      </text>
    </comment>
    <comment ref="H48" authorId="0" shapeId="0">
      <text>
        <r>
          <rPr>
            <b/>
            <sz val="9"/>
            <color indexed="81"/>
            <rFont val="Tahoma"/>
            <family val="2"/>
          </rPr>
          <t>Pour répondre, cliquer et utiliser le menu déroulant.</t>
        </r>
        <r>
          <rPr>
            <sz val="9"/>
            <color indexed="81"/>
            <rFont val="Tahoma"/>
            <family val="2"/>
          </rPr>
          <t xml:space="preserve">
</t>
        </r>
      </text>
    </comment>
  </commentList>
</comments>
</file>

<file path=xl/comments2.xml><?xml version="1.0" encoding="utf-8"?>
<comments xmlns="http://schemas.openxmlformats.org/spreadsheetml/2006/main">
  <authors>
    <author>xbf</author>
    <author>hpu</author>
  </authors>
  <commentList>
    <comment ref="A1" authorId="0" shapeId="0">
      <text>
        <r>
          <rPr>
            <b/>
            <sz val="9"/>
            <color indexed="81"/>
            <rFont val="Tahoma"/>
            <family val="2"/>
          </rPr>
          <t>Ces rubriques s'inspirent de la norme ISO 20400, chapitres 6 et 7.</t>
        </r>
        <r>
          <rPr>
            <sz val="9"/>
            <color indexed="81"/>
            <rFont val="Tahoma"/>
            <family val="2"/>
          </rPr>
          <t xml:space="preserve">
</t>
        </r>
      </text>
    </comment>
    <comment ref="C2" authorId="0" shapeId="0">
      <text>
        <r>
          <rPr>
            <b/>
            <sz val="9"/>
            <color indexed="81"/>
            <rFont val="Tahoma"/>
            <family val="2"/>
          </rPr>
          <t>Pour répondre, cliquer et utiliser le menu déroulant.</t>
        </r>
        <r>
          <rPr>
            <sz val="9"/>
            <color indexed="81"/>
            <rFont val="Tahoma"/>
            <family val="2"/>
          </rPr>
          <t xml:space="preserve">
</t>
        </r>
      </text>
    </comment>
    <comment ref="C3" authorId="0" shapeId="0">
      <text>
        <r>
          <rPr>
            <b/>
            <sz val="9"/>
            <color indexed="81"/>
            <rFont val="Tahoma"/>
            <family val="2"/>
          </rPr>
          <t>Pour répondre, cliquer et utiliser le menu déroulant.</t>
        </r>
        <r>
          <rPr>
            <sz val="9"/>
            <color indexed="81"/>
            <rFont val="Tahoma"/>
            <family val="2"/>
          </rPr>
          <t xml:space="preserve">
</t>
        </r>
      </text>
    </comment>
    <comment ref="C4" authorId="0" shapeId="0">
      <text>
        <r>
          <rPr>
            <b/>
            <sz val="9"/>
            <color indexed="81"/>
            <rFont val="Tahoma"/>
            <family val="2"/>
          </rPr>
          <t>Pour répondre, cliquer et utiliser le menu déroulant.</t>
        </r>
        <r>
          <rPr>
            <sz val="9"/>
            <color indexed="81"/>
            <rFont val="Tahoma"/>
            <family val="2"/>
          </rPr>
          <t xml:space="preserve">
</t>
        </r>
      </text>
    </comment>
    <comment ref="C5" authorId="0" shapeId="0">
      <text>
        <r>
          <rPr>
            <b/>
            <sz val="9"/>
            <color indexed="81"/>
            <rFont val="Tahoma"/>
            <family val="2"/>
          </rPr>
          <t>Pour répondre, cliquer et utiliser le menu déroulant.</t>
        </r>
        <r>
          <rPr>
            <sz val="9"/>
            <color indexed="81"/>
            <rFont val="Tahoma"/>
            <family val="2"/>
          </rPr>
          <t xml:space="preserve">
</t>
        </r>
      </text>
    </comment>
    <comment ref="C6" authorId="0" shapeId="0">
      <text>
        <r>
          <rPr>
            <b/>
            <sz val="9"/>
            <color indexed="81"/>
            <rFont val="Tahoma"/>
            <family val="2"/>
          </rPr>
          <t>Pour répondre, cliquer et utiliser le menu déroulant.</t>
        </r>
        <r>
          <rPr>
            <sz val="9"/>
            <color indexed="81"/>
            <rFont val="Tahoma"/>
            <family val="2"/>
          </rPr>
          <t xml:space="preserve">
</t>
        </r>
      </text>
    </comment>
    <comment ref="C7" authorId="0" shapeId="0">
      <text>
        <r>
          <rPr>
            <b/>
            <sz val="9"/>
            <color indexed="81"/>
            <rFont val="Tahoma"/>
            <family val="2"/>
          </rPr>
          <t>Pour répondre, cliquer et utiliser le menu déroulant.</t>
        </r>
        <r>
          <rPr>
            <sz val="9"/>
            <color indexed="81"/>
            <rFont val="Tahoma"/>
            <family val="2"/>
          </rPr>
          <t xml:space="preserve">
</t>
        </r>
      </text>
    </comment>
    <comment ref="C8" authorId="0" shapeId="0">
      <text>
        <r>
          <rPr>
            <b/>
            <sz val="9"/>
            <color indexed="81"/>
            <rFont val="Tahoma"/>
            <family val="2"/>
          </rPr>
          <t>Pour répondre, cliquer et utiliser le menu déroulant.</t>
        </r>
      </text>
    </comment>
    <comment ref="B9" authorId="1" shapeId="0">
      <text>
        <r>
          <rPr>
            <sz val="9"/>
            <color indexed="81"/>
            <rFont val="Tahoma"/>
            <family val="2"/>
          </rPr>
          <t>PNAAPD 2015-2018 
60 % des organisations publiques  sont signataires de la
charte pour l’achat public durable en 2020 (promu par ce plan)</t>
        </r>
      </text>
    </comment>
    <comment ref="C9" authorId="0" shapeId="0">
      <text>
        <r>
          <rPr>
            <b/>
            <sz val="9"/>
            <color indexed="81"/>
            <rFont val="Tahoma"/>
            <family val="2"/>
          </rPr>
          <t>Pour répondre, cliquer et utiliser le menu déroulant.</t>
        </r>
        <r>
          <rPr>
            <sz val="9"/>
            <color indexed="81"/>
            <rFont val="Tahoma"/>
            <family val="2"/>
          </rPr>
          <t xml:space="preserve">
</t>
        </r>
      </text>
    </comment>
    <comment ref="B10" authorId="1" shapeId="0">
      <text>
        <r>
          <rPr>
            <sz val="9"/>
            <color indexed="81"/>
            <rFont val="Tahoma"/>
            <family val="2"/>
          </rPr>
          <t>Norme ISO 20400- article 5.2 - Aligner les objectifs de l'organisation.</t>
        </r>
      </text>
    </comment>
    <comment ref="C10" authorId="0" shapeId="0">
      <text>
        <r>
          <rPr>
            <b/>
            <sz val="9"/>
            <color indexed="81"/>
            <rFont val="Tahoma"/>
            <family val="2"/>
          </rPr>
          <t>Pour répondre, cliquer et utiliser le menu déroulant.</t>
        </r>
        <r>
          <rPr>
            <sz val="9"/>
            <color indexed="81"/>
            <rFont val="Tahoma"/>
            <family val="2"/>
          </rPr>
          <t xml:space="preserve">
</t>
        </r>
      </text>
    </comment>
    <comment ref="B11" authorId="0" shapeId="0">
      <text>
        <r>
          <rPr>
            <sz val="9"/>
            <color indexed="81"/>
            <rFont val="Tahoma"/>
            <family val="2"/>
          </rPr>
          <t>L’article 13 de la loi n° 2014-856 du 31 juillet 2014 relative à l’économie sociale et solidaire a instauré l’</t>
        </r>
        <r>
          <rPr>
            <b/>
            <sz val="9"/>
            <color indexed="81"/>
            <rFont val="Tahoma"/>
            <family val="2"/>
          </rPr>
          <t>obligation d’adopter et de publier un schéma de promotion des achats publics socialement responsables</t>
        </r>
        <r>
          <rPr>
            <sz val="9"/>
            <color indexed="81"/>
            <rFont val="Tahoma"/>
            <family val="2"/>
          </rPr>
          <t>. Le décret fixe à 100 millions d’euros HT le seuil au-delà duquel cette nouvelle obligation s’applique.</t>
        </r>
        <r>
          <rPr>
            <b/>
            <sz val="9"/>
            <color indexed="81"/>
            <rFont val="Tahoma"/>
            <family val="2"/>
          </rPr>
          <t xml:space="preserve">
</t>
        </r>
      </text>
    </comment>
    <comment ref="C11" authorId="0" shapeId="0">
      <text>
        <r>
          <rPr>
            <b/>
            <sz val="9"/>
            <color indexed="81"/>
            <rFont val="Tahoma"/>
            <family val="2"/>
          </rPr>
          <t>Pour répondre, cliquer et utiliser le menu déroulant.</t>
        </r>
        <r>
          <rPr>
            <sz val="9"/>
            <color indexed="81"/>
            <rFont val="Tahoma"/>
            <family val="2"/>
          </rPr>
          <t xml:space="preserve">
</t>
        </r>
      </text>
    </comment>
    <comment ref="C12" authorId="0" shapeId="0">
      <text>
        <r>
          <rPr>
            <b/>
            <sz val="9"/>
            <color indexed="81"/>
            <rFont val="Tahoma"/>
            <family val="2"/>
          </rPr>
          <t>Pour répondre, cliquer et utiliser le menu déroulant.</t>
        </r>
        <r>
          <rPr>
            <sz val="9"/>
            <color indexed="81"/>
            <rFont val="Tahoma"/>
            <family val="2"/>
          </rPr>
          <t xml:space="preserve">
</t>
        </r>
      </text>
    </comment>
    <comment ref="B13" authorId="1" shapeId="0">
      <text>
        <r>
          <rPr>
            <b/>
            <sz val="9"/>
            <color indexed="81"/>
            <rFont val="Tahoma"/>
            <family val="2"/>
          </rPr>
          <t xml:space="preserve">Norme ISO 20400- </t>
        </r>
        <r>
          <rPr>
            <sz val="9"/>
            <color indexed="81"/>
            <rFont val="Tahoma"/>
            <family val="2"/>
          </rPr>
          <t>Article 6.5.2 - Cartographie des enjeux de responsabilité par catégorie d'achats
&amp; Article 6.5.1- Management du risque</t>
        </r>
      </text>
    </comment>
    <comment ref="C13" authorId="0" shapeId="0">
      <text>
        <r>
          <rPr>
            <b/>
            <sz val="9"/>
            <color indexed="81"/>
            <rFont val="Tahoma"/>
            <family val="2"/>
          </rPr>
          <t>Pour répondre, cliquer et utiliser le menu déroulant.</t>
        </r>
        <r>
          <rPr>
            <sz val="9"/>
            <color indexed="81"/>
            <rFont val="Tahoma"/>
            <family val="2"/>
          </rPr>
          <t xml:space="preserve">
</t>
        </r>
      </text>
    </comment>
    <comment ref="B14" authorId="1" shapeId="0">
      <text>
        <r>
          <rPr>
            <sz val="9"/>
            <color indexed="81"/>
            <rFont val="Tahoma"/>
            <family val="2"/>
          </rPr>
          <t>PNAAPD 2015-2018 
Chantier 2.1. Recommander de (…) mettre en oeuvre un plan d’action achats publics durables dans chaque organisation publique.</t>
        </r>
      </text>
    </comment>
    <comment ref="C14" authorId="0" shapeId="0">
      <text>
        <r>
          <rPr>
            <b/>
            <sz val="9"/>
            <color indexed="81"/>
            <rFont val="Tahoma"/>
            <family val="2"/>
          </rPr>
          <t>Pour répondre, cliquer et utiliser le menu déroulant.</t>
        </r>
        <r>
          <rPr>
            <sz val="9"/>
            <color indexed="81"/>
            <rFont val="Tahoma"/>
            <family val="2"/>
          </rPr>
          <t xml:space="preserve">
</t>
        </r>
      </text>
    </comment>
    <comment ref="B15" authorId="1" shapeId="0">
      <text>
        <r>
          <rPr>
            <sz val="9"/>
            <color indexed="81"/>
            <rFont val="Tahoma"/>
            <family val="2"/>
          </rPr>
          <t>Norme ISO 20400- Article 6.2- Redevabilité : il convient d'établir des responsabilités claires sur le plan de la redevabilité en matière d'achats responsables.</t>
        </r>
      </text>
    </comment>
    <comment ref="C15" authorId="0" shapeId="0">
      <text>
        <r>
          <rPr>
            <b/>
            <sz val="9"/>
            <color indexed="81"/>
            <rFont val="Tahoma"/>
            <family val="2"/>
          </rPr>
          <t>Pour répondre, cliquer et utiliser le menu déroulant.</t>
        </r>
        <r>
          <rPr>
            <sz val="9"/>
            <color indexed="81"/>
            <rFont val="Tahoma"/>
            <family val="2"/>
          </rPr>
          <t xml:space="preserve">
</t>
        </r>
      </text>
    </comment>
    <comment ref="B16" authorId="1" shapeId="0">
      <text>
        <r>
          <rPr>
            <sz val="9"/>
            <color indexed="81"/>
            <rFont val="Tahoma"/>
            <family val="2"/>
          </rPr>
          <t>PNAAPD 2015-2018 
Chantier 2.1. Recommander de nommer un responsable des achats durables et mettre en oeuvre un plan d’action achats publics durables dans chaque organisation publique</t>
        </r>
      </text>
    </comment>
    <comment ref="C16" authorId="0" shapeId="0">
      <text>
        <r>
          <rPr>
            <b/>
            <sz val="9"/>
            <color indexed="81"/>
            <rFont val="Tahoma"/>
            <family val="2"/>
          </rPr>
          <t>Pour répondre, cliquer et utiliser le menu déroulant.</t>
        </r>
        <r>
          <rPr>
            <sz val="9"/>
            <color indexed="81"/>
            <rFont val="Tahoma"/>
            <family val="2"/>
          </rPr>
          <t xml:space="preserve">
</t>
        </r>
      </text>
    </comment>
    <comment ref="C17" authorId="0" shapeId="0">
      <text>
        <r>
          <rPr>
            <b/>
            <sz val="9"/>
            <color indexed="81"/>
            <rFont val="Tahoma"/>
            <family val="2"/>
          </rPr>
          <t>Pour répondre, cliquer et utiliser le menu déroulant.</t>
        </r>
        <r>
          <rPr>
            <sz val="9"/>
            <color indexed="81"/>
            <rFont val="Tahoma"/>
            <family val="2"/>
          </rPr>
          <t xml:space="preserve">
</t>
        </r>
      </text>
    </comment>
    <comment ref="B18" authorId="1" shapeId="0">
      <text>
        <r>
          <rPr>
            <sz val="9"/>
            <color indexed="81"/>
            <rFont val="Tahoma"/>
            <family val="2"/>
          </rPr>
          <t>Norme ISO 20400- Article 6.2.3 - Redevabilité : il convient d'établir des responsabilités claires sur le plan de la redevabilité en matière d'achats responsables.</t>
        </r>
      </text>
    </comment>
    <comment ref="C18" authorId="0" shapeId="0">
      <text>
        <r>
          <rPr>
            <b/>
            <sz val="9"/>
            <color indexed="81"/>
            <rFont val="Tahoma"/>
            <family val="2"/>
          </rPr>
          <t>Pour répondre, cliquer et utiliser le menu déroulant.</t>
        </r>
        <r>
          <rPr>
            <sz val="9"/>
            <color indexed="81"/>
            <rFont val="Tahoma"/>
            <family val="2"/>
          </rPr>
          <t xml:space="preserve">
</t>
        </r>
      </text>
    </comment>
    <comment ref="B19" authorId="1" shapeId="0">
      <text>
        <r>
          <rPr>
            <sz val="9"/>
            <color indexed="81"/>
            <rFont val="Tahoma"/>
            <family val="2"/>
          </rPr>
          <t>Norme ISO 20400- 
Article 6.3.4 Reconnaissance et développement des compétences
&amp; PNAAPD 2015-2018 Chantier 5</t>
        </r>
      </text>
    </comment>
    <comment ref="C19" authorId="0" shapeId="0">
      <text>
        <r>
          <rPr>
            <b/>
            <sz val="9"/>
            <color indexed="81"/>
            <rFont val="Tahoma"/>
            <family val="2"/>
          </rPr>
          <t>Pour répondre, cliquer et utiliser le menu déroulant.</t>
        </r>
        <r>
          <rPr>
            <sz val="9"/>
            <color indexed="81"/>
            <rFont val="Tahoma"/>
            <family val="2"/>
          </rPr>
          <t xml:space="preserve">
</t>
        </r>
      </text>
    </comment>
    <comment ref="C20" authorId="0" shapeId="0">
      <text>
        <r>
          <rPr>
            <b/>
            <sz val="9"/>
            <color indexed="81"/>
            <rFont val="Tahoma"/>
            <family val="2"/>
          </rPr>
          <t>Pour répondre, cliquer et utiliser le menu déroulant.</t>
        </r>
        <r>
          <rPr>
            <sz val="9"/>
            <color indexed="81"/>
            <rFont val="Tahoma"/>
            <family val="2"/>
          </rPr>
          <t xml:space="preserve">
</t>
        </r>
      </text>
    </comment>
    <comment ref="B21" authorId="1" shapeId="0">
      <text>
        <r>
          <rPr>
            <b/>
            <sz val="9"/>
            <color indexed="81"/>
            <rFont val="Tahoma"/>
            <family val="2"/>
          </rPr>
          <t xml:space="preserve">Norme ISO 20400 - </t>
        </r>
        <r>
          <rPr>
            <sz val="9"/>
            <color indexed="81"/>
            <rFont val="Tahoma"/>
            <family val="2"/>
          </rPr>
          <t>Article 6.4 - Identification et dialogue avec les parties prenantes. En plus d'être responsable de ses propres décisions et activités, une organisation acheteuse peut être en
capacité d'influer sur le comportement des fournisseurs avec lesquels elle a des relations et de promouvoir des résultats plus responsables.</t>
        </r>
      </text>
    </comment>
    <comment ref="C21" authorId="0" shapeId="0">
      <text>
        <r>
          <rPr>
            <b/>
            <sz val="9"/>
            <color indexed="81"/>
            <rFont val="Tahoma"/>
            <family val="2"/>
          </rPr>
          <t>Pour répondre, cliquer et utiliser le menu déroulant.</t>
        </r>
        <r>
          <rPr>
            <sz val="9"/>
            <color indexed="81"/>
            <rFont val="Tahoma"/>
            <family val="2"/>
          </rPr>
          <t xml:space="preserve">
</t>
        </r>
      </text>
    </comment>
    <comment ref="C22" authorId="0" shapeId="0">
      <text>
        <r>
          <rPr>
            <b/>
            <sz val="9"/>
            <color indexed="81"/>
            <rFont val="Tahoma"/>
            <family val="2"/>
          </rPr>
          <t>Pour répondre, cliquer et utiliser le menu déroulant.</t>
        </r>
        <r>
          <rPr>
            <sz val="9"/>
            <color indexed="81"/>
            <rFont val="Tahoma"/>
            <family val="2"/>
          </rPr>
          <t xml:space="preserve">
</t>
        </r>
      </text>
    </comment>
    <comment ref="C23" authorId="0" shapeId="0">
      <text>
        <r>
          <rPr>
            <b/>
            <sz val="9"/>
            <color indexed="81"/>
            <rFont val="Tahoma"/>
            <family val="2"/>
          </rPr>
          <t>Pour répondre, cliquer et utiliser le menu déroulant.</t>
        </r>
        <r>
          <rPr>
            <sz val="9"/>
            <color indexed="81"/>
            <rFont val="Tahoma"/>
            <family val="2"/>
          </rPr>
          <t xml:space="preserve">
</t>
        </r>
      </text>
    </comment>
    <comment ref="B24" authorId="1" shapeId="0">
      <text>
        <r>
          <rPr>
            <b/>
            <sz val="9"/>
            <color indexed="81"/>
            <rFont val="Tahoma"/>
            <family val="2"/>
          </rPr>
          <t xml:space="preserve">Norme ISO 20400- 6.2.4 Procédures et systèmes 
</t>
        </r>
        <r>
          <rPr>
            <sz val="9"/>
            <color indexed="81"/>
            <rFont val="Tahoma"/>
            <family val="2"/>
          </rPr>
          <t>La gouvernance impose un corpus de règles que les personnes doivent respecter. Pour la plupart des
organisations, ces règles comprennent généralement un ensemble de documents : politiques, systèmes,
procédures, normes et modèles, etc.</t>
        </r>
      </text>
    </comment>
    <comment ref="C24" authorId="0" shapeId="0">
      <text>
        <r>
          <rPr>
            <b/>
            <sz val="9"/>
            <color indexed="81"/>
            <rFont val="Tahoma"/>
            <family val="2"/>
          </rPr>
          <t>Pour répondre, cliquer et utiliser le menu déroulant.</t>
        </r>
        <r>
          <rPr>
            <sz val="9"/>
            <color indexed="81"/>
            <rFont val="Tahoma"/>
            <family val="2"/>
          </rPr>
          <t xml:space="preserve">
</t>
        </r>
      </text>
    </comment>
    <comment ref="C25" authorId="0" shapeId="0">
      <text>
        <r>
          <rPr>
            <b/>
            <sz val="9"/>
            <color indexed="81"/>
            <rFont val="Tahoma"/>
            <family val="2"/>
          </rPr>
          <t>Pour répondre, cliquer et utiliser le menu déroulant.</t>
        </r>
        <r>
          <rPr>
            <sz val="9"/>
            <color indexed="81"/>
            <rFont val="Tahoma"/>
            <family val="2"/>
          </rPr>
          <t xml:space="preserve">
</t>
        </r>
      </text>
    </comment>
    <comment ref="C26" authorId="0" shapeId="0">
      <text>
        <r>
          <rPr>
            <b/>
            <sz val="9"/>
            <color indexed="81"/>
            <rFont val="Tahoma"/>
            <family val="2"/>
          </rPr>
          <t>Pour répondre, cliquer et utiliser le menu déroulant.</t>
        </r>
        <r>
          <rPr>
            <sz val="9"/>
            <color indexed="81"/>
            <rFont val="Tahoma"/>
            <family val="2"/>
          </rPr>
          <t xml:space="preserve">
</t>
        </r>
      </text>
    </comment>
    <comment ref="C27" authorId="0" shapeId="0">
      <text>
        <r>
          <rPr>
            <b/>
            <sz val="9"/>
            <color indexed="81"/>
            <rFont val="Tahoma"/>
            <family val="2"/>
          </rPr>
          <t>Pour répondre, cliquer et utiliser le menu déroulant.</t>
        </r>
        <r>
          <rPr>
            <sz val="9"/>
            <color indexed="81"/>
            <rFont val="Tahoma"/>
            <family val="2"/>
          </rPr>
          <t xml:space="preserve">
</t>
        </r>
      </text>
    </comment>
    <comment ref="C28" authorId="0" shapeId="0">
      <text>
        <r>
          <rPr>
            <b/>
            <sz val="9"/>
            <color indexed="81"/>
            <rFont val="Tahoma"/>
            <family val="2"/>
          </rPr>
          <t>Pour répondre, cliquer et utiliser le menu déroulant.</t>
        </r>
        <r>
          <rPr>
            <sz val="9"/>
            <color indexed="81"/>
            <rFont val="Tahoma"/>
            <family val="2"/>
          </rPr>
          <t xml:space="preserve">
</t>
        </r>
      </text>
    </comment>
    <comment ref="B29" authorId="1" shapeId="0">
      <text>
        <r>
          <rPr>
            <b/>
            <sz val="9"/>
            <color indexed="81"/>
            <rFont val="Tahoma"/>
            <family val="2"/>
          </rPr>
          <t>Norme ISO 20400- Article 7.2.4 Analyse du marché</t>
        </r>
      </text>
    </comment>
    <comment ref="C29" authorId="0" shapeId="0">
      <text>
        <r>
          <rPr>
            <b/>
            <sz val="9"/>
            <color indexed="81"/>
            <rFont val="Tahoma"/>
            <family val="2"/>
          </rPr>
          <t>Pour répondre, cliquer et utiliser le menu déroulant.</t>
        </r>
        <r>
          <rPr>
            <sz val="9"/>
            <color indexed="81"/>
            <rFont val="Tahoma"/>
            <family val="2"/>
          </rPr>
          <t xml:space="preserve">
</t>
        </r>
      </text>
    </comment>
    <comment ref="C30" authorId="0" shapeId="0">
      <text>
        <r>
          <rPr>
            <b/>
            <sz val="9"/>
            <color indexed="81"/>
            <rFont val="Tahoma"/>
            <family val="2"/>
          </rPr>
          <t>Pour répondre, cliquer et utiliser le menu déroulant.</t>
        </r>
        <r>
          <rPr>
            <sz val="9"/>
            <color indexed="81"/>
            <rFont val="Tahoma"/>
            <family val="2"/>
          </rPr>
          <t xml:space="preserve">
</t>
        </r>
      </text>
    </comment>
    <comment ref="C31" authorId="0" shapeId="0">
      <text>
        <r>
          <rPr>
            <b/>
            <sz val="9"/>
            <color indexed="81"/>
            <rFont val="Tahoma"/>
            <family val="2"/>
          </rPr>
          <t>Pour répondre, cliquer et utiliser le menu déroulant.</t>
        </r>
        <r>
          <rPr>
            <sz val="9"/>
            <color indexed="81"/>
            <rFont val="Tahoma"/>
            <family val="2"/>
          </rPr>
          <t xml:space="preserve">
</t>
        </r>
      </text>
    </comment>
    <comment ref="C32" authorId="0" shapeId="0">
      <text>
        <r>
          <rPr>
            <b/>
            <sz val="9"/>
            <color indexed="81"/>
            <rFont val="Tahoma"/>
            <family val="2"/>
          </rPr>
          <t>Pour répondre, cliquer et utiliser le menu déroulant.</t>
        </r>
        <r>
          <rPr>
            <sz val="9"/>
            <color indexed="81"/>
            <rFont val="Tahoma"/>
            <family val="2"/>
          </rPr>
          <t xml:space="preserve">
</t>
        </r>
      </text>
    </comment>
    <comment ref="C33" authorId="0" shapeId="0">
      <text>
        <r>
          <rPr>
            <b/>
            <sz val="9"/>
            <color indexed="81"/>
            <rFont val="Tahoma"/>
            <family val="2"/>
          </rPr>
          <t>Pour répondre, cliquer et utiliser le menu déroulant.</t>
        </r>
        <r>
          <rPr>
            <sz val="9"/>
            <color indexed="81"/>
            <rFont val="Tahoma"/>
            <family val="2"/>
          </rPr>
          <t xml:space="preserve">
</t>
        </r>
      </text>
    </comment>
    <comment ref="C34" authorId="0" shapeId="0">
      <text>
        <r>
          <rPr>
            <b/>
            <sz val="9"/>
            <color indexed="81"/>
            <rFont val="Tahoma"/>
            <family val="2"/>
          </rPr>
          <t>Pour répondre, cliquer et utiliser le menu déroulant.</t>
        </r>
        <r>
          <rPr>
            <sz val="9"/>
            <color indexed="81"/>
            <rFont val="Tahoma"/>
            <family val="2"/>
          </rPr>
          <t xml:space="preserve">
</t>
        </r>
      </text>
    </comment>
    <comment ref="C35" authorId="0" shapeId="0">
      <text>
        <r>
          <rPr>
            <b/>
            <sz val="9"/>
            <color indexed="81"/>
            <rFont val="Tahoma"/>
            <family val="2"/>
          </rPr>
          <t>Pour répondre, cliquer et utiliser le menu déroulant.</t>
        </r>
        <r>
          <rPr>
            <sz val="9"/>
            <color indexed="81"/>
            <rFont val="Tahoma"/>
            <family val="2"/>
          </rPr>
          <t xml:space="preserve">
</t>
        </r>
      </text>
    </comment>
    <comment ref="B36" authorId="1" shapeId="0">
      <text>
        <r>
          <rPr>
            <b/>
            <sz val="9"/>
            <color indexed="81"/>
            <rFont val="Tahoma"/>
            <family val="2"/>
          </rPr>
          <t xml:space="preserve">Norme ISO 20400- </t>
        </r>
        <r>
          <rPr>
            <sz val="9"/>
            <color indexed="81"/>
            <rFont val="Tahoma"/>
            <family val="2"/>
          </rPr>
          <t>Article 7.5- Il convient que les engagements d'une organisation en matière de responsabilité se reflètent dans la qualité de la relation avec ses fournisseurs.</t>
        </r>
      </text>
    </comment>
    <comment ref="C36" authorId="0" shapeId="0">
      <text>
        <r>
          <rPr>
            <b/>
            <sz val="9"/>
            <color indexed="81"/>
            <rFont val="Tahoma"/>
            <family val="2"/>
          </rPr>
          <t>Pour répondre, cliquer et utiliser le menu déroulant.</t>
        </r>
        <r>
          <rPr>
            <sz val="9"/>
            <color indexed="81"/>
            <rFont val="Tahoma"/>
            <family val="2"/>
          </rPr>
          <t xml:space="preserve">
</t>
        </r>
      </text>
    </comment>
    <comment ref="B37" authorId="1" shapeId="0">
      <text>
        <r>
          <rPr>
            <b/>
            <sz val="9"/>
            <color indexed="81"/>
            <rFont val="Tahoma"/>
            <family val="2"/>
          </rPr>
          <t>Norme ISO 20400- article 6.6 - Mesure et amélioration des performances</t>
        </r>
      </text>
    </comment>
    <comment ref="C37" authorId="0" shapeId="0">
      <text>
        <r>
          <rPr>
            <b/>
            <sz val="9"/>
            <color indexed="81"/>
            <rFont val="Tahoma"/>
            <family val="2"/>
          </rPr>
          <t>Pour répondre, cliquer et utiliser le menu déroulant.</t>
        </r>
        <r>
          <rPr>
            <sz val="9"/>
            <color indexed="81"/>
            <rFont val="Tahoma"/>
            <family val="2"/>
          </rPr>
          <t xml:space="preserve">
</t>
        </r>
      </text>
    </comment>
    <comment ref="B38" authorId="1" shapeId="0">
      <text>
        <r>
          <rPr>
            <sz val="9"/>
            <color indexed="81"/>
            <rFont val="Tahoma"/>
            <family val="2"/>
          </rPr>
          <t>Norme ISO 20400- Article 6.6
Il convient que la fonction achats définisse les objectifs et les cibles en matière de responsabilité, ainsi que les indicateurs de performance clé.</t>
        </r>
      </text>
    </comment>
    <comment ref="C38" authorId="0" shapeId="0">
      <text>
        <r>
          <rPr>
            <b/>
            <sz val="9"/>
            <color indexed="81"/>
            <rFont val="Tahoma"/>
            <family val="2"/>
          </rPr>
          <t>Pour répondre, cliquer et utiliser le menu déroulant.</t>
        </r>
        <r>
          <rPr>
            <sz val="9"/>
            <color indexed="81"/>
            <rFont val="Tahoma"/>
            <family val="2"/>
          </rPr>
          <t xml:space="preserve">
</t>
        </r>
      </text>
    </comment>
    <comment ref="B39" authorId="1" shapeId="0">
      <text>
        <r>
          <rPr>
            <b/>
            <sz val="9"/>
            <color indexed="81"/>
            <rFont val="Tahoma"/>
            <family val="2"/>
          </rPr>
          <t>Norme ISO 20400- Articles 6.6 et 6.4</t>
        </r>
      </text>
    </comment>
    <comment ref="C39" authorId="0" shapeId="0">
      <text>
        <r>
          <rPr>
            <b/>
            <sz val="9"/>
            <color indexed="81"/>
            <rFont val="Tahoma"/>
            <family val="2"/>
          </rPr>
          <t>Pour répondre, cliquer et utiliser le menu déroulant.</t>
        </r>
        <r>
          <rPr>
            <sz val="9"/>
            <color indexed="81"/>
            <rFont val="Tahoma"/>
            <family val="2"/>
          </rPr>
          <t xml:space="preserve">
</t>
        </r>
      </text>
    </comment>
    <comment ref="B40" authorId="1" shapeId="0">
      <text>
        <r>
          <rPr>
            <b/>
            <sz val="9"/>
            <color indexed="81"/>
            <rFont val="Tahoma"/>
            <family val="2"/>
          </rPr>
          <t>Norme ISO 20400- Articles 6.6 et 6.4</t>
        </r>
      </text>
    </comment>
    <comment ref="C40" authorId="0" shapeId="0">
      <text>
        <r>
          <rPr>
            <b/>
            <sz val="9"/>
            <color indexed="81"/>
            <rFont val="Tahoma"/>
            <family val="2"/>
          </rPr>
          <t>Pour répondre, cliquer et utiliser le menu déroulant.</t>
        </r>
        <r>
          <rPr>
            <sz val="9"/>
            <color indexed="81"/>
            <rFont val="Tahoma"/>
            <family val="2"/>
          </rPr>
          <t xml:space="preserve">
</t>
        </r>
      </text>
    </comment>
  </commentList>
</comments>
</file>

<file path=xl/comments3.xml><?xml version="1.0" encoding="utf-8"?>
<comments xmlns="http://schemas.openxmlformats.org/spreadsheetml/2006/main">
  <authors>
    <author>xbf</author>
  </authors>
  <commentList>
    <comment ref="B1" authorId="0" shapeId="0">
      <text>
        <r>
          <rPr>
            <b/>
            <sz val="9"/>
            <color indexed="81"/>
            <rFont val="Tahoma"/>
            <family val="2"/>
          </rPr>
          <t>Ces 4 étapes condensent et couvrent l'ensemble du processus achat tel que défini dans la future norme ISO 20400</t>
        </r>
        <r>
          <rPr>
            <sz val="9"/>
            <color indexed="81"/>
            <rFont val="Tahoma"/>
            <family val="2"/>
          </rPr>
          <t xml:space="preserve">
</t>
        </r>
      </text>
    </comment>
    <comment ref="E1" authorId="0" shapeId="0">
      <text>
        <r>
          <rPr>
            <b/>
            <sz val="9"/>
            <color indexed="81"/>
            <rFont val="Tahoma"/>
            <family val="2"/>
          </rPr>
          <t xml:space="preserve">Ici, les impacts sont les conséquences positives ou négatives de l'achat ou de l'acte d'achat sur les milieux ou les parties prenantes.
</t>
        </r>
      </text>
    </comment>
    <comment ref="G1" authorId="0" shapeId="0">
      <text>
        <r>
          <rPr>
            <b/>
            <sz val="9"/>
            <color indexed="81"/>
            <rFont val="Tahoma"/>
            <family val="2"/>
          </rPr>
          <t>Les cellules « Env. », « Soc. » ou « Indic. » précisent que les données renseignées sont déterminantes dans le calcul des indicateurs de l’onglet C.</t>
        </r>
        <r>
          <rPr>
            <sz val="9"/>
            <color indexed="81"/>
            <rFont val="Tahoma"/>
            <family val="2"/>
          </rPr>
          <t xml:space="preserve">
</t>
        </r>
      </text>
    </comment>
    <comment ref="H2" authorId="0" shapeId="0">
      <text>
        <r>
          <rPr>
            <b/>
            <sz val="9"/>
            <color indexed="81"/>
            <rFont val="Tahoma"/>
            <family val="2"/>
          </rPr>
          <t xml:space="preserve">Pour répondre, cliquer et utiliser le menu déroulant.
</t>
        </r>
        <r>
          <rPr>
            <sz val="9"/>
            <color indexed="81"/>
            <rFont val="Tahoma"/>
            <family val="2"/>
          </rPr>
          <t xml:space="preserve">
</t>
        </r>
      </text>
    </comment>
    <comment ref="C3"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H3" authorId="0" shapeId="0">
      <text>
        <r>
          <rPr>
            <b/>
            <sz val="9"/>
            <color indexed="81"/>
            <rFont val="Tahoma"/>
            <family val="2"/>
          </rPr>
          <t xml:space="preserve">Pour répondre, cliquer et utiliser le menu déroulant.
</t>
        </r>
        <r>
          <rPr>
            <sz val="9"/>
            <color indexed="81"/>
            <rFont val="Tahoma"/>
            <family val="2"/>
          </rPr>
          <t xml:space="preserve">
</t>
        </r>
      </text>
    </comment>
    <comment ref="C4"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H4" authorId="0" shapeId="0">
      <text>
        <r>
          <rPr>
            <b/>
            <sz val="9"/>
            <color indexed="81"/>
            <rFont val="Tahoma"/>
            <family val="2"/>
          </rPr>
          <t xml:space="preserve">Pour répondre, cliquer et utiliser le menu déroulant.
</t>
        </r>
        <r>
          <rPr>
            <sz val="9"/>
            <color indexed="81"/>
            <rFont val="Tahoma"/>
            <family val="2"/>
          </rPr>
          <t xml:space="preserve">
</t>
        </r>
      </text>
    </comment>
    <comment ref="H5" authorId="0" shapeId="0">
      <text>
        <r>
          <rPr>
            <b/>
            <sz val="9"/>
            <color indexed="81"/>
            <rFont val="Tahoma"/>
            <family val="2"/>
          </rPr>
          <t xml:space="preserve">Pour répondre, cliquer et utiliser le menu déroulant.
</t>
        </r>
        <r>
          <rPr>
            <sz val="9"/>
            <color indexed="81"/>
            <rFont val="Tahoma"/>
            <family val="2"/>
          </rPr>
          <t xml:space="preserve">
</t>
        </r>
      </text>
    </comment>
    <comment ref="H6" authorId="0" shapeId="0">
      <text>
        <r>
          <rPr>
            <b/>
            <sz val="9"/>
            <color indexed="81"/>
            <rFont val="Tahoma"/>
            <family val="2"/>
          </rPr>
          <t xml:space="preserve">Pour répondre, cliquer et utiliser le menu déroulant.
</t>
        </r>
        <r>
          <rPr>
            <sz val="9"/>
            <color indexed="81"/>
            <rFont val="Tahoma"/>
            <family val="2"/>
          </rPr>
          <t xml:space="preserve">
</t>
        </r>
      </text>
    </comment>
    <comment ref="C7" authorId="0" shapeId="0">
      <text>
        <r>
          <rPr>
            <b/>
            <sz val="9"/>
            <color indexed="81"/>
            <rFont val="Tahoma"/>
            <family val="2"/>
          </rPr>
          <t>Voir Guide d’Equisol-Adaig-Adabio – «Pour l’achat de produits bio, locaux et équitables »</t>
        </r>
        <r>
          <rPr>
            <sz val="9"/>
            <color indexed="81"/>
            <rFont val="Tahoma"/>
            <family val="2"/>
          </rPr>
          <t xml:space="preserve">
</t>
        </r>
      </text>
    </comment>
    <comment ref="G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7" authorId="0" shapeId="0">
      <text>
        <r>
          <rPr>
            <b/>
            <sz val="9"/>
            <color indexed="81"/>
            <rFont val="Tahoma"/>
            <family val="2"/>
          </rPr>
          <t xml:space="preserve">Pour répondre, cliquer et utiliser le menu déroulant.
</t>
        </r>
        <r>
          <rPr>
            <sz val="9"/>
            <color indexed="81"/>
            <rFont val="Tahoma"/>
            <family val="2"/>
          </rPr>
          <t xml:space="preserve">
</t>
        </r>
      </text>
    </comment>
    <comment ref="C8"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G8"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8" authorId="0" shapeId="0">
      <text>
        <r>
          <rPr>
            <b/>
            <sz val="9"/>
            <color indexed="81"/>
            <rFont val="Tahoma"/>
            <family val="2"/>
          </rPr>
          <t xml:space="preserve">Pour répondre, cliquer et utiliser le menu déroulant.
</t>
        </r>
        <r>
          <rPr>
            <sz val="9"/>
            <color indexed="81"/>
            <rFont val="Tahoma"/>
            <family val="2"/>
          </rPr>
          <t xml:space="preserve">
</t>
        </r>
      </text>
    </comment>
    <comment ref="C9" authorId="0" shapeId="0">
      <text>
        <r>
          <rPr>
            <b/>
            <sz val="9"/>
            <color indexed="81"/>
            <rFont val="Tahoma"/>
            <family val="2"/>
          </rPr>
          <t>Voir Guide d’Equisol-Adaig-Adabio – «Pour l’achat de produits bio, locaux et équitables »</t>
        </r>
        <r>
          <rPr>
            <sz val="9"/>
            <color indexed="81"/>
            <rFont val="Tahoma"/>
            <family val="2"/>
          </rPr>
          <t xml:space="preserve">
</t>
        </r>
      </text>
    </comment>
    <comment ref="H9" authorId="0" shapeId="0">
      <text>
        <r>
          <rPr>
            <b/>
            <sz val="9"/>
            <color indexed="81"/>
            <rFont val="Tahoma"/>
            <family val="2"/>
          </rPr>
          <t xml:space="preserve">Pour répondre, cliquer et utiliser le menu déroulant.
</t>
        </r>
        <r>
          <rPr>
            <sz val="9"/>
            <color indexed="81"/>
            <rFont val="Tahoma"/>
            <family val="2"/>
          </rPr>
          <t xml:space="preserve">
</t>
        </r>
      </text>
    </comment>
    <comment ref="H10" authorId="0" shapeId="0">
      <text>
        <r>
          <rPr>
            <b/>
            <sz val="9"/>
            <color indexed="81"/>
            <rFont val="Tahoma"/>
            <family val="2"/>
          </rPr>
          <t xml:space="preserve">Pour répondre, cliquer et utiliser le menu déroulant.
</t>
        </r>
        <r>
          <rPr>
            <sz val="9"/>
            <color indexed="81"/>
            <rFont val="Tahoma"/>
            <family val="2"/>
          </rPr>
          <t xml:space="preserve">
</t>
        </r>
      </text>
    </comment>
    <comment ref="G11"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1" authorId="0" shapeId="0">
      <text>
        <r>
          <rPr>
            <b/>
            <sz val="9"/>
            <color indexed="81"/>
            <rFont val="Tahoma"/>
            <family val="2"/>
          </rPr>
          <t xml:space="preserve">Pour répondre, cliquer et utiliser le menu déroulant.
</t>
        </r>
        <r>
          <rPr>
            <sz val="9"/>
            <color indexed="81"/>
            <rFont val="Tahoma"/>
            <family val="2"/>
          </rPr>
          <t xml:space="preserve">
</t>
        </r>
      </text>
    </comment>
    <comment ref="C12"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F12" authorId="0" shapeId="0">
      <text>
        <r>
          <rPr>
            <b/>
            <sz val="9"/>
            <color indexed="81"/>
            <rFont val="Tahoma"/>
            <family val="2"/>
          </rPr>
          <t>Voir Guide du réseau Grand Ouest commande publique responsable, avril 2010 – « Intégration de produits issus de l’agriculture biologique dans la restauration collective »</t>
        </r>
        <r>
          <rPr>
            <sz val="9"/>
            <color indexed="81"/>
            <rFont val="Tahoma"/>
            <family val="2"/>
          </rPr>
          <t xml:space="preserve">
</t>
        </r>
      </text>
    </comment>
    <comment ref="G1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 authorId="0" shapeId="0">
      <text>
        <r>
          <rPr>
            <b/>
            <sz val="9"/>
            <color indexed="81"/>
            <rFont val="Tahoma"/>
            <family val="2"/>
          </rPr>
          <t xml:space="preserve">Pour répondre, cliquer et utiliser le menu déroulant.
</t>
        </r>
        <r>
          <rPr>
            <sz val="9"/>
            <color indexed="81"/>
            <rFont val="Tahoma"/>
            <family val="2"/>
          </rPr>
          <t xml:space="preserve">
</t>
        </r>
      </text>
    </comment>
    <comment ref="C13"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G13" authorId="0" shapeId="0">
      <text>
        <r>
          <rPr>
            <b/>
            <sz val="9"/>
            <color indexed="81"/>
            <rFont val="Tahoma"/>
            <family val="2"/>
          </rPr>
          <t>La réponse à cette question entre dans la définition d'un indicateur environnemental du tableau de bord de l'onglet "Indicateurs".</t>
        </r>
      </text>
    </comment>
    <comment ref="H13" authorId="0" shapeId="0">
      <text>
        <r>
          <rPr>
            <b/>
            <sz val="9"/>
            <color indexed="81"/>
            <rFont val="Tahoma"/>
            <family val="2"/>
          </rPr>
          <t xml:space="preserve">Pour répondre, cliquer et utiliser le menu déroulant.
</t>
        </r>
        <r>
          <rPr>
            <sz val="9"/>
            <color indexed="81"/>
            <rFont val="Tahoma"/>
            <family val="2"/>
          </rPr>
          <t xml:space="preserve">
</t>
        </r>
      </text>
    </comment>
    <comment ref="C14"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G1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4" authorId="0" shapeId="0">
      <text>
        <r>
          <rPr>
            <b/>
            <sz val="9"/>
            <color indexed="81"/>
            <rFont val="Tahoma"/>
            <family val="2"/>
          </rPr>
          <t xml:space="preserve">Pour répondre, cliquer et utiliser le menu déroulant.
</t>
        </r>
        <r>
          <rPr>
            <sz val="9"/>
            <color indexed="81"/>
            <rFont val="Tahoma"/>
            <family val="2"/>
          </rPr>
          <t xml:space="preserve">
</t>
        </r>
      </text>
    </comment>
    <comment ref="C15" authorId="0" shapeId="0">
      <text>
        <r>
          <rPr>
            <b/>
            <sz val="9"/>
            <color indexed="81"/>
            <rFont val="Tahoma"/>
            <family val="2"/>
          </rPr>
          <t>Règlement (CE) n° 178/2002 du Parlement européen et du Conseil du 28 janvier 2002</t>
        </r>
        <r>
          <rPr>
            <sz val="9"/>
            <color indexed="81"/>
            <rFont val="Tahoma"/>
            <family val="2"/>
          </rPr>
          <t xml:space="preserve">
</t>
        </r>
        <r>
          <rPr>
            <b/>
            <sz val="9"/>
            <color indexed="81"/>
            <rFont val="Tahoma"/>
            <family val="2"/>
          </rPr>
          <t xml:space="preserve">fixant des procédures relatives à la sécurité des denrées alimentaires. </t>
        </r>
      </text>
    </comment>
    <comment ref="F15" authorId="0" shapeId="0">
      <text>
        <r>
          <rPr>
            <b/>
            <sz val="9"/>
            <color indexed="81"/>
            <rFont val="Tahoma"/>
            <family val="2"/>
          </rPr>
          <t>Voir "recommandations nutrition" dans les sources bibliographiques</t>
        </r>
        <r>
          <rPr>
            <sz val="9"/>
            <color indexed="81"/>
            <rFont val="Tahoma"/>
            <family val="2"/>
          </rPr>
          <t xml:space="preserve">
</t>
        </r>
      </text>
    </comment>
    <comment ref="G15"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5" authorId="0" shapeId="0">
      <text>
        <r>
          <rPr>
            <b/>
            <sz val="9"/>
            <color indexed="81"/>
            <rFont val="Tahoma"/>
            <family val="2"/>
          </rPr>
          <t xml:space="preserve">Pour répondre, cliquer et utiliser le menu déroulant.
</t>
        </r>
        <r>
          <rPr>
            <sz val="9"/>
            <color indexed="81"/>
            <rFont val="Tahoma"/>
            <family val="2"/>
          </rPr>
          <t xml:space="preserve">
</t>
        </r>
      </text>
    </comment>
    <comment ref="C16" authorId="0" shapeId="0">
      <text>
        <r>
          <rPr>
            <b/>
            <sz val="9"/>
            <color indexed="81"/>
            <rFont val="Tahoma"/>
            <family val="2"/>
          </rPr>
          <t xml:space="preserve">Le décret 2011-1227 du 30 septembre 2011 et l'arrêté interministériel d'application du même jour réglementent la nutrition scolaire. </t>
        </r>
        <r>
          <rPr>
            <sz val="9"/>
            <color indexed="81"/>
            <rFont val="Tahoma"/>
            <family val="2"/>
          </rPr>
          <t xml:space="preserve">
</t>
        </r>
      </text>
    </comment>
    <comment ref="F16" authorId="0" shapeId="0">
      <text>
        <r>
          <rPr>
            <b/>
            <sz val="9"/>
            <color indexed="81"/>
            <rFont val="Tahoma"/>
            <family val="2"/>
          </rPr>
          <t>Voir "recommandations nutrition" dans les sources bibliographiques</t>
        </r>
      </text>
    </comment>
    <comment ref="G16"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6" authorId="0" shapeId="0">
      <text>
        <r>
          <rPr>
            <b/>
            <sz val="9"/>
            <color indexed="81"/>
            <rFont val="Tahoma"/>
            <family val="2"/>
          </rPr>
          <t xml:space="preserve">Pour répondre, cliquer et utiliser le menu déroulant.
</t>
        </r>
        <r>
          <rPr>
            <sz val="9"/>
            <color indexed="81"/>
            <rFont val="Tahoma"/>
            <family val="2"/>
          </rPr>
          <t xml:space="preserve">
</t>
        </r>
      </text>
    </comment>
    <comment ref="G1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7" authorId="0" shapeId="0">
      <text>
        <r>
          <rPr>
            <b/>
            <sz val="9"/>
            <color indexed="81"/>
            <rFont val="Tahoma"/>
            <family val="2"/>
          </rPr>
          <t xml:space="preserve">Pour répondre, cliquer et utiliser le menu déroulant.
</t>
        </r>
        <r>
          <rPr>
            <sz val="9"/>
            <color indexed="81"/>
            <rFont val="Tahoma"/>
            <family val="2"/>
          </rPr>
          <t xml:space="preserve">
</t>
        </r>
      </text>
    </comment>
    <comment ref="H18" authorId="0" shapeId="0">
      <text>
        <r>
          <rPr>
            <b/>
            <sz val="9"/>
            <color indexed="81"/>
            <rFont val="Tahoma"/>
            <family val="2"/>
          </rPr>
          <t xml:space="preserve">Pour répondre, cliquer et utiliser le menu déroulant.
</t>
        </r>
        <r>
          <rPr>
            <sz val="9"/>
            <color indexed="81"/>
            <rFont val="Tahoma"/>
            <family val="2"/>
          </rPr>
          <t xml:space="preserve">
</t>
        </r>
      </text>
    </comment>
    <comment ref="C19"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G1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 authorId="0" shapeId="0">
      <text>
        <r>
          <rPr>
            <b/>
            <sz val="9"/>
            <color indexed="81"/>
            <rFont val="Tahoma"/>
            <family val="2"/>
          </rPr>
          <t xml:space="preserve">Pour répondre, cliquer et utiliser le menu déroulant.
</t>
        </r>
        <r>
          <rPr>
            <sz val="9"/>
            <color indexed="81"/>
            <rFont val="Tahoma"/>
            <family val="2"/>
          </rPr>
          <t xml:space="preserve">
</t>
        </r>
      </text>
    </comment>
    <comment ref="C20" authorId="0" shapeId="0">
      <text>
        <r>
          <rPr>
            <b/>
            <sz val="9"/>
            <color indexed="81"/>
            <rFont val="Tahoma"/>
            <family val="2"/>
          </rPr>
          <t xml:space="preserve">Dans le Règlement (CE) 178/2002 du Paquet Hygiène, l’article 18 définit l’obligation de traçabilité pour tous les professionnels de la chaine alimentaire. </t>
        </r>
        <r>
          <rPr>
            <sz val="9"/>
            <color indexed="81"/>
            <rFont val="Tahoma"/>
            <family val="2"/>
          </rPr>
          <t xml:space="preserve">
</t>
        </r>
      </text>
    </comment>
    <comment ref="G2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0" authorId="0" shapeId="0">
      <text>
        <r>
          <rPr>
            <b/>
            <sz val="9"/>
            <color indexed="81"/>
            <rFont val="Tahoma"/>
            <family val="2"/>
          </rPr>
          <t xml:space="preserve">Pour répondre, cliquer et utiliser le menu déroulant.
</t>
        </r>
        <r>
          <rPr>
            <sz val="9"/>
            <color indexed="81"/>
            <rFont val="Tahoma"/>
            <family val="2"/>
          </rPr>
          <t xml:space="preserve">
</t>
        </r>
      </text>
    </comment>
    <comment ref="C21" authorId="0" shapeId="0">
      <text>
        <r>
          <rPr>
            <b/>
            <sz val="9"/>
            <color indexed="81"/>
            <rFont val="Tahoma"/>
            <family val="2"/>
          </rPr>
          <t>Circulaire du 3 décembre 2008 relative à l'exemplarité de l'Etat au regard du développement durable dans le fonctionnement de ses services et de ses établissements publics
Fiche n° 5</t>
        </r>
        <r>
          <rPr>
            <sz val="9"/>
            <color indexed="81"/>
            <rFont val="Tahoma"/>
            <family val="2"/>
          </rPr>
          <t xml:space="preserve">
</t>
        </r>
      </text>
    </comment>
    <comment ref="G21" authorId="0" shapeId="0">
      <text>
        <r>
          <rPr>
            <b/>
            <sz val="9"/>
            <color indexed="81"/>
            <rFont val="Tahoma"/>
            <family val="2"/>
          </rPr>
          <t>La réponse à cette question alimente le tableau de bord de l'onglet "Indicateurs"</t>
        </r>
      </text>
    </comment>
    <comment ref="H21" authorId="0" shapeId="0">
      <text>
        <r>
          <rPr>
            <b/>
            <sz val="9"/>
            <color indexed="81"/>
            <rFont val="Tahoma"/>
            <family val="2"/>
          </rPr>
          <t xml:space="preserve">Pour répondre, cliquer et utiliser le menu déroulant.
</t>
        </r>
        <r>
          <rPr>
            <sz val="9"/>
            <color indexed="81"/>
            <rFont val="Tahoma"/>
            <family val="2"/>
          </rPr>
          <t xml:space="preserve">
</t>
        </r>
      </text>
    </comment>
    <comment ref="G22"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2" authorId="0" shapeId="0">
      <text>
        <r>
          <rPr>
            <b/>
            <sz val="9"/>
            <color indexed="81"/>
            <rFont val="Tahoma"/>
            <family val="2"/>
          </rPr>
          <t>Pour répondre, cliquer et entrer une valeur numérique sans le symbole "%".</t>
        </r>
        <r>
          <rPr>
            <sz val="9"/>
            <color indexed="81"/>
            <rFont val="Tahoma"/>
            <family val="2"/>
          </rPr>
          <t xml:space="preserve">
</t>
        </r>
      </text>
    </comment>
    <comment ref="F23" authorId="0" shapeId="0">
      <text>
        <r>
          <rPr>
            <b/>
            <sz val="9"/>
            <color indexed="81"/>
            <rFont val="Tahoma"/>
            <family val="2"/>
          </rPr>
          <t>Cet outil est destiné aux élus des collectivités et services techniques. Il peut servir de première approche pour déterminer les économies financières et énergétiques atteignables en cas de rénovation.
Il n'a pas vocation à se substituer à un diagnostic que la collectivité devra nécessairement réaliser avant les travaux de rénovation</t>
        </r>
        <r>
          <rPr>
            <sz val="9"/>
            <color indexed="81"/>
            <rFont val="Tahoma"/>
            <family val="2"/>
          </rPr>
          <t xml:space="preserve">
</t>
        </r>
      </text>
    </comment>
    <comment ref="H23" authorId="0" shapeId="0">
      <text>
        <r>
          <rPr>
            <b/>
            <sz val="9"/>
            <color indexed="81"/>
            <rFont val="Tahoma"/>
            <family val="2"/>
          </rPr>
          <t xml:space="preserve">Pour répondre, cliquer et utiliser le menu déroulant.
</t>
        </r>
        <r>
          <rPr>
            <sz val="9"/>
            <color indexed="81"/>
            <rFont val="Tahoma"/>
            <family val="2"/>
          </rPr>
          <t xml:space="preserve">
</t>
        </r>
      </text>
    </comment>
    <comment ref="C24" authorId="0" shapeId="0">
      <text>
        <r>
          <rPr>
            <b/>
            <sz val="9"/>
            <color indexed="81"/>
            <rFont val="Tahoma"/>
            <family val="2"/>
          </rPr>
          <t xml:space="preserve">ADEME :
Guide à la rédaction d'un cahier des charges </t>
        </r>
        <r>
          <rPr>
            <sz val="9"/>
            <color indexed="81"/>
            <rFont val="Tahoma"/>
            <family val="2"/>
          </rPr>
          <t xml:space="preserve">
</t>
        </r>
        <r>
          <rPr>
            <b/>
            <sz val="9"/>
            <color indexed="81"/>
            <rFont val="Tahoma"/>
            <family val="2"/>
          </rPr>
          <t>pour un diagnostic de l'éclairage public.</t>
        </r>
      </text>
    </comment>
    <comment ref="H24" authorId="0" shapeId="0">
      <text>
        <r>
          <rPr>
            <b/>
            <sz val="9"/>
            <color indexed="81"/>
            <rFont val="Tahoma"/>
            <family val="2"/>
          </rPr>
          <t xml:space="preserve">Pour répondre, cliquer et utiliser le menu déroulant.
</t>
        </r>
        <r>
          <rPr>
            <sz val="9"/>
            <color indexed="81"/>
            <rFont val="Tahoma"/>
            <family val="2"/>
          </rPr>
          <t xml:space="preserve">
</t>
        </r>
      </text>
    </comment>
    <comment ref="H25" authorId="0" shapeId="0">
      <text>
        <r>
          <rPr>
            <b/>
            <sz val="9"/>
            <color indexed="81"/>
            <rFont val="Tahoma"/>
            <family val="2"/>
          </rPr>
          <t xml:space="preserve">Pour répondre, cliquer et utiliser le menu déroulant.
</t>
        </r>
        <r>
          <rPr>
            <sz val="9"/>
            <color indexed="81"/>
            <rFont val="Tahoma"/>
            <family val="2"/>
          </rPr>
          <t xml:space="preserve">
</t>
        </r>
      </text>
    </comment>
    <comment ref="H26" authorId="0" shapeId="0">
      <text>
        <r>
          <rPr>
            <b/>
            <sz val="9"/>
            <color indexed="81"/>
            <rFont val="Tahoma"/>
            <family val="2"/>
          </rPr>
          <t xml:space="preserve">Pour répondre, cliquer et utiliser le menu déroulant.
</t>
        </r>
        <r>
          <rPr>
            <sz val="9"/>
            <color indexed="81"/>
            <rFont val="Tahoma"/>
            <family val="2"/>
          </rPr>
          <t xml:space="preserve">
</t>
        </r>
      </text>
    </comment>
    <comment ref="H27" authorId="0" shapeId="0">
      <text>
        <r>
          <rPr>
            <b/>
            <sz val="9"/>
            <color indexed="81"/>
            <rFont val="Tahoma"/>
            <family val="2"/>
          </rPr>
          <t xml:space="preserve">Pour répondre, cliquer et utiliser le menu déroulant.
</t>
        </r>
        <r>
          <rPr>
            <sz val="9"/>
            <color indexed="81"/>
            <rFont val="Tahoma"/>
            <family val="2"/>
          </rPr>
          <t xml:space="preserve">
</t>
        </r>
      </text>
    </comment>
    <comment ref="C28" authorId="0" shapeId="0">
      <text>
        <r>
          <rPr>
            <b/>
            <sz val="9"/>
            <color indexed="81"/>
            <rFont val="Tahoma"/>
            <family val="2"/>
          </rPr>
          <t>Décret 2011-831 du 12 Juillet 2011 relatif à la prévention et à la limitation des nuisances lumineuses</t>
        </r>
        <r>
          <rPr>
            <sz val="9"/>
            <color indexed="81"/>
            <rFont val="Tahoma"/>
            <family val="2"/>
          </rPr>
          <t xml:space="preserve">
</t>
        </r>
      </text>
    </comment>
    <comment ref="G2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8" authorId="0" shapeId="0">
      <text>
        <r>
          <rPr>
            <b/>
            <sz val="9"/>
            <color indexed="81"/>
            <rFont val="Tahoma"/>
            <family val="2"/>
          </rPr>
          <t xml:space="preserve">Pour répondre, cliquer et utiliser le menu déroulant.
</t>
        </r>
        <r>
          <rPr>
            <sz val="9"/>
            <color indexed="81"/>
            <rFont val="Tahoma"/>
            <family val="2"/>
          </rPr>
          <t xml:space="preserve">
</t>
        </r>
      </text>
    </comment>
    <comment ref="C29" authorId="0" shapeId="0">
      <text>
        <r>
          <rPr>
            <b/>
            <sz val="9"/>
            <color indexed="81"/>
            <rFont val="Tahoma"/>
            <family val="2"/>
          </rPr>
          <t>Arrêté du 15 janvier 2007 portant application du décret n° 2006-1658 du 21 décembre 2006 relatif aux prescriptions techniques pour l’accessibilité de la voirie et des espaces publics.
Décret 2011-831 du 12 Juillet 2011 relatif à la prévention et à la limitation des nuisances lumineuses</t>
        </r>
        <r>
          <rPr>
            <sz val="9"/>
            <color indexed="81"/>
            <rFont val="Tahoma"/>
            <family val="2"/>
          </rPr>
          <t xml:space="preserve">
</t>
        </r>
      </text>
    </comment>
    <comment ref="H29" authorId="0" shapeId="0">
      <text>
        <r>
          <rPr>
            <b/>
            <sz val="9"/>
            <color indexed="81"/>
            <rFont val="Tahoma"/>
            <family val="2"/>
          </rPr>
          <t xml:space="preserve">Pour répondre, cliquer et utiliser le menu déroulant.
</t>
        </r>
        <r>
          <rPr>
            <sz val="9"/>
            <color indexed="81"/>
            <rFont val="Tahoma"/>
            <family val="2"/>
          </rPr>
          <t xml:space="preserve">
</t>
        </r>
      </text>
    </comment>
    <comment ref="H30" authorId="0" shapeId="0">
      <text>
        <r>
          <rPr>
            <b/>
            <sz val="9"/>
            <color indexed="81"/>
            <rFont val="Tahoma"/>
            <family val="2"/>
          </rPr>
          <t xml:space="preserve">Pour répondre, cliquer et utiliser le menu déroulant.
</t>
        </r>
        <r>
          <rPr>
            <sz val="9"/>
            <color indexed="81"/>
            <rFont val="Tahoma"/>
            <family val="2"/>
          </rPr>
          <t xml:space="preserve">
</t>
        </r>
      </text>
    </comment>
    <comment ref="C31" authorId="0" shapeId="0">
      <text>
        <r>
          <rPr>
            <b/>
            <sz val="9"/>
            <color indexed="81"/>
            <rFont val="Tahoma"/>
            <family val="2"/>
          </rPr>
          <t>La Norme NF EN 13 201 : relative à l’éclairage public est un outil d’application volontaire. Les classes proposées par cette norme représentent un référentiel utile pour désigner des seuils en éclairement selon les catégories de voies et les usages des espaces.</t>
        </r>
        <r>
          <rPr>
            <sz val="9"/>
            <color indexed="81"/>
            <rFont val="Tahoma"/>
            <family val="2"/>
          </rPr>
          <t xml:space="preserve">
</t>
        </r>
      </text>
    </comment>
    <comment ref="H31" authorId="0" shapeId="0">
      <text>
        <r>
          <rPr>
            <b/>
            <sz val="9"/>
            <color indexed="81"/>
            <rFont val="Tahoma"/>
            <family val="2"/>
          </rPr>
          <t xml:space="preserve">Pour répondre, cliquer et utiliser le menu déroulant.
</t>
        </r>
        <r>
          <rPr>
            <sz val="9"/>
            <color indexed="81"/>
            <rFont val="Tahoma"/>
            <family val="2"/>
          </rPr>
          <t xml:space="preserve">
</t>
        </r>
      </text>
    </comment>
    <comment ref="H32" authorId="0" shapeId="0">
      <text>
        <r>
          <rPr>
            <b/>
            <sz val="9"/>
            <color indexed="81"/>
            <rFont val="Tahoma"/>
            <family val="2"/>
          </rPr>
          <t xml:space="preserve">Pour répondre, cliquer et utiliser le menu déroulant.
</t>
        </r>
        <r>
          <rPr>
            <sz val="9"/>
            <color indexed="81"/>
            <rFont val="Tahoma"/>
            <family val="2"/>
          </rPr>
          <t xml:space="preserve">
</t>
        </r>
      </text>
    </comment>
    <comment ref="C33" authorId="0" shapeId="0">
      <text>
        <r>
          <rPr>
            <b/>
            <sz val="9"/>
            <color indexed="81"/>
            <rFont val="Tahoma"/>
            <family val="2"/>
          </rPr>
          <t xml:space="preserve">Articles R. 4215-14 et R. 4215-15 du code du travail et  Arrêté du 19 avril 2012 relatif aux normes d'installation intéressant les installations électriques des bâtiments destinés à recevoir des travailleurs. </t>
        </r>
        <r>
          <rPr>
            <sz val="9"/>
            <color indexed="81"/>
            <rFont val="Tahoma"/>
            <family val="2"/>
          </rPr>
          <t xml:space="preserve">
</t>
        </r>
      </text>
    </comment>
    <comment ref="G33"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33" authorId="0" shapeId="0">
      <text>
        <r>
          <rPr>
            <b/>
            <sz val="9"/>
            <color indexed="81"/>
            <rFont val="Tahoma"/>
            <family val="2"/>
          </rPr>
          <t xml:space="preserve">Pour répondre, cliquer et utiliser le menu déroulant.
</t>
        </r>
        <r>
          <rPr>
            <sz val="9"/>
            <color indexed="81"/>
            <rFont val="Tahoma"/>
            <family val="2"/>
          </rPr>
          <t xml:space="preserve">
</t>
        </r>
      </text>
    </comment>
    <comment ref="C34" authorId="0" shapeId="0">
      <text>
        <r>
          <rPr>
            <b/>
            <sz val="9"/>
            <color indexed="81"/>
            <rFont val="Tahoma"/>
            <family val="2"/>
          </rPr>
          <t>Règlement (UE) 1194/2012 portant application de la directive 2009/125/CE et concernant les exigences relatives à l'écoconception des lampes dirigées, des lampes à diodes électroluminescentes et des équipements correspondants.</t>
        </r>
        <r>
          <rPr>
            <sz val="9"/>
            <color indexed="81"/>
            <rFont val="Tahoma"/>
            <family val="2"/>
          </rPr>
          <t xml:space="preserve">
</t>
        </r>
      </text>
    </comment>
    <comment ref="G3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4" authorId="0" shapeId="0">
      <text>
        <r>
          <rPr>
            <b/>
            <sz val="9"/>
            <color indexed="81"/>
            <rFont val="Tahoma"/>
            <family val="2"/>
          </rPr>
          <t xml:space="preserve">Pour répondre, cliquer et utiliser le menu déroulant.
</t>
        </r>
        <r>
          <rPr>
            <sz val="9"/>
            <color indexed="81"/>
            <rFont val="Tahoma"/>
            <family val="2"/>
          </rPr>
          <t xml:space="preserve">
</t>
        </r>
      </text>
    </comment>
    <comment ref="C35" authorId="0" shapeId="0">
      <text>
        <r>
          <rPr>
            <b/>
            <sz val="9"/>
            <color indexed="81"/>
            <rFont val="Tahoma"/>
            <family val="2"/>
          </rPr>
          <t>Décret 2011-831 du 12 Juillet 2011 relatif à la prévention et à la limitation des nuisances lumineuses.</t>
        </r>
        <r>
          <rPr>
            <sz val="9"/>
            <color indexed="81"/>
            <rFont val="Tahoma"/>
            <family val="2"/>
          </rPr>
          <t xml:space="preserve">
</t>
        </r>
      </text>
    </comment>
    <comment ref="F35" authorId="0" shapeId="0">
      <text>
        <r>
          <rPr>
            <b/>
            <sz val="9"/>
            <color indexed="81"/>
            <rFont val="Tahoma"/>
            <family val="2"/>
          </rPr>
          <t>Attention, pour ouvrir droit aux Certificats d’économies d’énergie (CEE), la valeur du pourcentage de flux de lampe sortant du luminaire neuf, directement dirigé vers l’hémisphère supérieur du luminaire (ULOR) doit être ≤ 3% en éclairage fonctionnel et &lt; 5% en éclairage d’ambiance.</t>
        </r>
        <r>
          <rPr>
            <sz val="9"/>
            <color indexed="81"/>
            <rFont val="Tahoma"/>
            <family val="2"/>
          </rPr>
          <t xml:space="preserve">
</t>
        </r>
      </text>
    </comment>
    <comment ref="G3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5" authorId="0" shapeId="0">
      <text>
        <r>
          <rPr>
            <b/>
            <sz val="9"/>
            <color indexed="81"/>
            <rFont val="Tahoma"/>
            <family val="2"/>
          </rPr>
          <t xml:space="preserve">Pour répondre, cliquer et utiliser le menu déroulant.
</t>
        </r>
        <r>
          <rPr>
            <sz val="9"/>
            <color indexed="81"/>
            <rFont val="Tahoma"/>
            <family val="2"/>
          </rPr>
          <t xml:space="preserve">
</t>
        </r>
      </text>
    </comment>
    <comment ref="G3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6" authorId="0" shapeId="0">
      <text>
        <r>
          <rPr>
            <b/>
            <sz val="9"/>
            <color indexed="81"/>
            <rFont val="Tahoma"/>
            <family val="2"/>
          </rPr>
          <t xml:space="preserve">Pour répondre, cliquer et utiliser le menu déroulant.
</t>
        </r>
        <r>
          <rPr>
            <sz val="9"/>
            <color indexed="81"/>
            <rFont val="Tahoma"/>
            <family val="2"/>
          </rPr>
          <t xml:space="preserve">
</t>
        </r>
      </text>
    </comment>
    <comment ref="C37" authorId="0" shapeId="0">
      <text>
        <r>
          <rPr>
            <b/>
            <sz val="9"/>
            <color indexed="81"/>
            <rFont val="Tahoma"/>
            <family val="2"/>
          </rPr>
          <t>Circulaire du 3 décembre 2008 relative à l'exemplarité de l'Etat au regard du développement durable dans le fonctionnement de ses services et de ses établissements publics 
Fiche n° 16</t>
        </r>
        <r>
          <rPr>
            <sz val="9"/>
            <color indexed="81"/>
            <rFont val="Tahoma"/>
            <family val="2"/>
          </rPr>
          <t xml:space="preserve">
</t>
        </r>
      </text>
    </comment>
    <comment ref="F37" authorId="0" shapeId="0">
      <text>
        <r>
          <rPr>
            <b/>
            <sz val="9"/>
            <color indexed="81"/>
            <rFont val="Tahoma"/>
            <family val="2"/>
          </rPr>
          <t>Attention, le niveau requis pour ouvrir droit aux Certificats d’économies d’énergie (CEE) est de 55 IP minimum.</t>
        </r>
        <r>
          <rPr>
            <sz val="9"/>
            <color indexed="81"/>
            <rFont val="Tahoma"/>
            <family val="2"/>
          </rPr>
          <t xml:space="preserve">
</t>
        </r>
      </text>
    </comment>
    <comment ref="G3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7" authorId="0" shapeId="0">
      <text>
        <r>
          <rPr>
            <b/>
            <sz val="9"/>
            <color indexed="81"/>
            <rFont val="Tahoma"/>
            <family val="2"/>
          </rPr>
          <t xml:space="preserve">Pour répondre, cliquer et utiliser le menu déroulant.
</t>
        </r>
        <r>
          <rPr>
            <sz val="9"/>
            <color indexed="81"/>
            <rFont val="Tahoma"/>
            <family val="2"/>
          </rPr>
          <t xml:space="preserve">
</t>
        </r>
      </text>
    </comment>
    <comment ref="C38" authorId="0" shapeId="0">
      <text>
        <r>
          <rPr>
            <b/>
            <sz val="9"/>
            <color indexed="81"/>
            <rFont val="Tahoma"/>
            <family val="2"/>
          </rPr>
          <t>La Directive ErP dite "Eco Conception" : réglementation européenne qui, dans le cadre du marquage CE, s’applique aux produits liés à l’énergie sur tout leur cycle de vie afn d’améliorer l’effcacité énergétique et de protéger l’environnement.</t>
        </r>
        <r>
          <rPr>
            <sz val="9"/>
            <color indexed="81"/>
            <rFont val="Tahoma"/>
            <family val="2"/>
          </rPr>
          <t xml:space="preserve">
</t>
        </r>
      </text>
    </comment>
    <comment ref="F38" authorId="0" shapeId="0">
      <text>
        <r>
          <rPr>
            <b/>
            <sz val="9"/>
            <color indexed="81"/>
            <rFont val="Tahoma"/>
            <family val="2"/>
          </rPr>
          <t>Critère de performance "ADEME" 
 Ce critère retient le principe des étiquettes de performance des équipements domestiques et s’applique à l’ensemble de l’installation d’éclairage sur la voie et tient compte de la surface éclairée, de la puissance installée sur les points lumineux et de la durée de fonctionnement pour évaluer les consommations énergétiques théoriques.</t>
        </r>
        <r>
          <rPr>
            <sz val="9"/>
            <color indexed="81"/>
            <rFont val="Tahoma"/>
            <family val="2"/>
          </rPr>
          <t xml:space="preserve">
</t>
        </r>
      </text>
    </comment>
    <comment ref="G3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8" authorId="0" shapeId="0">
      <text>
        <r>
          <rPr>
            <b/>
            <sz val="9"/>
            <color indexed="81"/>
            <rFont val="Tahoma"/>
            <family val="2"/>
          </rPr>
          <t xml:space="preserve">Pour répondre, cliquer et utiliser le menu déroulant.
</t>
        </r>
        <r>
          <rPr>
            <sz val="9"/>
            <color indexed="81"/>
            <rFont val="Tahoma"/>
            <family val="2"/>
          </rPr>
          <t xml:space="preserve">
</t>
        </r>
      </text>
    </comment>
    <comment ref="C39" authorId="0" shapeId="0">
      <text>
        <r>
          <rPr>
            <b/>
            <sz val="9"/>
            <color indexed="81"/>
            <rFont val="Tahoma"/>
            <family val="2"/>
          </rPr>
          <t xml:space="preserve">Directive EuP 2005/32 CE et son Règlement 245/2009 CE qui détermine les seuils de performances des équipements électriques et des sources lumineuses en particulier. </t>
        </r>
        <r>
          <rPr>
            <sz val="9"/>
            <color indexed="81"/>
            <rFont val="Tahoma"/>
            <family val="2"/>
          </rPr>
          <t xml:space="preserve">
</t>
        </r>
      </text>
    </comment>
    <comment ref="F39" authorId="0" shapeId="0">
      <text>
        <r>
          <rPr>
            <b/>
            <sz val="9"/>
            <color indexed="81"/>
            <rFont val="Tahoma"/>
            <family val="2"/>
          </rPr>
          <t>Attention, l’efficacité lumineuse de l’ensemble lampe + auxiliaire d’alimentation lumineuse doit être  ≥ à  70 lumens par watt  pour ouvrir droit aux Certificats d’économies d’énergie (CEE) .</t>
        </r>
        <r>
          <rPr>
            <sz val="9"/>
            <color indexed="81"/>
            <rFont val="Tahoma"/>
            <family val="2"/>
          </rPr>
          <t xml:space="preserve">
</t>
        </r>
      </text>
    </comment>
    <comment ref="G3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39" authorId="0" shapeId="0">
      <text>
        <r>
          <rPr>
            <b/>
            <sz val="9"/>
            <color indexed="81"/>
            <rFont val="Tahoma"/>
            <family val="2"/>
          </rPr>
          <t xml:space="preserve">Pour répondre, cliquer et utiliser le menu déroulant.
</t>
        </r>
        <r>
          <rPr>
            <sz val="9"/>
            <color indexed="81"/>
            <rFont val="Tahoma"/>
            <family val="2"/>
          </rPr>
          <t xml:space="preserve">
</t>
        </r>
      </text>
    </comment>
    <comment ref="C40" authorId="0" shapeId="0">
      <text>
        <r>
          <rPr>
            <b/>
            <sz val="9"/>
            <color indexed="81"/>
            <rFont val="Tahoma"/>
            <family val="2"/>
          </rPr>
          <t>La Directive ErP dite "Eco Conception" : réglementation européenne qui, dans le cadre du marquage CE, s’applique aux produits liés à l’énergie sur tout leur cycle de vie afn d’améliorer l’effcacité énergétique et de protéger l’environnement.</t>
        </r>
        <r>
          <rPr>
            <sz val="9"/>
            <color indexed="81"/>
            <rFont val="Tahoma"/>
            <family val="2"/>
          </rPr>
          <t xml:space="preserve">
</t>
        </r>
      </text>
    </comment>
    <comment ref="G4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40" authorId="0" shapeId="0">
      <text>
        <r>
          <rPr>
            <b/>
            <sz val="9"/>
            <color indexed="81"/>
            <rFont val="Tahoma"/>
            <family val="2"/>
          </rPr>
          <t xml:space="preserve">Pour répondre, cliquer et utiliser le menu déroulant.
</t>
        </r>
        <r>
          <rPr>
            <sz val="9"/>
            <color indexed="81"/>
            <rFont val="Tahoma"/>
            <family val="2"/>
          </rPr>
          <t xml:space="preserve">
</t>
        </r>
      </text>
    </comment>
    <comment ref="C41" authorId="0" shapeId="0">
      <text>
        <r>
          <rPr>
            <b/>
            <sz val="9"/>
            <color indexed="81"/>
            <rFont val="Tahoma"/>
            <family val="2"/>
          </rPr>
          <t>La Directive DEEE 2012/19/UE, adoptée le 13/08/2012 prévoit de nouveaux objectifs  pour la prévention de la production de DEEE, le réemploi, la collecte, le recyclage et la valorisation de ces déchets.</t>
        </r>
        <r>
          <rPr>
            <sz val="9"/>
            <color indexed="81"/>
            <rFont val="Tahoma"/>
            <family val="2"/>
          </rPr>
          <t xml:space="preserve">
</t>
        </r>
      </text>
    </comment>
    <comment ref="G4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41" authorId="0" shapeId="0">
      <text>
        <r>
          <rPr>
            <b/>
            <sz val="9"/>
            <color indexed="81"/>
            <rFont val="Tahoma"/>
            <family val="2"/>
          </rPr>
          <t xml:space="preserve">Pour répondre, cliquer et utiliser le menu déroulant.
</t>
        </r>
        <r>
          <rPr>
            <sz val="9"/>
            <color indexed="81"/>
            <rFont val="Tahoma"/>
            <family val="2"/>
          </rPr>
          <t xml:space="preserve">
</t>
        </r>
      </text>
    </comment>
    <comment ref="H42" authorId="0" shapeId="0">
      <text>
        <r>
          <rPr>
            <b/>
            <sz val="9"/>
            <color indexed="81"/>
            <rFont val="Tahoma"/>
            <family val="2"/>
          </rPr>
          <t xml:space="preserve">Pour répondre, cliquer et utiliser le menu déroulant.
</t>
        </r>
        <r>
          <rPr>
            <sz val="9"/>
            <color indexed="81"/>
            <rFont val="Tahoma"/>
            <family val="2"/>
          </rPr>
          <t xml:space="preserve">
</t>
        </r>
      </text>
    </comment>
    <comment ref="G4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43" authorId="0" shapeId="0">
      <text>
        <r>
          <rPr>
            <b/>
            <sz val="9"/>
            <color indexed="81"/>
            <rFont val="Tahoma"/>
            <family val="2"/>
          </rPr>
          <t xml:space="preserve">Pour répondre, cliquer et utiliser le menu déroulant.
</t>
        </r>
        <r>
          <rPr>
            <sz val="9"/>
            <color indexed="81"/>
            <rFont val="Tahoma"/>
            <family val="2"/>
          </rPr>
          <t xml:space="preserve">
</t>
        </r>
      </text>
    </comment>
    <comment ref="G4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44" authorId="0" shapeId="0">
      <text>
        <r>
          <rPr>
            <b/>
            <sz val="9"/>
            <color indexed="81"/>
            <rFont val="Tahoma"/>
            <family val="2"/>
          </rPr>
          <t xml:space="preserve">Pour répondre, cliquer et utiliser le menu déroulant.
</t>
        </r>
        <r>
          <rPr>
            <sz val="9"/>
            <color indexed="81"/>
            <rFont val="Tahoma"/>
            <family val="2"/>
          </rPr>
          <t xml:space="preserve">
</t>
        </r>
      </text>
    </comment>
    <comment ref="C45" authorId="0" shapeId="0">
      <text>
        <r>
          <rPr>
            <b/>
            <sz val="9"/>
            <color indexed="81"/>
            <rFont val="Tahoma"/>
            <family val="2"/>
          </rPr>
          <t xml:space="preserve"> Loi n° 2005-781 du 13 juillet 2005 de programme fixant les orientations de la politique énergétique
</t>
        </r>
      </text>
    </comment>
    <comment ref="G4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45" authorId="0" shapeId="0">
      <text>
        <r>
          <rPr>
            <b/>
            <sz val="9"/>
            <color indexed="81"/>
            <rFont val="Tahoma"/>
            <family val="2"/>
          </rPr>
          <t>Pour répondre, cliquer et entrer une valeur numérique.</t>
        </r>
        <r>
          <rPr>
            <sz val="9"/>
            <color indexed="81"/>
            <rFont val="Tahoma"/>
            <family val="2"/>
          </rPr>
          <t xml:space="preserve">
</t>
        </r>
      </text>
    </comment>
    <comment ref="C46"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4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46" authorId="0" shapeId="0">
      <text>
        <r>
          <rPr>
            <b/>
            <sz val="9"/>
            <color indexed="81"/>
            <rFont val="Tahoma"/>
            <family val="2"/>
          </rPr>
          <t>Pour répondre, cliquer et entrer une valeur numérique sans le symbole "%".</t>
        </r>
        <r>
          <rPr>
            <sz val="9"/>
            <color indexed="81"/>
            <rFont val="Tahoma"/>
            <family val="2"/>
          </rPr>
          <t xml:space="preserve">
</t>
        </r>
      </text>
    </comment>
    <comment ref="C47"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4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47" authorId="0" shapeId="0">
      <text>
        <r>
          <rPr>
            <b/>
            <sz val="9"/>
            <color indexed="81"/>
            <rFont val="Tahoma"/>
            <family val="2"/>
          </rPr>
          <t>Pour répondre, cliquer et entrer une valeur numérique sans le symbole "%".</t>
        </r>
        <r>
          <rPr>
            <sz val="9"/>
            <color indexed="81"/>
            <rFont val="Tahoma"/>
            <family val="2"/>
          </rPr>
          <t xml:space="preserve">
</t>
        </r>
      </text>
    </comment>
    <comment ref="C48" authorId="0" shapeId="0">
      <text>
        <r>
          <rPr>
            <b/>
            <sz val="9"/>
            <color indexed="81"/>
            <rFont val="Tahoma"/>
            <family val="2"/>
          </rPr>
          <t>Exigence requise à l’obtention du Label EVE</t>
        </r>
        <r>
          <rPr>
            <sz val="9"/>
            <color indexed="81"/>
            <rFont val="Tahoma"/>
            <family val="2"/>
          </rPr>
          <t xml:space="preserve">
</t>
        </r>
      </text>
    </comment>
    <comment ref="G4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48" authorId="0" shapeId="0">
      <text>
        <r>
          <rPr>
            <b/>
            <sz val="9"/>
            <color indexed="81"/>
            <rFont val="Tahoma"/>
            <family val="2"/>
          </rPr>
          <t xml:space="preserve">Pour répondre, cliquer et utiliser le menu déroulant.
</t>
        </r>
        <r>
          <rPr>
            <sz val="9"/>
            <color indexed="81"/>
            <rFont val="Tahoma"/>
            <family val="2"/>
          </rPr>
          <t xml:space="preserve">
</t>
        </r>
      </text>
    </comment>
    <comment ref="C49" authorId="0" shapeId="0">
      <text>
        <r>
          <rPr>
            <b/>
            <sz val="9"/>
            <color indexed="81"/>
            <rFont val="Tahoma"/>
            <family val="2"/>
          </rPr>
          <t>Recommandation du GEM-DD sur l’entretien des espaces verts (octobre 2011)</t>
        </r>
        <r>
          <rPr>
            <sz val="9"/>
            <color indexed="81"/>
            <rFont val="Tahoma"/>
            <family val="2"/>
          </rPr>
          <t xml:space="preserve">
</t>
        </r>
      </text>
    </comment>
    <comment ref="H49" authorId="0" shapeId="0">
      <text>
        <r>
          <rPr>
            <b/>
            <sz val="9"/>
            <color indexed="81"/>
            <rFont val="Tahoma"/>
            <family val="2"/>
          </rPr>
          <t xml:space="preserve">Pour répondre, cliquer et utiliser le menu déroulant.
</t>
        </r>
        <r>
          <rPr>
            <sz val="9"/>
            <color indexed="81"/>
            <rFont val="Tahoma"/>
            <family val="2"/>
          </rPr>
          <t xml:space="preserve">
</t>
        </r>
      </text>
    </comment>
    <comment ref="C50" authorId="0" shapeId="0">
      <text>
        <r>
          <rPr>
            <b/>
            <sz val="9"/>
            <color indexed="81"/>
            <rFont val="Tahoma"/>
            <family val="2"/>
          </rPr>
          <t>Recommandation du GEM-DD sur l’entretien des espaces verts (octobre 2011)</t>
        </r>
      </text>
    </comment>
    <comment ref="H50" authorId="0" shapeId="0">
      <text>
        <r>
          <rPr>
            <b/>
            <sz val="9"/>
            <color indexed="81"/>
            <rFont val="Tahoma"/>
            <family val="2"/>
          </rPr>
          <t xml:space="preserve">Pour répondre, cliquer et utiliser le menu déroulant.
</t>
        </r>
      </text>
    </comment>
    <comment ref="H51" authorId="0" shapeId="0">
      <text>
        <r>
          <rPr>
            <b/>
            <sz val="9"/>
            <color indexed="81"/>
            <rFont val="Tahoma"/>
            <family val="2"/>
          </rPr>
          <t xml:space="preserve">Pour répondre, cliquer et utiliser le menu déroulant.
</t>
        </r>
        <r>
          <rPr>
            <sz val="9"/>
            <color indexed="81"/>
            <rFont val="Tahoma"/>
            <family val="2"/>
          </rPr>
          <t xml:space="preserve">
</t>
        </r>
      </text>
    </comment>
    <comment ref="C52" authorId="0" shapeId="0">
      <text>
        <r>
          <rPr>
            <b/>
            <sz val="9"/>
            <color indexed="81"/>
            <rFont val="Tahoma"/>
            <family val="2"/>
          </rPr>
          <t xml:space="preserve">Directive 2009/128/CE du Parlement européen et du Conseil instaurant un cadre d’action communautaire pour parvenir à une utilisation des pesticides compatible avec le développement durable </t>
        </r>
        <r>
          <rPr>
            <sz val="9"/>
            <color indexed="81"/>
            <rFont val="Tahoma"/>
            <family val="2"/>
          </rPr>
          <t xml:space="preserve">
</t>
        </r>
      </text>
    </comment>
    <comment ref="G5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52" authorId="0" shapeId="0">
      <text>
        <r>
          <rPr>
            <b/>
            <sz val="9"/>
            <color indexed="81"/>
            <rFont val="Tahoma"/>
            <family val="2"/>
          </rPr>
          <t xml:space="preserve">Pour répondre, cliquer et utiliser le menu déroulant.
</t>
        </r>
        <r>
          <rPr>
            <sz val="9"/>
            <color indexed="81"/>
            <rFont val="Tahoma"/>
            <family val="2"/>
          </rPr>
          <t xml:space="preserve">
</t>
        </r>
      </text>
    </comment>
    <comment ref="C53" authorId="0" shapeId="0">
      <text>
        <r>
          <rPr>
            <b/>
            <sz val="9"/>
            <color indexed="81"/>
            <rFont val="Tahoma"/>
            <family val="2"/>
          </rPr>
          <t>LOI n° 2010-788 du 12 juillet 2010 portant engagement national pour l’environnement et Plan Ecophyto 2018</t>
        </r>
        <r>
          <rPr>
            <sz val="9"/>
            <color indexed="81"/>
            <rFont val="Tahoma"/>
            <family val="2"/>
          </rPr>
          <t xml:space="preserve">
</t>
        </r>
      </text>
    </comment>
    <comment ref="G5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53" authorId="0" shapeId="0">
      <text>
        <r>
          <rPr>
            <b/>
            <sz val="9"/>
            <color indexed="81"/>
            <rFont val="Tahoma"/>
            <family val="2"/>
          </rPr>
          <t xml:space="preserve">Pour répondre, cliquer et utiliser le menu déroulant.
</t>
        </r>
        <r>
          <rPr>
            <sz val="9"/>
            <color indexed="81"/>
            <rFont val="Tahoma"/>
            <family val="2"/>
          </rPr>
          <t xml:space="preserve">
</t>
        </r>
      </text>
    </comment>
    <comment ref="F54" authorId="0" shapeId="0">
      <text>
        <r>
          <rPr>
            <b/>
            <sz val="9"/>
            <color indexed="81"/>
            <rFont val="Tahoma"/>
            <family val="2"/>
          </rPr>
          <t>Source :
Exigence requise à l’obtention du Label Ecojardin</t>
        </r>
        <r>
          <rPr>
            <sz val="9"/>
            <color indexed="81"/>
            <rFont val="Tahoma"/>
            <family val="2"/>
          </rPr>
          <t xml:space="preserve">
</t>
        </r>
      </text>
    </comment>
    <comment ref="G54" authorId="0" shapeId="0">
      <text>
        <r>
          <rPr>
            <b/>
            <sz val="9"/>
            <color indexed="81"/>
            <rFont val="Tahoma"/>
            <family val="2"/>
          </rPr>
          <t>La réponse à cette question entre dans la définition d'un indicateur environnemental du tableau de bord de l'onglet "Indicateurs".</t>
        </r>
      </text>
    </comment>
    <comment ref="H54" authorId="0" shapeId="0">
      <text>
        <r>
          <rPr>
            <b/>
            <sz val="9"/>
            <color indexed="81"/>
            <rFont val="Tahoma"/>
            <family val="2"/>
          </rPr>
          <t xml:space="preserve">Pour répondre, cliquer et utiliser le menu déroulant.
</t>
        </r>
        <r>
          <rPr>
            <sz val="9"/>
            <color indexed="81"/>
            <rFont val="Tahoma"/>
            <family val="2"/>
          </rPr>
          <t xml:space="preserve">
</t>
        </r>
      </text>
    </comment>
    <comment ref="C55" authorId="0" shapeId="0">
      <text>
        <r>
          <rPr>
            <b/>
            <sz val="9"/>
            <color indexed="81"/>
            <rFont val="Tahoma"/>
            <family val="2"/>
          </rPr>
          <t>Circulaire du 3 décembre 2008 relative à l'exemplarité de l'Etat au regard du développement durable dans le fonctionnement de ses services et de ses établissements publics
Fiche n° 11</t>
        </r>
        <r>
          <rPr>
            <sz val="9"/>
            <color indexed="81"/>
            <rFont val="Tahoma"/>
            <family val="2"/>
          </rPr>
          <t xml:space="preserve">
</t>
        </r>
      </text>
    </comment>
    <comment ref="G5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55" authorId="0" shapeId="0">
      <text>
        <r>
          <rPr>
            <b/>
            <sz val="9"/>
            <color indexed="81"/>
            <rFont val="Tahoma"/>
            <family val="2"/>
          </rPr>
          <t xml:space="preserve">Pour répondre, cliquer et utiliser le menu déroulant.
</t>
        </r>
        <r>
          <rPr>
            <sz val="9"/>
            <color indexed="81"/>
            <rFont val="Tahoma"/>
            <family val="2"/>
          </rPr>
          <t xml:space="preserve">
</t>
        </r>
      </text>
    </comment>
    <comment ref="C56" authorId="0" shapeId="0">
      <text>
        <r>
          <rPr>
            <b/>
            <sz val="9"/>
            <color indexed="81"/>
            <rFont val="Tahoma"/>
            <family val="2"/>
          </rPr>
          <t>Circulaire du 3 décembre 2008 relative à l'exemplarité de l'Etat au regard du développement durable dans le fonctionnement de ses services et de ses établissements publics
Fiche n° 11</t>
        </r>
        <r>
          <rPr>
            <sz val="9"/>
            <color indexed="81"/>
            <rFont val="Tahoma"/>
            <family val="2"/>
          </rPr>
          <t xml:space="preserve">
</t>
        </r>
      </text>
    </comment>
    <comment ref="G56" authorId="0" shapeId="0">
      <text>
        <r>
          <rPr>
            <b/>
            <sz val="9"/>
            <color indexed="81"/>
            <rFont val="Tahoma"/>
            <family val="2"/>
          </rPr>
          <t>La réponse à cette question entre dans la définition d'un indicateur social du tableau de bord de l'onglet "Indicateurs".</t>
        </r>
      </text>
    </comment>
    <comment ref="H56" authorId="0" shapeId="0">
      <text>
        <r>
          <rPr>
            <b/>
            <sz val="9"/>
            <color indexed="81"/>
            <rFont val="Tahoma"/>
            <family val="2"/>
          </rPr>
          <t xml:space="preserve">Pour répondre, cliquer et utiliser le menu déroulant.
</t>
        </r>
        <r>
          <rPr>
            <sz val="9"/>
            <color indexed="81"/>
            <rFont val="Tahoma"/>
            <family val="2"/>
          </rPr>
          <t xml:space="preserve">
</t>
        </r>
      </text>
    </comment>
    <comment ref="H57" authorId="0" shapeId="0">
      <text>
        <r>
          <rPr>
            <b/>
            <sz val="9"/>
            <color indexed="81"/>
            <rFont val="Tahoma"/>
            <family val="2"/>
          </rPr>
          <t xml:space="preserve">Pour répondre, cliquer et utiliser le menu déroulant.
</t>
        </r>
        <r>
          <rPr>
            <sz val="9"/>
            <color indexed="81"/>
            <rFont val="Tahoma"/>
            <family val="2"/>
          </rPr>
          <t xml:space="preserve">
</t>
        </r>
      </text>
    </comment>
    <comment ref="G5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58" authorId="0" shapeId="0">
      <text>
        <r>
          <rPr>
            <b/>
            <sz val="9"/>
            <color indexed="81"/>
            <rFont val="Tahoma"/>
            <family val="2"/>
          </rPr>
          <t xml:space="preserve">Pour répondre, cliquer et utiliser le menu déroulant.
</t>
        </r>
        <r>
          <rPr>
            <sz val="9"/>
            <color indexed="81"/>
            <rFont val="Tahoma"/>
            <family val="2"/>
          </rPr>
          <t xml:space="preserve">
</t>
        </r>
      </text>
    </comment>
    <comment ref="G5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59" authorId="0" shapeId="0">
      <text>
        <r>
          <rPr>
            <b/>
            <sz val="9"/>
            <color indexed="81"/>
            <rFont val="Tahoma"/>
            <family val="2"/>
          </rPr>
          <t xml:space="preserve">Pour répondre, cliquer et utiliser le menu déroulant.
</t>
        </r>
      </text>
    </comment>
    <comment ref="C60" authorId="0" shapeId="0">
      <text>
        <r>
          <rPr>
            <b/>
            <sz val="9"/>
            <color indexed="81"/>
            <rFont val="Tahoma"/>
            <family val="2"/>
          </rPr>
          <t>Circulaire du 3 décembre 2008 relative à l'exemplarité de l'Etat au regard du développement durable dans le fonctionnement de ses services et de ses établissements publics
Fiche n° 11</t>
        </r>
        <r>
          <rPr>
            <sz val="9"/>
            <color indexed="81"/>
            <rFont val="Tahoma"/>
            <family val="2"/>
          </rPr>
          <t xml:space="preserve">
</t>
        </r>
      </text>
    </comment>
    <comment ref="G6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0" authorId="0" shapeId="0">
      <text>
        <r>
          <rPr>
            <b/>
            <sz val="9"/>
            <color indexed="81"/>
            <rFont val="Tahoma"/>
            <family val="2"/>
          </rPr>
          <t xml:space="preserve">Pour répondre, cliquer et utiliser le menu déroulant.
</t>
        </r>
        <r>
          <rPr>
            <sz val="9"/>
            <color indexed="81"/>
            <rFont val="Tahoma"/>
            <family val="2"/>
          </rPr>
          <t xml:space="preserve">
</t>
        </r>
      </text>
    </comment>
    <comment ref="F61" authorId="0" shapeId="0">
      <text>
        <r>
          <rPr>
            <b/>
            <sz val="9"/>
            <color indexed="81"/>
            <rFont val="Tahoma"/>
            <family val="2"/>
          </rPr>
          <t>Exigence requise à l’obtention du Label Ecojardin</t>
        </r>
        <r>
          <rPr>
            <sz val="9"/>
            <color indexed="81"/>
            <rFont val="Tahoma"/>
            <family val="2"/>
          </rPr>
          <t xml:space="preserve">
</t>
        </r>
      </text>
    </comment>
    <comment ref="G6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1" authorId="0" shapeId="0">
      <text>
        <r>
          <rPr>
            <b/>
            <sz val="9"/>
            <color indexed="81"/>
            <rFont val="Tahoma"/>
            <family val="2"/>
          </rPr>
          <t xml:space="preserve">Pour répondre, cliquer et utiliser le menu déroulant.
</t>
        </r>
        <r>
          <rPr>
            <sz val="9"/>
            <color indexed="81"/>
            <rFont val="Tahoma"/>
            <family val="2"/>
          </rPr>
          <t xml:space="preserve">
</t>
        </r>
      </text>
    </comment>
    <comment ref="G6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2" authorId="0" shapeId="0">
      <text>
        <r>
          <rPr>
            <b/>
            <sz val="9"/>
            <color indexed="81"/>
            <rFont val="Tahoma"/>
            <family val="2"/>
          </rPr>
          <t xml:space="preserve">Pour répondre, cliquer et utiliser le menu déroulant.
</t>
        </r>
        <r>
          <rPr>
            <sz val="9"/>
            <color indexed="81"/>
            <rFont val="Tahoma"/>
            <family val="2"/>
          </rPr>
          <t xml:space="preserve">
</t>
        </r>
      </text>
    </comment>
    <comment ref="G6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3" authorId="0" shapeId="0">
      <text>
        <r>
          <rPr>
            <b/>
            <sz val="9"/>
            <color indexed="81"/>
            <rFont val="Tahoma"/>
            <family val="2"/>
          </rPr>
          <t xml:space="preserve">Pour répondre, cliquer et utiliser le menu déroulant.
</t>
        </r>
        <r>
          <rPr>
            <sz val="9"/>
            <color indexed="81"/>
            <rFont val="Tahoma"/>
            <family val="2"/>
          </rPr>
          <t xml:space="preserve">
</t>
        </r>
      </text>
    </comment>
    <comment ref="F64" authorId="0" shapeId="0">
      <text>
        <r>
          <rPr>
            <b/>
            <sz val="9"/>
            <color indexed="81"/>
            <rFont val="Tahoma"/>
            <family val="2"/>
          </rPr>
          <t>Source :
Exigence requise à l’obtention du Label Ecojardin</t>
        </r>
        <r>
          <rPr>
            <sz val="9"/>
            <color indexed="81"/>
            <rFont val="Tahoma"/>
            <family val="2"/>
          </rPr>
          <t xml:space="preserve">
</t>
        </r>
      </text>
    </comment>
    <comment ref="G6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4" authorId="0" shapeId="0">
      <text>
        <r>
          <rPr>
            <b/>
            <sz val="9"/>
            <color indexed="81"/>
            <rFont val="Tahoma"/>
            <family val="2"/>
          </rPr>
          <t xml:space="preserve">Pour répondre, cliquer et utiliser le menu déroulant.
</t>
        </r>
        <r>
          <rPr>
            <sz val="9"/>
            <color indexed="81"/>
            <rFont val="Tahoma"/>
            <family val="2"/>
          </rPr>
          <t xml:space="preserve">
</t>
        </r>
      </text>
    </comment>
    <comment ref="C65" authorId="0" shapeId="0">
      <text>
        <r>
          <rPr>
            <b/>
            <sz val="9"/>
            <color indexed="81"/>
            <rFont val="Tahoma"/>
            <family val="2"/>
          </rPr>
          <t>Recommandation du GEM-DD sur l’entretien des espaces verts (octobre 2011)</t>
        </r>
        <r>
          <rPr>
            <sz val="9"/>
            <color indexed="81"/>
            <rFont val="Tahoma"/>
            <family val="2"/>
          </rPr>
          <t xml:space="preserve">
</t>
        </r>
      </text>
    </comment>
    <comment ref="G6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5" authorId="0" shapeId="0">
      <text>
        <r>
          <rPr>
            <b/>
            <sz val="9"/>
            <color indexed="81"/>
            <rFont val="Tahoma"/>
            <family val="2"/>
          </rPr>
          <t xml:space="preserve">Pour répondre, cliquer et utiliser le menu déroulant.
</t>
        </r>
        <r>
          <rPr>
            <sz val="9"/>
            <color indexed="81"/>
            <rFont val="Tahoma"/>
            <family val="2"/>
          </rPr>
          <t xml:space="preserve">
</t>
        </r>
      </text>
    </comment>
    <comment ref="C66" authorId="0" shapeId="0">
      <text>
        <r>
          <rPr>
            <b/>
            <sz val="9"/>
            <color indexed="81"/>
            <rFont val="Tahoma"/>
            <family val="2"/>
          </rPr>
          <t xml:space="preserve">Loi du 12 juillet 2010 dite loi Grenelle 2, codifiée à l’article L.541-21-1 du code de l'environnement </t>
        </r>
        <r>
          <rPr>
            <sz val="9"/>
            <color indexed="81"/>
            <rFont val="Tahoma"/>
            <family val="2"/>
          </rPr>
          <t xml:space="preserve">
</t>
        </r>
      </text>
    </comment>
    <comment ref="G6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66" authorId="0" shapeId="0">
      <text>
        <r>
          <rPr>
            <b/>
            <sz val="9"/>
            <color indexed="81"/>
            <rFont val="Tahoma"/>
            <family val="2"/>
          </rPr>
          <t xml:space="preserve">Pour répondre, cliquer et utiliser le menu déroulant.
</t>
        </r>
        <r>
          <rPr>
            <sz val="9"/>
            <color indexed="81"/>
            <rFont val="Tahoma"/>
            <family val="2"/>
          </rPr>
          <t xml:space="preserve">
</t>
        </r>
      </text>
    </comment>
    <comment ref="C67"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6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67" authorId="0" shapeId="0">
      <text>
        <r>
          <rPr>
            <b/>
            <sz val="9"/>
            <color indexed="81"/>
            <rFont val="Tahoma"/>
            <family val="2"/>
          </rPr>
          <t xml:space="preserve">Pour répondre, cliquer et utiliser le menu déroulant.
</t>
        </r>
        <r>
          <rPr>
            <sz val="9"/>
            <color indexed="81"/>
            <rFont val="Tahoma"/>
            <family val="2"/>
          </rPr>
          <t xml:space="preserve">
</t>
        </r>
      </text>
    </comment>
    <comment ref="C68" authorId="0" shapeId="0">
      <text>
        <r>
          <rPr>
            <b/>
            <sz val="9"/>
            <color indexed="81"/>
            <rFont val="Tahoma"/>
            <family val="2"/>
          </rPr>
          <t>Circulaire du 3 décembre 2008 relative à l'exemplarité de l'Etat au regard du développement durable dans le fonctionnement de ses services et de ses établissements publics 
Fiche n° 11</t>
        </r>
        <r>
          <rPr>
            <sz val="9"/>
            <color indexed="81"/>
            <rFont val="Tahoma"/>
            <family val="2"/>
          </rPr>
          <t xml:space="preserve">
</t>
        </r>
      </text>
    </comment>
    <comment ref="G68"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68" authorId="0" shapeId="0">
      <text>
        <r>
          <rPr>
            <b/>
            <sz val="9"/>
            <color indexed="81"/>
            <rFont val="Tahoma"/>
            <family val="2"/>
          </rPr>
          <t xml:space="preserve">Pour répondre, cliquer et entrer une valeur numérique.
</t>
        </r>
        <r>
          <rPr>
            <sz val="9"/>
            <color indexed="81"/>
            <rFont val="Tahoma"/>
            <family val="2"/>
          </rPr>
          <t xml:space="preserve">
</t>
        </r>
      </text>
    </comment>
    <comment ref="C69" authorId="0" shapeId="0">
      <text>
        <r>
          <rPr>
            <b/>
            <sz val="9"/>
            <color indexed="81"/>
            <rFont val="Tahoma"/>
            <family val="2"/>
          </rPr>
          <t xml:space="preserve">Circulaire du 3 décembre 2008 relative à l'exemplarité de l'Etat au regard du développement durable dans le fonctionnement de ses services et de ses établissements publics 
Fiche n° 11
</t>
        </r>
        <r>
          <rPr>
            <sz val="9"/>
            <color indexed="81"/>
            <rFont val="Tahoma"/>
            <family val="2"/>
          </rPr>
          <t xml:space="preserve">
</t>
        </r>
      </text>
    </comment>
    <comment ref="G69"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69" authorId="0" shapeId="0">
      <text>
        <r>
          <rPr>
            <b/>
            <sz val="9"/>
            <color indexed="81"/>
            <rFont val="Tahoma"/>
            <family val="2"/>
          </rPr>
          <t xml:space="preserve">Pour répondre, cliquer et entrer une valeur numérique.
</t>
        </r>
        <r>
          <rPr>
            <sz val="9"/>
            <color indexed="81"/>
            <rFont val="Tahoma"/>
            <family val="2"/>
          </rPr>
          <t xml:space="preserve">
</t>
        </r>
      </text>
    </comment>
    <comment ref="C70" authorId="0" shapeId="0">
      <text>
        <r>
          <rPr>
            <b/>
            <sz val="9"/>
            <color indexed="81"/>
            <rFont val="Tahoma"/>
            <family val="2"/>
          </rPr>
          <t xml:space="preserve">Circulaire du 3 décembre 2008 relative à l'exemplarité de l'Etat au regard du développement durable dans le fonctionnement de ses services et de ses établissements publics 
Fiche n° 11
</t>
        </r>
        <r>
          <rPr>
            <sz val="9"/>
            <color indexed="81"/>
            <rFont val="Tahoma"/>
            <family val="2"/>
          </rPr>
          <t xml:space="preserve">
</t>
        </r>
      </text>
    </comment>
    <comment ref="G70"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70" authorId="0" shapeId="0">
      <text>
        <r>
          <rPr>
            <b/>
            <sz val="9"/>
            <color indexed="81"/>
            <rFont val="Tahoma"/>
            <family val="2"/>
          </rPr>
          <t>Pour répondre, cliquer et entrer une valeur numérique sans le symbole "%".</t>
        </r>
        <r>
          <rPr>
            <sz val="9"/>
            <color indexed="81"/>
            <rFont val="Tahoma"/>
            <family val="2"/>
          </rPr>
          <t xml:space="preserve">
</t>
        </r>
      </text>
    </comment>
    <comment ref="C71"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71"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71" authorId="0" shapeId="0">
      <text>
        <r>
          <rPr>
            <b/>
            <sz val="9"/>
            <color indexed="81"/>
            <rFont val="Tahoma"/>
            <family val="2"/>
          </rPr>
          <t>Pour répondre, cliquer et entrer une valeur numérique sans le symbole "%".</t>
        </r>
        <r>
          <rPr>
            <sz val="9"/>
            <color indexed="81"/>
            <rFont val="Tahoma"/>
            <family val="2"/>
          </rPr>
          <t xml:space="preserve">
</t>
        </r>
      </text>
    </comment>
    <comment ref="C72"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72" authorId="0" shapeId="0">
      <text>
        <r>
          <rPr>
            <b/>
            <sz val="9"/>
            <color indexed="81"/>
            <rFont val="Tahoma"/>
            <family val="2"/>
          </rPr>
          <t>La réponse à cette question alimente le tableau de bord de l'onglet "Indicateurs"</t>
        </r>
      </text>
    </comment>
    <comment ref="H72" authorId="0" shapeId="0">
      <text>
        <r>
          <rPr>
            <b/>
            <sz val="9"/>
            <color indexed="81"/>
            <rFont val="Tahoma"/>
            <family val="2"/>
          </rPr>
          <t>Pour répondre, cliquer et entrer une valeur numérique.</t>
        </r>
        <r>
          <rPr>
            <sz val="9"/>
            <color indexed="81"/>
            <rFont val="Tahoma"/>
            <family val="2"/>
          </rPr>
          <t xml:space="preserve">
</t>
        </r>
      </text>
    </comment>
    <comment ref="H73" authorId="0" shapeId="0">
      <text>
        <r>
          <rPr>
            <b/>
            <sz val="9"/>
            <color indexed="81"/>
            <rFont val="Tahoma"/>
            <family val="2"/>
          </rPr>
          <t xml:space="preserve">Pour répondre, cliquer et utiliser le menu déroulant.
</t>
        </r>
        <r>
          <rPr>
            <sz val="9"/>
            <color indexed="81"/>
            <rFont val="Tahoma"/>
            <family val="2"/>
          </rPr>
          <t xml:space="preserve">
</t>
        </r>
      </text>
    </comment>
    <comment ref="H74" authorId="0" shapeId="0">
      <text>
        <r>
          <rPr>
            <b/>
            <sz val="9"/>
            <color indexed="81"/>
            <rFont val="Tahoma"/>
            <family val="2"/>
          </rPr>
          <t xml:space="preserve">Pour répondre, cliquer et utiliser le menu déroulant.
</t>
        </r>
        <r>
          <rPr>
            <sz val="9"/>
            <color indexed="81"/>
            <rFont val="Tahoma"/>
            <family val="2"/>
          </rPr>
          <t xml:space="preserve">
</t>
        </r>
      </text>
    </comment>
    <comment ref="H75" authorId="0" shapeId="0">
      <text>
        <r>
          <rPr>
            <b/>
            <sz val="9"/>
            <color indexed="81"/>
            <rFont val="Tahoma"/>
            <family val="2"/>
          </rPr>
          <t xml:space="preserve">Pour répondre, cliquer et utiliser le menu déroulant.
</t>
        </r>
        <r>
          <rPr>
            <sz val="9"/>
            <color indexed="81"/>
            <rFont val="Tahoma"/>
            <family val="2"/>
          </rPr>
          <t xml:space="preserve">
</t>
        </r>
      </text>
    </comment>
    <comment ref="H76" authorId="0" shapeId="0">
      <text>
        <r>
          <rPr>
            <b/>
            <sz val="9"/>
            <color indexed="81"/>
            <rFont val="Tahoma"/>
            <family val="2"/>
          </rPr>
          <t xml:space="preserve">Pour répondre, cliquer et utiliser le menu déroulant.
</t>
        </r>
        <r>
          <rPr>
            <sz val="9"/>
            <color indexed="81"/>
            <rFont val="Tahoma"/>
            <family val="2"/>
          </rPr>
          <t xml:space="preserve">
</t>
        </r>
      </text>
    </comment>
    <comment ref="H77" authorId="0" shapeId="0">
      <text>
        <r>
          <rPr>
            <b/>
            <sz val="9"/>
            <color indexed="81"/>
            <rFont val="Tahoma"/>
            <family val="2"/>
          </rPr>
          <t xml:space="preserve">Pour répondre, cliquer et utiliser le menu déroulant.
</t>
        </r>
        <r>
          <rPr>
            <sz val="9"/>
            <color indexed="81"/>
            <rFont val="Tahoma"/>
            <family val="2"/>
          </rPr>
          <t xml:space="preserve">
</t>
        </r>
      </text>
    </comment>
    <comment ref="H78" authorId="0" shapeId="0">
      <text>
        <r>
          <rPr>
            <b/>
            <sz val="9"/>
            <color indexed="81"/>
            <rFont val="Tahoma"/>
            <family val="2"/>
          </rPr>
          <t xml:space="preserve">Pour répondre, cliquer et utiliser le menu déroulant.
</t>
        </r>
        <r>
          <rPr>
            <sz val="9"/>
            <color indexed="81"/>
            <rFont val="Tahoma"/>
            <family val="2"/>
          </rPr>
          <t xml:space="preserve">
</t>
        </r>
      </text>
    </comment>
    <comment ref="H79" authorId="0" shapeId="0">
      <text>
        <r>
          <rPr>
            <b/>
            <sz val="9"/>
            <color indexed="81"/>
            <rFont val="Tahoma"/>
            <family val="2"/>
          </rPr>
          <t xml:space="preserve">Pour répondre, cliquer et utiliser le menu déroulant.
</t>
        </r>
        <r>
          <rPr>
            <sz val="9"/>
            <color indexed="81"/>
            <rFont val="Tahoma"/>
            <family val="2"/>
          </rPr>
          <t xml:space="preserve">
</t>
        </r>
      </text>
    </comment>
    <comment ref="G8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0" authorId="0" shapeId="0">
      <text>
        <r>
          <rPr>
            <b/>
            <sz val="9"/>
            <color indexed="81"/>
            <rFont val="Tahoma"/>
            <family val="2"/>
          </rPr>
          <t xml:space="preserve">Pour répondre, cliquer et utiliser le menu déroulant.
</t>
        </r>
        <r>
          <rPr>
            <sz val="9"/>
            <color indexed="81"/>
            <rFont val="Tahoma"/>
            <family val="2"/>
          </rPr>
          <t xml:space="preserve">
</t>
        </r>
      </text>
    </comment>
    <comment ref="C81"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H81" authorId="0" shapeId="0">
      <text>
        <r>
          <rPr>
            <b/>
            <sz val="9"/>
            <color indexed="81"/>
            <rFont val="Tahoma"/>
            <family val="2"/>
          </rPr>
          <t xml:space="preserve">Pour répondre, cliquer et utiliser le menu déroulant.
</t>
        </r>
        <r>
          <rPr>
            <sz val="9"/>
            <color indexed="81"/>
            <rFont val="Tahoma"/>
            <family val="2"/>
          </rPr>
          <t xml:space="preserve">
</t>
        </r>
      </text>
    </comment>
    <comment ref="G8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82" authorId="0" shapeId="0">
      <text>
        <r>
          <rPr>
            <b/>
            <sz val="9"/>
            <color indexed="81"/>
            <rFont val="Tahoma"/>
            <family val="2"/>
          </rPr>
          <t xml:space="preserve">Pour répondre, cliquer et utiliser le menu déroulant.
</t>
        </r>
        <r>
          <rPr>
            <sz val="9"/>
            <color indexed="81"/>
            <rFont val="Tahoma"/>
            <family val="2"/>
          </rPr>
          <t xml:space="preserve">
</t>
        </r>
      </text>
    </comment>
    <comment ref="C83"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8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3" authorId="0" shapeId="0">
      <text>
        <r>
          <rPr>
            <b/>
            <sz val="9"/>
            <color indexed="81"/>
            <rFont val="Tahoma"/>
            <family val="2"/>
          </rPr>
          <t xml:space="preserve">Pour répondre, cliquer et utiliser le menu déroulant.
</t>
        </r>
        <r>
          <rPr>
            <sz val="9"/>
            <color indexed="81"/>
            <rFont val="Tahoma"/>
            <family val="2"/>
          </rPr>
          <t xml:space="preserve">
</t>
        </r>
      </text>
    </comment>
    <comment ref="C84" authorId="0" shapeId="0">
      <text>
        <r>
          <rPr>
            <b/>
            <sz val="9"/>
            <color indexed="81"/>
            <rFont val="Tahoma"/>
            <family val="2"/>
          </rPr>
          <t>Titre IV de la loi n° 2015-992 du 17 août 2015 relative à la transition énergétique pour la croissance verte : lutter contre les gaspillages et promouvoir l'économie circulaire : de la conception des produits à leur recyclage.</t>
        </r>
        <r>
          <rPr>
            <sz val="9"/>
            <color indexed="81"/>
            <rFont val="Tahoma"/>
            <family val="2"/>
          </rPr>
          <t xml:space="preserve">
</t>
        </r>
      </text>
    </comment>
    <comment ref="G8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4" authorId="0" shapeId="0">
      <text>
        <r>
          <rPr>
            <b/>
            <sz val="9"/>
            <color indexed="81"/>
            <rFont val="Tahoma"/>
            <family val="2"/>
          </rPr>
          <t xml:space="preserve">Pour répondre, cliquer et utiliser le menu déroulant.
</t>
        </r>
        <r>
          <rPr>
            <sz val="9"/>
            <color indexed="81"/>
            <rFont val="Tahoma"/>
            <family val="2"/>
          </rPr>
          <t xml:space="preserve">
</t>
        </r>
      </text>
    </comment>
    <comment ref="C85"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H85" authorId="0" shapeId="0">
      <text>
        <r>
          <rPr>
            <b/>
            <sz val="9"/>
            <color indexed="81"/>
            <rFont val="Tahoma"/>
            <family val="2"/>
          </rPr>
          <t xml:space="preserve">Pour répondre, cliquer et utiliser le menu déroulant.
</t>
        </r>
        <r>
          <rPr>
            <sz val="9"/>
            <color indexed="81"/>
            <rFont val="Tahoma"/>
            <family val="2"/>
          </rPr>
          <t xml:space="preserve">
</t>
        </r>
      </text>
    </comment>
    <comment ref="C86"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8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6" authorId="0" shapeId="0">
      <text>
        <r>
          <rPr>
            <b/>
            <sz val="9"/>
            <color indexed="81"/>
            <rFont val="Tahoma"/>
            <family val="2"/>
          </rPr>
          <t xml:space="preserve">Pour répondre, cliquer et utiliser le menu déroulant.
</t>
        </r>
        <r>
          <rPr>
            <sz val="9"/>
            <color indexed="81"/>
            <rFont val="Tahoma"/>
            <family val="2"/>
          </rPr>
          <t xml:space="preserve">
</t>
        </r>
      </text>
    </comment>
    <comment ref="C87"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8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7" authorId="0" shapeId="0">
      <text>
        <r>
          <rPr>
            <b/>
            <sz val="9"/>
            <color indexed="81"/>
            <rFont val="Tahoma"/>
            <family val="2"/>
          </rPr>
          <t xml:space="preserve">Pour répondre, cliquer et utiliser le menu déroulant.
</t>
        </r>
        <r>
          <rPr>
            <sz val="9"/>
            <color indexed="81"/>
            <rFont val="Tahoma"/>
            <family val="2"/>
          </rPr>
          <t xml:space="preserve">
</t>
        </r>
      </text>
    </comment>
    <comment ref="C88"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8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88" authorId="0" shapeId="0">
      <text>
        <r>
          <rPr>
            <b/>
            <sz val="9"/>
            <color indexed="81"/>
            <rFont val="Tahoma"/>
            <family val="2"/>
          </rPr>
          <t xml:space="preserve">Pour répondre, cliquer et utiliser le menu déroulant.
</t>
        </r>
        <r>
          <rPr>
            <sz val="9"/>
            <color indexed="81"/>
            <rFont val="Tahoma"/>
            <family val="2"/>
          </rPr>
          <t xml:space="preserve">
</t>
        </r>
      </text>
    </comment>
    <comment ref="C89"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89" authorId="0" shapeId="0">
      <text>
        <r>
          <rPr>
            <b/>
            <sz val="9"/>
            <color indexed="81"/>
            <rFont val="Tahoma"/>
            <family val="2"/>
          </rPr>
          <t>La réponse à cette question entre dans la définition d'un indicateur environnemental du tableau de bord de l'onglet "Indicateurs".</t>
        </r>
      </text>
    </comment>
    <comment ref="H89" authorId="0" shapeId="0">
      <text>
        <r>
          <rPr>
            <b/>
            <sz val="9"/>
            <color indexed="81"/>
            <rFont val="Tahoma"/>
            <family val="2"/>
          </rPr>
          <t xml:space="preserve">Pour répondre, cliquer et utiliser le menu déroulant.
</t>
        </r>
        <r>
          <rPr>
            <sz val="9"/>
            <color indexed="81"/>
            <rFont val="Tahoma"/>
            <family val="2"/>
          </rPr>
          <t xml:space="preserve">
</t>
        </r>
      </text>
    </comment>
    <comment ref="G9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90" authorId="0" shapeId="0">
      <text>
        <r>
          <rPr>
            <b/>
            <sz val="9"/>
            <color indexed="81"/>
            <rFont val="Tahoma"/>
            <family val="2"/>
          </rPr>
          <t xml:space="preserve">Pour répondre, cliquer et utiliser le menu déroulant.
</t>
        </r>
        <r>
          <rPr>
            <sz val="9"/>
            <color indexed="81"/>
            <rFont val="Tahoma"/>
            <family val="2"/>
          </rPr>
          <t xml:space="preserve">
</t>
        </r>
      </text>
    </comment>
    <comment ref="G91"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91" authorId="0" shapeId="0">
      <text>
        <r>
          <rPr>
            <b/>
            <sz val="9"/>
            <color indexed="81"/>
            <rFont val="Tahoma"/>
            <family val="2"/>
          </rPr>
          <t xml:space="preserve">Pour répondre, cliquer et utiliser le menu déroulant.
</t>
        </r>
        <r>
          <rPr>
            <sz val="9"/>
            <color indexed="81"/>
            <rFont val="Tahoma"/>
            <family val="2"/>
          </rPr>
          <t xml:space="preserve">
</t>
        </r>
      </text>
    </comment>
    <comment ref="C92"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9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92" authorId="0" shapeId="0">
      <text>
        <r>
          <rPr>
            <b/>
            <sz val="9"/>
            <color indexed="81"/>
            <rFont val="Tahoma"/>
            <family val="2"/>
          </rPr>
          <t xml:space="preserve">Pour répondre, cliquer et utiliser le menu déroulant.
</t>
        </r>
        <r>
          <rPr>
            <sz val="9"/>
            <color indexed="81"/>
            <rFont val="Tahoma"/>
            <family val="2"/>
          </rPr>
          <t xml:space="preserve">
</t>
        </r>
      </text>
    </comment>
    <comment ref="C93" authorId="0" shapeId="0">
      <text>
        <r>
          <rPr>
            <b/>
            <sz val="9"/>
            <color indexed="81"/>
            <rFont val="Tahoma"/>
            <family val="2"/>
          </rPr>
          <t>Directive 2012/19/UE du 4 juillet 2012 relative aux déchets des équipements électriques et électroniques.
 La révision de cette règlementation vise un taux de collecte des DEEE fixé à 45 % du poids moyen des équipements électriques et électroniques mis sur le marché</t>
        </r>
        <r>
          <rPr>
            <sz val="9"/>
            <color indexed="81"/>
            <rFont val="Tahoma"/>
            <family val="2"/>
          </rPr>
          <t xml:space="preserve">
</t>
        </r>
      </text>
    </comment>
    <comment ref="G9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93" authorId="0" shapeId="0">
      <text>
        <r>
          <rPr>
            <b/>
            <sz val="9"/>
            <color indexed="81"/>
            <rFont val="Tahoma"/>
            <family val="2"/>
          </rPr>
          <t xml:space="preserve">Pour répondre, cliquer et utiliser le menu déroulant.
</t>
        </r>
        <r>
          <rPr>
            <sz val="9"/>
            <color indexed="81"/>
            <rFont val="Tahoma"/>
            <family val="2"/>
          </rPr>
          <t xml:space="preserve">
</t>
        </r>
      </text>
    </comment>
    <comment ref="C94"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H94" authorId="0" shapeId="0">
      <text>
        <r>
          <rPr>
            <b/>
            <sz val="9"/>
            <color indexed="81"/>
            <rFont val="Tahoma"/>
            <family val="2"/>
          </rPr>
          <t xml:space="preserve">Pour répondre, cliquer et utiliser le menu déroulant.
</t>
        </r>
        <r>
          <rPr>
            <sz val="9"/>
            <color indexed="81"/>
            <rFont val="Tahoma"/>
            <family val="2"/>
          </rPr>
          <t xml:space="preserve">
</t>
        </r>
      </text>
    </comment>
    <comment ref="C95" authorId="0" shapeId="0">
      <text>
        <r>
          <rPr>
            <b/>
            <sz val="9"/>
            <color indexed="81"/>
            <rFont val="Tahoma"/>
            <family val="2"/>
          </rPr>
          <t>Titre IV de la loi n° 2015-992 du 17 août 2015 relative à la transition énergétique pour la croissance verte : lutter contre les gaspillages et promouvoir l'économie circulaire : de la conception des produits à leur recyclage.</t>
        </r>
        <r>
          <rPr>
            <sz val="9"/>
            <color indexed="81"/>
            <rFont val="Tahoma"/>
            <family val="2"/>
          </rPr>
          <t xml:space="preserve">
</t>
        </r>
      </text>
    </comment>
    <comment ref="G9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95" authorId="0" shapeId="0">
      <text>
        <r>
          <rPr>
            <b/>
            <sz val="9"/>
            <color indexed="81"/>
            <rFont val="Tahoma"/>
            <family val="2"/>
          </rPr>
          <t xml:space="preserve">Pour répondre, cliquer et utiliser le menu déroulant.
</t>
        </r>
        <r>
          <rPr>
            <sz val="9"/>
            <color indexed="81"/>
            <rFont val="Tahoma"/>
            <family val="2"/>
          </rPr>
          <t xml:space="preserve">
</t>
        </r>
      </text>
    </comment>
    <comment ref="G9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96" authorId="0" shapeId="0">
      <text>
        <r>
          <rPr>
            <b/>
            <sz val="9"/>
            <color indexed="81"/>
            <rFont val="Tahoma"/>
            <family val="2"/>
          </rPr>
          <t>Pour répondre, cliquer et entrer une valeur numérique sans le symbole "%".</t>
        </r>
        <r>
          <rPr>
            <sz val="9"/>
            <color indexed="81"/>
            <rFont val="Tahoma"/>
            <family val="2"/>
          </rPr>
          <t xml:space="preserve">
</t>
        </r>
      </text>
    </comment>
    <comment ref="C97" authorId="0" shapeId="0">
      <text>
        <r>
          <rPr>
            <b/>
            <sz val="9"/>
            <color indexed="81"/>
            <rFont val="Tahoma"/>
            <family val="2"/>
          </rPr>
          <t>Circulaire du 3 décembre 2008 relative à l'exemplarité de l'Etat au regard du développement durable dans le fonctionnement de ses services et de ses établissements publics
Fiche n° 1</t>
        </r>
        <r>
          <rPr>
            <sz val="9"/>
            <color indexed="81"/>
            <rFont val="Tahoma"/>
            <family val="2"/>
          </rPr>
          <t xml:space="preserve">
</t>
        </r>
      </text>
    </comment>
    <comment ref="G9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97" authorId="0" shapeId="0">
      <text>
        <r>
          <rPr>
            <b/>
            <sz val="9"/>
            <color indexed="81"/>
            <rFont val="Tahoma"/>
            <family val="2"/>
          </rPr>
          <t>Pour répondre, cliquer et entrer une valeur numérique sans le symbole "%".</t>
        </r>
        <r>
          <rPr>
            <sz val="9"/>
            <color indexed="81"/>
            <rFont val="Tahoma"/>
            <family val="2"/>
          </rPr>
          <t xml:space="preserve">
</t>
        </r>
      </text>
    </comment>
    <comment ref="C98"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H98" authorId="0" shapeId="0">
      <text>
        <r>
          <rPr>
            <b/>
            <sz val="9"/>
            <color indexed="81"/>
            <rFont val="Tahoma"/>
            <family val="2"/>
          </rPr>
          <t xml:space="preserve">Pour répondre, cliquer et utiliser le menu déroulant.
</t>
        </r>
        <r>
          <rPr>
            <sz val="9"/>
            <color indexed="81"/>
            <rFont val="Tahoma"/>
            <family val="2"/>
          </rPr>
          <t xml:space="preserve">
</t>
        </r>
      </text>
    </comment>
    <comment ref="C99"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H99" authorId="0" shapeId="0">
      <text>
        <r>
          <rPr>
            <b/>
            <sz val="9"/>
            <color indexed="81"/>
            <rFont val="Tahoma"/>
            <family val="2"/>
          </rPr>
          <t xml:space="preserve">Pour répondre, cliquer et utiliser le menu déroulant.
</t>
        </r>
        <r>
          <rPr>
            <sz val="9"/>
            <color indexed="81"/>
            <rFont val="Tahoma"/>
            <family val="2"/>
          </rPr>
          <t xml:space="preserve">
</t>
        </r>
      </text>
    </comment>
    <comment ref="H100" authorId="0" shapeId="0">
      <text>
        <r>
          <rPr>
            <b/>
            <sz val="9"/>
            <color indexed="81"/>
            <rFont val="Tahoma"/>
            <family val="2"/>
          </rPr>
          <t xml:space="preserve">Pour répondre, cliquer et utiliser le menu déroulant.
</t>
        </r>
        <r>
          <rPr>
            <sz val="9"/>
            <color indexed="81"/>
            <rFont val="Tahoma"/>
            <family val="2"/>
          </rPr>
          <t xml:space="preserve">
</t>
        </r>
      </text>
    </comment>
    <comment ref="H101" authorId="0" shapeId="0">
      <text>
        <r>
          <rPr>
            <b/>
            <sz val="9"/>
            <color indexed="81"/>
            <rFont val="Tahoma"/>
            <family val="2"/>
          </rPr>
          <t xml:space="preserve">Pour répondre, cliquer et utiliser le menu déroulant.
</t>
        </r>
        <r>
          <rPr>
            <sz val="9"/>
            <color indexed="81"/>
            <rFont val="Tahoma"/>
            <family val="2"/>
          </rPr>
          <t xml:space="preserve">
</t>
        </r>
      </text>
    </comment>
    <comment ref="C102"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H102" authorId="0" shapeId="0">
      <text>
        <r>
          <rPr>
            <b/>
            <sz val="9"/>
            <color indexed="81"/>
            <rFont val="Tahoma"/>
            <family val="2"/>
          </rPr>
          <t xml:space="preserve">Pour répondre, cliquer et utiliser le menu déroulant.
</t>
        </r>
        <r>
          <rPr>
            <sz val="9"/>
            <color indexed="81"/>
            <rFont val="Tahoma"/>
            <family val="2"/>
          </rPr>
          <t xml:space="preserve">
</t>
        </r>
      </text>
    </comment>
    <comment ref="C103" authorId="0" shapeId="0">
      <text>
        <r>
          <rPr>
            <b/>
            <sz val="9"/>
            <color indexed="81"/>
            <rFont val="Tahoma"/>
            <family val="2"/>
          </rPr>
          <t xml:space="preserve">Préconisation du « Guide sur le fourniture de bureau » du Groupe d’Etude des marchés, publié en 2013 </t>
        </r>
        <r>
          <rPr>
            <sz val="9"/>
            <color indexed="81"/>
            <rFont val="Tahoma"/>
            <family val="2"/>
          </rPr>
          <t xml:space="preserve">
</t>
        </r>
      </text>
    </comment>
    <comment ref="H103" authorId="0" shapeId="0">
      <text>
        <r>
          <rPr>
            <b/>
            <sz val="9"/>
            <color indexed="81"/>
            <rFont val="Tahoma"/>
            <family val="2"/>
          </rPr>
          <t xml:space="preserve">Pour répondre, cliquer et utiliser le menu déroulant.
</t>
        </r>
        <r>
          <rPr>
            <sz val="9"/>
            <color indexed="81"/>
            <rFont val="Tahoma"/>
            <family val="2"/>
          </rPr>
          <t xml:space="preserve">
</t>
        </r>
      </text>
    </comment>
    <comment ref="C104"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0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4" authorId="0" shapeId="0">
      <text>
        <r>
          <rPr>
            <b/>
            <sz val="9"/>
            <color indexed="81"/>
            <rFont val="Tahoma"/>
            <family val="2"/>
          </rPr>
          <t xml:space="preserve">Pour répondre, cliquer et utiliser le menu déroulant.
</t>
        </r>
        <r>
          <rPr>
            <sz val="9"/>
            <color indexed="81"/>
            <rFont val="Tahoma"/>
            <family val="2"/>
          </rPr>
          <t xml:space="preserve">
</t>
        </r>
      </text>
    </comment>
    <comment ref="C105" authorId="0" shapeId="0">
      <text>
        <r>
          <rPr>
            <b/>
            <sz val="9"/>
            <color indexed="81"/>
            <rFont val="Tahoma"/>
            <family val="2"/>
          </rPr>
          <t>La norme ISO 14021 spécifie les exigences relatives aux autodéclarations environnementales, y compris les affirmations, symboles et graphiques qui concernent les produits. Elle décrit en outre les termes choisis, couramment utilisés dans les déclarations environnementales et donne des conditions à leur utilisation.</t>
        </r>
        <r>
          <rPr>
            <sz val="9"/>
            <color indexed="81"/>
            <rFont val="Tahoma"/>
            <family val="2"/>
          </rPr>
          <t xml:space="preserve">
</t>
        </r>
      </text>
    </comment>
    <comment ref="G10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5" authorId="0" shapeId="0">
      <text>
        <r>
          <rPr>
            <b/>
            <sz val="9"/>
            <color indexed="81"/>
            <rFont val="Tahoma"/>
            <family val="2"/>
          </rPr>
          <t xml:space="preserve">Pour répondre, cliquer et utiliser le menu déroulant.
</t>
        </r>
        <r>
          <rPr>
            <sz val="9"/>
            <color indexed="81"/>
            <rFont val="Tahoma"/>
            <family val="2"/>
          </rPr>
          <t xml:space="preserve">
</t>
        </r>
      </text>
    </comment>
    <comment ref="C106" authorId="0" shapeId="0">
      <text>
        <r>
          <rPr>
            <b/>
            <sz val="9"/>
            <color indexed="81"/>
            <rFont val="Tahoma"/>
            <family val="2"/>
          </rPr>
          <t xml:space="preserve">Préconisation du « Guide sur le fourniture de bureau » du Groupe d’Etude des marchés, publié en 2013 </t>
        </r>
        <r>
          <rPr>
            <sz val="9"/>
            <color indexed="81"/>
            <rFont val="Tahoma"/>
            <family val="2"/>
          </rPr>
          <t xml:space="preserve">
</t>
        </r>
      </text>
    </comment>
    <comment ref="G10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6" authorId="0" shapeId="0">
      <text>
        <r>
          <rPr>
            <b/>
            <sz val="9"/>
            <color indexed="81"/>
            <rFont val="Tahoma"/>
            <family val="2"/>
          </rPr>
          <t xml:space="preserve">Pour répondre, cliquer et utiliser le menu déroulant.
</t>
        </r>
        <r>
          <rPr>
            <sz val="9"/>
            <color indexed="81"/>
            <rFont val="Tahoma"/>
            <family val="2"/>
          </rPr>
          <t xml:space="preserve">
</t>
        </r>
      </text>
    </comment>
    <comment ref="C107" authorId="0" shapeId="0">
      <text>
        <r>
          <rPr>
            <b/>
            <sz val="9"/>
            <color indexed="81"/>
            <rFont val="Tahoma"/>
            <family val="2"/>
          </rPr>
          <t xml:space="preserve">Préconisation du « Guide sur le fourniture de bureau » du Groupe d’Etude des marchés, publié en 2013 </t>
        </r>
        <r>
          <rPr>
            <sz val="9"/>
            <color indexed="81"/>
            <rFont val="Tahoma"/>
            <family val="2"/>
          </rPr>
          <t xml:space="preserve">
</t>
        </r>
      </text>
    </comment>
    <comment ref="G10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7" authorId="0" shapeId="0">
      <text>
        <r>
          <rPr>
            <b/>
            <sz val="9"/>
            <color indexed="81"/>
            <rFont val="Tahoma"/>
            <family val="2"/>
          </rPr>
          <t xml:space="preserve">Pour répondre, cliquer et utiliser le menu déroulant.
</t>
        </r>
        <r>
          <rPr>
            <sz val="9"/>
            <color indexed="81"/>
            <rFont val="Tahoma"/>
            <family val="2"/>
          </rPr>
          <t xml:space="preserve">
</t>
        </r>
      </text>
    </comment>
    <comment ref="C108"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0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8" authorId="0" shapeId="0">
      <text>
        <r>
          <rPr>
            <b/>
            <sz val="9"/>
            <color indexed="81"/>
            <rFont val="Tahoma"/>
            <family val="2"/>
          </rPr>
          <t xml:space="preserve">Pour répondre, cliquer et utiliser le menu déroulant.
</t>
        </r>
        <r>
          <rPr>
            <sz val="9"/>
            <color indexed="81"/>
            <rFont val="Tahoma"/>
            <family val="2"/>
          </rPr>
          <t xml:space="preserve">
</t>
        </r>
      </text>
    </comment>
    <comment ref="C109"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0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09" authorId="0" shapeId="0">
      <text>
        <r>
          <rPr>
            <b/>
            <sz val="9"/>
            <color indexed="81"/>
            <rFont val="Tahoma"/>
            <family val="2"/>
          </rPr>
          <t xml:space="preserve">Pour répondre, cliquer et utiliser le menu déroulant.
</t>
        </r>
        <r>
          <rPr>
            <sz val="9"/>
            <color indexed="81"/>
            <rFont val="Tahoma"/>
            <family val="2"/>
          </rPr>
          <t xml:space="preserve">
</t>
        </r>
      </text>
    </comment>
    <comment ref="C110" authorId="0" shapeId="0">
      <text>
        <r>
          <rPr>
            <b/>
            <sz val="9"/>
            <color indexed="81"/>
            <rFont val="Tahoma"/>
            <family val="2"/>
          </rPr>
          <t xml:space="preserve">Préconisation du « Guide sur le fourniture de bureau » du Groupe d’Etude des marchés, publié en 2013 </t>
        </r>
        <r>
          <rPr>
            <sz val="9"/>
            <color indexed="81"/>
            <rFont val="Tahoma"/>
            <family val="2"/>
          </rPr>
          <t xml:space="preserve">
</t>
        </r>
      </text>
    </comment>
    <comment ref="G11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10" authorId="0" shapeId="0">
      <text>
        <r>
          <rPr>
            <b/>
            <sz val="9"/>
            <color indexed="81"/>
            <rFont val="Tahoma"/>
            <family val="2"/>
          </rPr>
          <t xml:space="preserve">Pour répondre, cliquer et utiliser le menu déroulant.
</t>
        </r>
        <r>
          <rPr>
            <sz val="9"/>
            <color indexed="81"/>
            <rFont val="Tahoma"/>
            <family val="2"/>
          </rPr>
          <t xml:space="preserve">
</t>
        </r>
      </text>
    </comment>
    <comment ref="C111"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11" authorId="0" shapeId="0">
      <text>
        <r>
          <rPr>
            <b/>
            <sz val="9"/>
            <color indexed="81"/>
            <rFont val="Tahoma"/>
            <family val="2"/>
          </rPr>
          <t>La réponse à cette question entre dans la définition d'un indicateur social du tableau de bord de l'onglet "Indicateurs".</t>
        </r>
      </text>
    </comment>
    <comment ref="H111" authorId="0" shapeId="0">
      <text>
        <r>
          <rPr>
            <b/>
            <sz val="9"/>
            <color indexed="81"/>
            <rFont val="Tahoma"/>
            <family val="2"/>
          </rPr>
          <t xml:space="preserve">Pour répondre, cliquer et utiliser le menu déroulant.
</t>
        </r>
        <r>
          <rPr>
            <sz val="9"/>
            <color indexed="81"/>
            <rFont val="Tahoma"/>
            <family val="2"/>
          </rPr>
          <t xml:space="preserve">
</t>
        </r>
      </text>
    </comment>
    <comment ref="G11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12" authorId="0" shapeId="0">
      <text>
        <r>
          <rPr>
            <b/>
            <sz val="9"/>
            <color indexed="81"/>
            <rFont val="Tahoma"/>
            <family val="2"/>
          </rPr>
          <t xml:space="preserve">Pour répondre, cliquer et utiliser le menu déroulant.
</t>
        </r>
        <r>
          <rPr>
            <sz val="9"/>
            <color indexed="81"/>
            <rFont val="Tahoma"/>
            <family val="2"/>
          </rPr>
          <t xml:space="preserve">
</t>
        </r>
      </text>
    </comment>
    <comment ref="C113"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1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13" authorId="0" shapeId="0">
      <text>
        <r>
          <rPr>
            <b/>
            <sz val="9"/>
            <color indexed="81"/>
            <rFont val="Tahoma"/>
            <family val="2"/>
          </rPr>
          <t xml:space="preserve">Pour répondre, cliquer et utiliser le menu déroulant.
</t>
        </r>
        <r>
          <rPr>
            <sz val="9"/>
            <color indexed="81"/>
            <rFont val="Tahoma"/>
            <family val="2"/>
          </rPr>
          <t xml:space="preserve">
</t>
        </r>
      </text>
    </comment>
    <comment ref="G11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14" authorId="0" shapeId="0">
      <text>
        <r>
          <rPr>
            <b/>
            <sz val="9"/>
            <color indexed="81"/>
            <rFont val="Tahoma"/>
            <family val="2"/>
          </rPr>
          <t xml:space="preserve">Pour répondre, cliquer et utiliser le menu déroulant.
</t>
        </r>
        <r>
          <rPr>
            <sz val="9"/>
            <color indexed="81"/>
            <rFont val="Tahoma"/>
            <family val="2"/>
          </rPr>
          <t xml:space="preserve">
</t>
        </r>
      </text>
    </comment>
    <comment ref="G11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15" authorId="0" shapeId="0">
      <text>
        <r>
          <rPr>
            <b/>
            <sz val="9"/>
            <color indexed="81"/>
            <rFont val="Tahoma"/>
            <family val="2"/>
          </rPr>
          <t xml:space="preserve">Pour répondre, cliquer et utiliser le menu déroulant.
</t>
        </r>
        <r>
          <rPr>
            <sz val="9"/>
            <color indexed="81"/>
            <rFont val="Tahoma"/>
            <family val="2"/>
          </rPr>
          <t xml:space="preserve">
</t>
        </r>
      </text>
    </comment>
    <comment ref="C116"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1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16" authorId="0" shapeId="0">
      <text>
        <r>
          <rPr>
            <b/>
            <sz val="9"/>
            <color indexed="81"/>
            <rFont val="Tahoma"/>
            <family val="2"/>
          </rPr>
          <t xml:space="preserve">Pour répondre, cliquer et utiliser le menu déroulant.
</t>
        </r>
        <r>
          <rPr>
            <sz val="9"/>
            <color indexed="81"/>
            <rFont val="Tahoma"/>
            <family val="2"/>
          </rPr>
          <t xml:space="preserve">
</t>
        </r>
      </text>
    </comment>
    <comment ref="C117" authorId="0" shapeId="0">
      <text>
        <r>
          <rPr>
            <b/>
            <sz val="9"/>
            <color indexed="81"/>
            <rFont val="Tahoma"/>
            <family val="2"/>
          </rPr>
          <t>Circulaire du 3 décembre 2008 relative à l'exemplarité de l'Etat au regard du développement durable dans le fonctionnement de ses services et de ses établissements publics
Fiche n° 4</t>
        </r>
        <r>
          <rPr>
            <sz val="9"/>
            <color indexed="81"/>
            <rFont val="Tahoma"/>
            <family val="2"/>
          </rPr>
          <t xml:space="preserve">
</t>
        </r>
      </text>
    </comment>
    <comment ref="G11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17" authorId="0" shapeId="0">
      <text>
        <r>
          <rPr>
            <b/>
            <sz val="9"/>
            <color indexed="81"/>
            <rFont val="Tahoma"/>
            <family val="2"/>
          </rPr>
          <t>Pour répondre, cliquer et entrer une valeur numérique sans le symbole "%".</t>
        </r>
        <r>
          <rPr>
            <sz val="9"/>
            <color indexed="81"/>
            <rFont val="Tahoma"/>
            <family val="2"/>
          </rPr>
          <t xml:space="preserve">
</t>
        </r>
      </text>
    </comment>
    <comment ref="G118"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18" authorId="0" shapeId="0">
      <text>
        <r>
          <rPr>
            <b/>
            <sz val="9"/>
            <color indexed="81"/>
            <rFont val="Tahoma"/>
            <family val="2"/>
          </rPr>
          <t xml:space="preserve">Pour répondre, cliquer et utiliser le menu déroulant.
</t>
        </r>
        <r>
          <rPr>
            <sz val="9"/>
            <color indexed="81"/>
            <rFont val="Tahoma"/>
            <family val="2"/>
          </rPr>
          <t xml:space="preserve">
</t>
        </r>
      </text>
    </comment>
    <comment ref="C119" authorId="0" shapeId="0">
      <text>
        <r>
          <rPr>
            <b/>
            <sz val="9"/>
            <color indexed="81"/>
            <rFont val="Tahoma"/>
            <family val="2"/>
          </rPr>
          <t>Recommandation issue du guide Eco-Communication publié par l'Ademe en mers 2005.</t>
        </r>
        <r>
          <rPr>
            <sz val="9"/>
            <color indexed="81"/>
            <rFont val="Tahoma"/>
            <family val="2"/>
          </rPr>
          <t xml:space="preserve">
</t>
        </r>
      </text>
    </comment>
    <comment ref="H119" authorId="0" shapeId="0">
      <text>
        <r>
          <rPr>
            <b/>
            <sz val="9"/>
            <color indexed="81"/>
            <rFont val="Tahoma"/>
            <family val="2"/>
          </rPr>
          <t xml:space="preserve">Pour répondre, cliquer et utiliser le menu déroulant.
</t>
        </r>
        <r>
          <rPr>
            <sz val="9"/>
            <color indexed="81"/>
            <rFont val="Tahoma"/>
            <family val="2"/>
          </rPr>
          <t xml:space="preserve">
</t>
        </r>
      </text>
    </comment>
    <comment ref="C120" authorId="0" shapeId="0">
      <text>
        <r>
          <rPr>
            <b/>
            <sz val="9"/>
            <color indexed="81"/>
            <rFont val="Tahoma"/>
            <family val="2"/>
          </rPr>
          <t>Recommandation issue du guide Eco-Communication publié par l'Ademe en mers 2005.</t>
        </r>
        <r>
          <rPr>
            <sz val="9"/>
            <color indexed="81"/>
            <rFont val="Tahoma"/>
            <family val="2"/>
          </rPr>
          <t xml:space="preserve">
</t>
        </r>
      </text>
    </comment>
    <comment ref="H120" authorId="0" shapeId="0">
      <text>
        <r>
          <rPr>
            <b/>
            <sz val="9"/>
            <color indexed="81"/>
            <rFont val="Tahoma"/>
            <family val="2"/>
          </rPr>
          <t xml:space="preserve">Pour répondre, cliquer et utiliser le menu déroulant.
</t>
        </r>
        <r>
          <rPr>
            <sz val="9"/>
            <color indexed="81"/>
            <rFont val="Tahoma"/>
            <family val="2"/>
          </rPr>
          <t xml:space="preserve">
</t>
        </r>
      </text>
    </comment>
    <comment ref="C121" authorId="0" shapeId="0">
      <text>
        <r>
          <rPr>
            <b/>
            <sz val="9"/>
            <color indexed="81"/>
            <rFont val="Tahoma"/>
            <family val="2"/>
          </rPr>
          <t>Recommandation issue du guide Eco-Communication publié par l'Ademe en mers 2005.</t>
        </r>
        <r>
          <rPr>
            <sz val="9"/>
            <color indexed="81"/>
            <rFont val="Tahoma"/>
            <family val="2"/>
          </rPr>
          <t xml:space="preserve">
</t>
        </r>
      </text>
    </comment>
    <comment ref="H121" authorId="0" shapeId="0">
      <text>
        <r>
          <rPr>
            <b/>
            <sz val="9"/>
            <color indexed="81"/>
            <rFont val="Tahoma"/>
            <family val="2"/>
          </rPr>
          <t xml:space="preserve">Pour répondre, cliquer et utiliser le menu déroulant.
</t>
        </r>
        <r>
          <rPr>
            <sz val="9"/>
            <color indexed="81"/>
            <rFont val="Tahoma"/>
            <family val="2"/>
          </rPr>
          <t xml:space="preserve">
</t>
        </r>
      </text>
    </comment>
    <comment ref="C122" authorId="0" shapeId="0">
      <text>
        <r>
          <rPr>
            <b/>
            <sz val="9"/>
            <color indexed="81"/>
            <rFont val="Tahoma"/>
            <family val="2"/>
          </rPr>
          <t>Recommandation issue du guide Eco-Communication publié par l'Ademe en mers 2005.</t>
        </r>
        <r>
          <rPr>
            <sz val="9"/>
            <color indexed="81"/>
            <rFont val="Tahoma"/>
            <family val="2"/>
          </rPr>
          <t xml:space="preserve">
</t>
        </r>
      </text>
    </comment>
    <comment ref="G12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2" authorId="0" shapeId="0">
      <text>
        <r>
          <rPr>
            <b/>
            <sz val="9"/>
            <color indexed="81"/>
            <rFont val="Tahoma"/>
            <family val="2"/>
          </rPr>
          <t xml:space="preserve">Pour répondre, cliquer et utiliser le menu déroulant.
</t>
        </r>
        <r>
          <rPr>
            <sz val="9"/>
            <color indexed="81"/>
            <rFont val="Tahoma"/>
            <family val="2"/>
          </rPr>
          <t xml:space="preserve">
</t>
        </r>
      </text>
    </comment>
    <comment ref="C123" authorId="0" shapeId="0">
      <text>
        <r>
          <rPr>
            <b/>
            <sz val="9"/>
            <color indexed="81"/>
            <rFont val="Tahoma"/>
            <family val="2"/>
          </rPr>
          <t>Imprim'vert est une marque collective du Pôle d'Innovation de l'Imprimerie (P2i).</t>
        </r>
        <r>
          <rPr>
            <sz val="9"/>
            <color indexed="81"/>
            <rFont val="Tahoma"/>
            <family val="2"/>
          </rPr>
          <t xml:space="preserve">
</t>
        </r>
      </text>
    </comment>
    <comment ref="G12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3" authorId="0" shapeId="0">
      <text>
        <r>
          <rPr>
            <b/>
            <sz val="9"/>
            <color indexed="81"/>
            <rFont val="Tahoma"/>
            <family val="2"/>
          </rPr>
          <t xml:space="preserve">Pour répondre, cliquer et utiliser le menu déroulant.
</t>
        </r>
        <r>
          <rPr>
            <sz val="9"/>
            <color indexed="81"/>
            <rFont val="Tahoma"/>
            <family val="2"/>
          </rPr>
          <t xml:space="preserve">
</t>
        </r>
      </text>
    </comment>
    <comment ref="C124" authorId="0" shapeId="0">
      <text>
        <r>
          <rPr>
            <b/>
            <sz val="9"/>
            <color indexed="81"/>
            <rFont val="Tahoma"/>
            <family val="2"/>
          </rPr>
          <t>Les certifications forestières FSC et PEFC permettent d’assurer que le papier provient d’une forêt qui est aménagée et exploitée de façon durable et responsable.</t>
        </r>
        <r>
          <rPr>
            <sz val="9"/>
            <color indexed="81"/>
            <rFont val="Tahoma"/>
            <family val="2"/>
          </rPr>
          <t xml:space="preserve">
 </t>
        </r>
      </text>
    </comment>
    <comment ref="G12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4" authorId="0" shapeId="0">
      <text>
        <r>
          <rPr>
            <b/>
            <sz val="9"/>
            <color indexed="81"/>
            <rFont val="Tahoma"/>
            <family val="2"/>
          </rPr>
          <t xml:space="preserve">Pour répondre, cliquer et utiliser le menu déroulant.
</t>
        </r>
        <r>
          <rPr>
            <sz val="9"/>
            <color indexed="81"/>
            <rFont val="Tahoma"/>
            <family val="2"/>
          </rPr>
          <t xml:space="preserve">
</t>
        </r>
      </text>
    </comment>
    <comment ref="G12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5" authorId="0" shapeId="0">
      <text>
        <r>
          <rPr>
            <b/>
            <sz val="9"/>
            <color indexed="81"/>
            <rFont val="Tahoma"/>
            <family val="2"/>
          </rPr>
          <t xml:space="preserve">Pour répondre, cliquer et utiliser le menu déroulant.
</t>
        </r>
      </text>
    </comment>
    <comment ref="G12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6" authorId="0" shapeId="0">
      <text>
        <r>
          <rPr>
            <b/>
            <sz val="9"/>
            <color indexed="81"/>
            <rFont val="Tahoma"/>
            <family val="2"/>
          </rPr>
          <t xml:space="preserve">Pour répondre, cliquer et utiliser le menu déroulant.
</t>
        </r>
        <r>
          <rPr>
            <sz val="9"/>
            <color indexed="81"/>
            <rFont val="Tahoma"/>
            <family val="2"/>
          </rPr>
          <t xml:space="preserve">
</t>
        </r>
      </text>
    </comment>
    <comment ref="G12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27" authorId="0" shapeId="0">
      <text>
        <r>
          <rPr>
            <b/>
            <sz val="9"/>
            <color indexed="81"/>
            <rFont val="Tahoma"/>
            <family val="2"/>
          </rPr>
          <t xml:space="preserve">Pour répondre, cliquer et utiliser le menu déroulant.
</t>
        </r>
      </text>
    </comment>
    <comment ref="G12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28" authorId="0" shapeId="0">
      <text>
        <r>
          <rPr>
            <b/>
            <sz val="9"/>
            <color indexed="81"/>
            <rFont val="Tahoma"/>
            <family val="2"/>
          </rPr>
          <t xml:space="preserve">Pour répondre, cliquer et utiliser le menu déroulant.
</t>
        </r>
        <r>
          <rPr>
            <sz val="9"/>
            <color indexed="81"/>
            <rFont val="Tahoma"/>
            <family val="2"/>
          </rPr>
          <t xml:space="preserve">
</t>
        </r>
      </text>
    </comment>
    <comment ref="H129" authorId="0" shapeId="0">
      <text>
        <r>
          <rPr>
            <b/>
            <sz val="9"/>
            <color indexed="81"/>
            <rFont val="Tahoma"/>
            <family val="2"/>
          </rPr>
          <t xml:space="preserve">Pour répondre, cliquer et utiliser le menu déroulant.
</t>
        </r>
      </text>
    </comment>
    <comment ref="G13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30" authorId="0" shapeId="0">
      <text>
        <r>
          <rPr>
            <b/>
            <sz val="9"/>
            <color indexed="81"/>
            <rFont val="Tahoma"/>
            <family val="2"/>
          </rPr>
          <t xml:space="preserve">Pour répondre, cliquer et utiliser le menu déroulant.
</t>
        </r>
        <r>
          <rPr>
            <sz val="9"/>
            <color indexed="81"/>
            <rFont val="Tahoma"/>
            <family val="2"/>
          </rPr>
          <t xml:space="preserve">
</t>
        </r>
      </text>
    </comment>
    <comment ref="H131" authorId="0" shapeId="0">
      <text>
        <r>
          <rPr>
            <b/>
            <sz val="9"/>
            <color indexed="81"/>
            <rFont val="Tahoma"/>
            <family val="2"/>
          </rPr>
          <t xml:space="preserve">Pour répondre, cliquer et utiliser le menu déroulant.
</t>
        </r>
      </text>
    </comment>
    <comment ref="G13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32" authorId="0" shapeId="0">
      <text>
        <r>
          <rPr>
            <b/>
            <sz val="9"/>
            <color indexed="81"/>
            <rFont val="Tahoma"/>
            <family val="2"/>
          </rPr>
          <t xml:space="preserve">Pour répondre, cliquer et utiliser le menu déroulant.
</t>
        </r>
        <r>
          <rPr>
            <sz val="9"/>
            <color indexed="81"/>
            <rFont val="Tahoma"/>
            <family val="2"/>
          </rPr>
          <t xml:space="preserve">
</t>
        </r>
      </text>
    </comment>
    <comment ref="G13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G13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34" authorId="0" shapeId="0">
      <text>
        <r>
          <rPr>
            <b/>
            <sz val="9"/>
            <color indexed="81"/>
            <rFont val="Tahoma"/>
            <family val="2"/>
          </rPr>
          <t xml:space="preserve">Pour répondre, cliquer et utiliser le menu déroulant.
</t>
        </r>
        <r>
          <rPr>
            <sz val="9"/>
            <color indexed="81"/>
            <rFont val="Tahoma"/>
            <family val="2"/>
          </rPr>
          <t xml:space="preserve">
</t>
        </r>
      </text>
    </comment>
    <comment ref="G13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35" authorId="0" shapeId="0">
      <text>
        <r>
          <rPr>
            <b/>
            <sz val="9"/>
            <color indexed="81"/>
            <rFont val="Tahoma"/>
            <family val="2"/>
          </rPr>
          <t>Pour répondre, cliquer et entrer une valeur numérique sans le symbole "%".</t>
        </r>
        <r>
          <rPr>
            <sz val="9"/>
            <color indexed="81"/>
            <rFont val="Tahoma"/>
            <family val="2"/>
          </rPr>
          <t xml:space="preserve">
</t>
        </r>
      </text>
    </comment>
    <comment ref="G13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36" authorId="0" shapeId="0">
      <text>
        <r>
          <rPr>
            <b/>
            <sz val="9"/>
            <color indexed="81"/>
            <rFont val="Tahoma"/>
            <family val="2"/>
          </rPr>
          <t>Pour répondre, cliquer et entrer une valeur numérique sans le symbole "%".</t>
        </r>
      </text>
    </comment>
    <comment ref="G13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37" authorId="0" shapeId="0">
      <text>
        <r>
          <rPr>
            <b/>
            <sz val="9"/>
            <color indexed="81"/>
            <rFont val="Tahoma"/>
            <family val="2"/>
          </rPr>
          <t>Pour répondre, cliquer et entrer une valeur numérique sans le symbole "%".</t>
        </r>
        <r>
          <rPr>
            <sz val="9"/>
            <color indexed="81"/>
            <rFont val="Tahoma"/>
            <family val="2"/>
          </rPr>
          <t xml:space="preserve">
</t>
        </r>
      </text>
    </comment>
    <comment ref="G138"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38" authorId="0" shapeId="0">
      <text>
        <r>
          <rPr>
            <b/>
            <sz val="9"/>
            <color indexed="81"/>
            <rFont val="Tahoma"/>
            <family val="2"/>
          </rPr>
          <t>Pour répondre, cliquer et entrer une valeur numérique sans le symbole "%".</t>
        </r>
        <r>
          <rPr>
            <sz val="9"/>
            <color indexed="81"/>
            <rFont val="Tahoma"/>
            <family val="2"/>
          </rPr>
          <t xml:space="preserve">
</t>
        </r>
      </text>
    </comment>
    <comment ref="C139"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139"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39" authorId="0" shapeId="0">
      <text>
        <r>
          <rPr>
            <b/>
            <sz val="9"/>
            <color indexed="81"/>
            <rFont val="Tahoma"/>
            <family val="2"/>
          </rPr>
          <t>Pour répondre, cliquer et entrer une valeur numérique sans le symbole "%".</t>
        </r>
        <r>
          <rPr>
            <sz val="9"/>
            <color indexed="81"/>
            <rFont val="Tahoma"/>
            <family val="2"/>
          </rPr>
          <t xml:space="preserve">
</t>
        </r>
      </text>
    </comment>
    <comment ref="H140" authorId="0" shapeId="0">
      <text>
        <r>
          <rPr>
            <b/>
            <sz val="9"/>
            <color indexed="81"/>
            <rFont val="Tahoma"/>
            <family val="2"/>
          </rPr>
          <t xml:space="preserve">Pour répondre, cliquer et utiliser le menu déroulant.
</t>
        </r>
        <r>
          <rPr>
            <sz val="9"/>
            <color indexed="81"/>
            <rFont val="Tahoma"/>
            <family val="2"/>
          </rPr>
          <t xml:space="preserve">
</t>
        </r>
      </text>
    </comment>
    <comment ref="H141" authorId="0" shapeId="0">
      <text>
        <r>
          <rPr>
            <b/>
            <sz val="9"/>
            <color indexed="81"/>
            <rFont val="Tahoma"/>
            <family val="2"/>
          </rPr>
          <t xml:space="preserve">Pour répondre, cliquer et utiliser le menu déroulant.
</t>
        </r>
        <r>
          <rPr>
            <sz val="9"/>
            <color indexed="81"/>
            <rFont val="Tahoma"/>
            <family val="2"/>
          </rPr>
          <t xml:space="preserve">
</t>
        </r>
      </text>
    </comment>
    <comment ref="C142" authorId="0" shapeId="0">
      <text>
        <r>
          <rPr>
            <b/>
            <sz val="9"/>
            <color indexed="81"/>
            <rFont val="Tahoma"/>
            <family val="2"/>
          </rPr>
          <t>Circulaire du 3 décembre 2008 relative à l'exemplarité de l'Etat au regard du développement durable dans le fonctionnement de ses services et de ses établissements publics 
Fiche n°2</t>
        </r>
        <r>
          <rPr>
            <sz val="9"/>
            <color indexed="81"/>
            <rFont val="Tahoma"/>
            <family val="2"/>
          </rPr>
          <t xml:space="preserve">
</t>
        </r>
      </text>
    </comment>
    <comment ref="H142" authorId="0" shapeId="0">
      <text>
        <r>
          <rPr>
            <b/>
            <sz val="9"/>
            <color indexed="81"/>
            <rFont val="Tahoma"/>
            <family val="2"/>
          </rPr>
          <t xml:space="preserve">Pour répondre, cliquer et utiliser le menu déroulant.
</t>
        </r>
        <r>
          <rPr>
            <sz val="9"/>
            <color indexed="81"/>
            <rFont val="Tahoma"/>
            <family val="2"/>
          </rPr>
          <t xml:space="preserve">
</t>
        </r>
      </text>
    </comment>
    <comment ref="H143" authorId="0" shapeId="0">
      <text>
        <r>
          <rPr>
            <b/>
            <sz val="9"/>
            <color indexed="81"/>
            <rFont val="Tahoma"/>
            <family val="2"/>
          </rPr>
          <t xml:space="preserve">Pour répondre, cliquer et utiliser le menu déroulant.
</t>
        </r>
        <r>
          <rPr>
            <sz val="9"/>
            <color indexed="81"/>
            <rFont val="Tahoma"/>
            <family val="2"/>
          </rPr>
          <t xml:space="preserve">
</t>
        </r>
      </text>
    </comment>
    <comment ref="H144" authorId="0" shapeId="0">
      <text>
        <r>
          <rPr>
            <b/>
            <sz val="9"/>
            <color indexed="81"/>
            <rFont val="Tahoma"/>
            <family val="2"/>
          </rPr>
          <t xml:space="preserve">Pour répondre, cliquer et utiliser le menu déroulant.
</t>
        </r>
        <r>
          <rPr>
            <sz val="9"/>
            <color indexed="81"/>
            <rFont val="Tahoma"/>
            <family val="2"/>
          </rPr>
          <t xml:space="preserve">
</t>
        </r>
      </text>
    </comment>
    <comment ref="H145" authorId="0" shapeId="0">
      <text>
        <r>
          <rPr>
            <b/>
            <sz val="9"/>
            <color indexed="81"/>
            <rFont val="Tahoma"/>
            <family val="2"/>
          </rPr>
          <t xml:space="preserve">Pour répondre, cliquer et utiliser le menu déroulant.
</t>
        </r>
        <r>
          <rPr>
            <sz val="9"/>
            <color indexed="81"/>
            <rFont val="Tahoma"/>
            <family val="2"/>
          </rPr>
          <t xml:space="preserve">
</t>
        </r>
      </text>
    </comment>
    <comment ref="H146" authorId="0" shapeId="0">
      <text>
        <r>
          <rPr>
            <b/>
            <sz val="9"/>
            <color indexed="81"/>
            <rFont val="Tahoma"/>
            <family val="2"/>
          </rPr>
          <t xml:space="preserve">Pour répondre, cliquer et utiliser le menu déroulant.
</t>
        </r>
        <r>
          <rPr>
            <sz val="9"/>
            <color indexed="81"/>
            <rFont val="Tahoma"/>
            <family val="2"/>
          </rPr>
          <t xml:space="preserve">
</t>
        </r>
      </text>
    </comment>
    <comment ref="H147" authorId="0" shapeId="0">
      <text>
        <r>
          <rPr>
            <b/>
            <sz val="9"/>
            <color indexed="81"/>
            <rFont val="Tahoma"/>
            <family val="2"/>
          </rPr>
          <t xml:space="preserve">Pour répondre, cliquer et utiliser le menu déroulant.
</t>
        </r>
        <r>
          <rPr>
            <sz val="9"/>
            <color indexed="81"/>
            <rFont val="Tahoma"/>
            <family val="2"/>
          </rPr>
          <t xml:space="preserve">
</t>
        </r>
      </text>
    </comment>
    <comment ref="C148" authorId="0" shapeId="0">
      <text>
        <r>
          <rPr>
            <b/>
            <sz val="9"/>
            <color indexed="81"/>
            <rFont val="Tahoma"/>
            <family val="2"/>
          </rPr>
          <t>Circulaire du 3 décembre 2008 relative à l'exemplarité de l'Etat au regard du développement durable dans le fonctionnement de ses services et de ses établissements publics</t>
        </r>
        <r>
          <rPr>
            <sz val="9"/>
            <color indexed="81"/>
            <rFont val="Tahoma"/>
            <family val="2"/>
          </rPr>
          <t xml:space="preserve">
</t>
        </r>
        <r>
          <rPr>
            <b/>
            <sz val="9"/>
            <color indexed="81"/>
            <rFont val="Tahoma"/>
            <family val="2"/>
          </rPr>
          <t>Fiche n° 2</t>
        </r>
      </text>
    </comment>
    <comment ref="H148" authorId="0" shapeId="0">
      <text>
        <r>
          <rPr>
            <b/>
            <sz val="9"/>
            <color indexed="81"/>
            <rFont val="Tahoma"/>
            <family val="2"/>
          </rPr>
          <t xml:space="preserve">Pour répondre, cliquer et utiliser le menu déroulant.
</t>
        </r>
        <r>
          <rPr>
            <sz val="9"/>
            <color indexed="81"/>
            <rFont val="Tahoma"/>
            <family val="2"/>
          </rPr>
          <t xml:space="preserve">
</t>
        </r>
      </text>
    </comment>
    <comment ref="H149" authorId="0" shapeId="0">
      <text>
        <r>
          <rPr>
            <b/>
            <sz val="9"/>
            <color indexed="81"/>
            <rFont val="Tahoma"/>
            <family val="2"/>
          </rPr>
          <t xml:space="preserve">Pour répondre, cliquer et utiliser le menu déroulant.
</t>
        </r>
        <r>
          <rPr>
            <sz val="9"/>
            <color indexed="81"/>
            <rFont val="Tahoma"/>
            <family val="2"/>
          </rPr>
          <t xml:space="preserve">
</t>
        </r>
      </text>
    </comment>
    <comment ref="H150" authorId="0" shapeId="0">
      <text>
        <r>
          <rPr>
            <b/>
            <sz val="9"/>
            <color indexed="81"/>
            <rFont val="Tahoma"/>
            <family val="2"/>
          </rPr>
          <t xml:space="preserve">Pour répondre, cliquer et utiliser le menu déroulant.
</t>
        </r>
        <r>
          <rPr>
            <sz val="9"/>
            <color indexed="81"/>
            <rFont val="Tahoma"/>
            <family val="2"/>
          </rPr>
          <t xml:space="preserve">
</t>
        </r>
      </text>
    </comment>
    <comment ref="C151" authorId="0" shapeId="0">
      <text>
        <r>
          <rPr>
            <b/>
            <sz val="9"/>
            <color indexed="81"/>
            <rFont val="Tahoma"/>
            <family val="2"/>
          </rPr>
          <t>Circulaire du 3 décembre 2008 relative à l'exemplarité de l'Etat au regard du développement durable dans le fonctionnement de ses services et de ses établissements publics</t>
        </r>
        <r>
          <rPr>
            <sz val="9"/>
            <color indexed="81"/>
            <rFont val="Tahoma"/>
            <family val="2"/>
          </rPr>
          <t xml:space="preserve">
</t>
        </r>
        <r>
          <rPr>
            <b/>
            <sz val="9"/>
            <color indexed="81"/>
            <rFont val="Tahoma"/>
            <family val="2"/>
          </rPr>
          <t>Fiche n°2</t>
        </r>
      </text>
    </comment>
    <comment ref="G15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1" authorId="0" shapeId="0">
      <text>
        <r>
          <rPr>
            <b/>
            <sz val="9"/>
            <color indexed="81"/>
            <rFont val="Tahoma"/>
            <family val="2"/>
          </rPr>
          <t xml:space="preserve">Pour répondre, cliquer et utiliser le menu déroulant.
</t>
        </r>
        <r>
          <rPr>
            <sz val="9"/>
            <color indexed="81"/>
            <rFont val="Tahoma"/>
            <family val="2"/>
          </rPr>
          <t xml:space="preserve">
</t>
        </r>
      </text>
    </comment>
    <comment ref="G15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2" authorId="0" shapeId="0">
      <text>
        <r>
          <rPr>
            <b/>
            <sz val="9"/>
            <color indexed="81"/>
            <rFont val="Tahoma"/>
            <family val="2"/>
          </rPr>
          <t xml:space="preserve">Pour répondre, cliquer et utiliser le menu déroulant.
</t>
        </r>
        <r>
          <rPr>
            <sz val="9"/>
            <color indexed="81"/>
            <rFont val="Tahoma"/>
            <family val="2"/>
          </rPr>
          <t xml:space="preserve">
</t>
        </r>
      </text>
    </comment>
    <comment ref="G15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3" authorId="0" shapeId="0">
      <text>
        <r>
          <rPr>
            <b/>
            <sz val="9"/>
            <color indexed="81"/>
            <rFont val="Tahoma"/>
            <family val="2"/>
          </rPr>
          <t xml:space="preserve">Pour répondre, cliquer et utiliser le menu déroulant.
</t>
        </r>
        <r>
          <rPr>
            <sz val="9"/>
            <color indexed="81"/>
            <rFont val="Tahoma"/>
            <family val="2"/>
          </rPr>
          <t xml:space="preserve">
</t>
        </r>
      </text>
    </comment>
    <comment ref="G15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4" authorId="0" shapeId="0">
      <text>
        <r>
          <rPr>
            <b/>
            <sz val="9"/>
            <color indexed="81"/>
            <rFont val="Tahoma"/>
            <family val="2"/>
          </rPr>
          <t xml:space="preserve">Pour répondre, cliquer et utiliser le menu déroulant.
</t>
        </r>
        <r>
          <rPr>
            <sz val="9"/>
            <color indexed="81"/>
            <rFont val="Tahoma"/>
            <family val="2"/>
          </rPr>
          <t xml:space="preserve">
</t>
        </r>
      </text>
    </comment>
    <comment ref="C155" authorId="0" shapeId="0">
      <text>
        <r>
          <rPr>
            <b/>
            <sz val="9"/>
            <color indexed="81"/>
            <rFont val="Tahoma"/>
            <family val="2"/>
          </rPr>
          <t>LOI n° 2005-102 du 11 février 2005 pour l'égalité des droits et des chances, la participation et la citoyenneté des personnes handicapées</t>
        </r>
        <r>
          <rPr>
            <sz val="9"/>
            <color indexed="81"/>
            <rFont val="Tahoma"/>
            <family val="2"/>
          </rPr>
          <t xml:space="preserve">
</t>
        </r>
      </text>
    </comment>
    <comment ref="G155" authorId="0" shapeId="0">
      <text>
        <r>
          <rPr>
            <b/>
            <sz val="9"/>
            <color indexed="81"/>
            <rFont val="Tahoma"/>
            <family val="2"/>
          </rPr>
          <t>La réponse à cette question entre dans la définition d'un indicateur social du tableau de bord de l'onglet "Indicateurs".</t>
        </r>
      </text>
    </comment>
    <comment ref="H155" authorId="0" shapeId="0">
      <text>
        <r>
          <rPr>
            <b/>
            <sz val="9"/>
            <color indexed="81"/>
            <rFont val="Tahoma"/>
            <family val="2"/>
          </rPr>
          <t xml:space="preserve">Pour répondre, cliquer et utiliser le menu déroulant.
</t>
        </r>
        <r>
          <rPr>
            <sz val="9"/>
            <color indexed="81"/>
            <rFont val="Tahoma"/>
            <family val="2"/>
          </rPr>
          <t xml:space="preserve">
</t>
        </r>
      </text>
    </comment>
    <comment ref="C156" authorId="0" shapeId="0">
      <text>
        <r>
          <rPr>
            <b/>
            <sz val="9"/>
            <color indexed="81"/>
            <rFont val="Tahoma"/>
            <family val="2"/>
          </rPr>
          <t>Circulaire du 3 décembre 2008 relative à l'exemplarité de l'Etat au regard du développement durable dans le fonctionnement de ses services et de ses établissements publics
Fiche n°2</t>
        </r>
        <r>
          <rPr>
            <sz val="9"/>
            <color indexed="81"/>
            <rFont val="Tahoma"/>
            <family val="2"/>
          </rPr>
          <t xml:space="preserve">
</t>
        </r>
      </text>
    </comment>
    <comment ref="G15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6" authorId="0" shapeId="0">
      <text>
        <r>
          <rPr>
            <b/>
            <sz val="9"/>
            <color indexed="81"/>
            <rFont val="Tahoma"/>
            <family val="2"/>
          </rPr>
          <t xml:space="preserve">Pour répondre, cliquer et utiliser le menu déroulant.
</t>
        </r>
        <r>
          <rPr>
            <sz val="9"/>
            <color indexed="81"/>
            <rFont val="Tahoma"/>
            <family val="2"/>
          </rPr>
          <t xml:space="preserve">
</t>
        </r>
      </text>
    </comment>
    <comment ref="C157" authorId="0" shapeId="0">
      <text>
        <r>
          <rPr>
            <b/>
            <sz val="9"/>
            <color indexed="81"/>
            <rFont val="Tahoma"/>
            <family val="2"/>
          </rPr>
          <t xml:space="preserve">Circulaire du 3 décembre 2008 relative à l'exemplarité de l'Etat au regard du développement durable dans le fonctionnement de ses services et de ses établissements publics
Fiche n°2
</t>
        </r>
      </text>
    </comment>
    <comment ref="G157" authorId="0" shapeId="0">
      <text>
        <r>
          <rPr>
            <b/>
            <sz val="9"/>
            <color indexed="81"/>
            <rFont val="Tahoma"/>
            <family val="2"/>
          </rPr>
          <t>La réponse à cette question entre dans la définition d'un indicateur social du tableau de bord de l'onglet "Indicateurs".</t>
        </r>
      </text>
    </comment>
    <comment ref="H157" authorId="0" shapeId="0">
      <text>
        <r>
          <rPr>
            <b/>
            <sz val="9"/>
            <color indexed="81"/>
            <rFont val="Tahoma"/>
            <family val="2"/>
          </rPr>
          <t xml:space="preserve">Pour répondre, cliquer et utiliser le menu déroulant.
</t>
        </r>
        <r>
          <rPr>
            <sz val="9"/>
            <color indexed="81"/>
            <rFont val="Tahoma"/>
            <family val="2"/>
          </rPr>
          <t xml:space="preserve">
</t>
        </r>
      </text>
    </comment>
    <comment ref="C158" authorId="0" shapeId="0">
      <text>
        <r>
          <rPr>
            <b/>
            <sz val="9"/>
            <color indexed="81"/>
            <rFont val="Tahoma"/>
            <family val="2"/>
          </rPr>
          <t>Soumis à la réglementation générale en matière de déchets non dangereux</t>
        </r>
        <r>
          <rPr>
            <sz val="9"/>
            <color indexed="81"/>
            <rFont val="Tahoma"/>
            <family val="2"/>
          </rPr>
          <t xml:space="preserve">
</t>
        </r>
        <r>
          <rPr>
            <b/>
            <sz val="9"/>
            <color indexed="81"/>
            <rFont val="Tahoma"/>
            <family val="2"/>
          </rPr>
          <t>Articles R 541- 7 à R 541-11 du Code de l'environnement.</t>
        </r>
      </text>
    </comment>
    <comment ref="G15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58" authorId="0" shapeId="0">
      <text>
        <r>
          <rPr>
            <b/>
            <sz val="9"/>
            <color indexed="81"/>
            <rFont val="Tahoma"/>
            <family val="2"/>
          </rPr>
          <t xml:space="preserve">Pour répondre, cliquer et utiliser le menu déroulant.
</t>
        </r>
        <r>
          <rPr>
            <sz val="9"/>
            <color indexed="81"/>
            <rFont val="Tahoma"/>
            <family val="2"/>
          </rPr>
          <t xml:space="preserve">
</t>
        </r>
      </text>
    </comment>
    <comment ref="G159"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59" authorId="0" shapeId="0">
      <text>
        <r>
          <rPr>
            <b/>
            <sz val="9"/>
            <color indexed="81"/>
            <rFont val="Tahoma"/>
            <family val="2"/>
          </rPr>
          <t xml:space="preserve">Pour répondre, cliquer et utiliser le menu déroulant.
</t>
        </r>
        <r>
          <rPr>
            <sz val="9"/>
            <color indexed="81"/>
            <rFont val="Tahoma"/>
            <family val="2"/>
          </rPr>
          <t xml:space="preserve">
</t>
        </r>
      </text>
    </comment>
    <comment ref="C160" authorId="0" shapeId="0">
      <text>
        <r>
          <rPr>
            <b/>
            <sz val="9"/>
            <color indexed="81"/>
            <rFont val="Tahoma"/>
            <family val="2"/>
          </rPr>
          <t>Circulaire du 3 décembre 2008 relative à l'exemplarité de l'Etat au regard du développement durable dans le fonctionnement de ses services et de ses établissements publics
Fiche n°2</t>
        </r>
        <r>
          <rPr>
            <sz val="9"/>
            <color indexed="81"/>
            <rFont val="Tahoma"/>
            <family val="2"/>
          </rPr>
          <t xml:space="preserve">
</t>
        </r>
      </text>
    </comment>
    <comment ref="G16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60" authorId="0" shapeId="0">
      <text>
        <r>
          <rPr>
            <b/>
            <sz val="9"/>
            <color indexed="81"/>
            <rFont val="Tahoma"/>
            <family val="2"/>
          </rPr>
          <t xml:space="preserve">Pour répondre, cliquer et utiliser le menu déroulant.
</t>
        </r>
        <r>
          <rPr>
            <sz val="9"/>
            <color indexed="81"/>
            <rFont val="Tahoma"/>
            <family val="2"/>
          </rPr>
          <t xml:space="preserve">
</t>
        </r>
      </text>
    </comment>
    <comment ref="G16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61" authorId="0" shapeId="0">
      <text>
        <r>
          <rPr>
            <b/>
            <sz val="9"/>
            <color indexed="81"/>
            <rFont val="Tahoma"/>
            <family val="2"/>
          </rPr>
          <t xml:space="preserve">Pour répondre, cliquer et utiliser le menu déroulant.
</t>
        </r>
        <r>
          <rPr>
            <sz val="9"/>
            <color indexed="81"/>
            <rFont val="Tahoma"/>
            <family val="2"/>
          </rPr>
          <t xml:space="preserve">
</t>
        </r>
      </text>
    </comment>
    <comment ref="C162" authorId="0" shapeId="0">
      <text>
        <r>
          <rPr>
            <b/>
            <sz val="9"/>
            <color indexed="81"/>
            <rFont val="Tahoma"/>
            <family val="2"/>
          </rPr>
          <t>Circulaire du 3 décembre 2008 relative à l'exemplarité de l'Etat au regard du développement durable dans le fonctionnement de ses services et de ses établissements publics
Fiche n°2</t>
        </r>
        <r>
          <rPr>
            <sz val="9"/>
            <color indexed="81"/>
            <rFont val="Tahoma"/>
            <family val="2"/>
          </rPr>
          <t xml:space="preserve">
</t>
        </r>
      </text>
    </comment>
    <comment ref="G162"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62" authorId="0" shapeId="0">
      <text>
        <r>
          <rPr>
            <b/>
            <sz val="9"/>
            <color indexed="81"/>
            <rFont val="Tahoma"/>
            <family val="2"/>
          </rPr>
          <t xml:space="preserve">Pour répondre, cliquer et utiliser le menu déroulant.
</t>
        </r>
        <r>
          <rPr>
            <sz val="9"/>
            <color indexed="81"/>
            <rFont val="Tahoma"/>
            <family val="2"/>
          </rPr>
          <t xml:space="preserve">
</t>
        </r>
      </text>
    </comment>
    <comment ref="G163"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63" authorId="0" shapeId="0">
      <text>
        <r>
          <rPr>
            <b/>
            <sz val="9"/>
            <color indexed="81"/>
            <rFont val="Tahoma"/>
            <family val="2"/>
          </rPr>
          <t xml:space="preserve">Pour répondre, cliquer et utiliser le menu déroulant.
</t>
        </r>
      </text>
    </comment>
    <comment ref="C164" authorId="0" shapeId="0">
      <text>
        <r>
          <rPr>
            <b/>
            <sz val="9"/>
            <color indexed="81"/>
            <rFont val="Tahoma"/>
            <family val="2"/>
          </rPr>
          <t>Circulaire du 3 décembre 2008 relative à l'exemplarité de l'Etat au regard du développement durable dans le fonctionnement de ses services et de ses établissements publics
Fiche n°2</t>
        </r>
        <r>
          <rPr>
            <sz val="9"/>
            <color indexed="81"/>
            <rFont val="Tahoma"/>
            <family val="2"/>
          </rPr>
          <t xml:space="preserve">
</t>
        </r>
      </text>
    </comment>
    <comment ref="G164"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64" authorId="0" shapeId="0">
      <text>
        <r>
          <rPr>
            <b/>
            <sz val="9"/>
            <color indexed="81"/>
            <rFont val="Tahoma"/>
            <family val="2"/>
          </rPr>
          <t xml:space="preserve">Pour répondre, cliquer et entrer une valeur numérique.
</t>
        </r>
        <r>
          <rPr>
            <sz val="9"/>
            <color indexed="81"/>
            <rFont val="Tahoma"/>
            <family val="2"/>
          </rPr>
          <t xml:space="preserve">
</t>
        </r>
      </text>
    </comment>
    <comment ref="H165" authorId="0" shapeId="0">
      <text>
        <r>
          <rPr>
            <b/>
            <sz val="9"/>
            <color indexed="81"/>
            <rFont val="Tahoma"/>
            <family val="2"/>
          </rPr>
          <t xml:space="preserve">Pour répondre, cliquer et utiliser le menu déroulant.
</t>
        </r>
        <r>
          <rPr>
            <sz val="9"/>
            <color indexed="81"/>
            <rFont val="Tahoma"/>
            <family val="2"/>
          </rPr>
          <t xml:space="preserve">
</t>
        </r>
      </text>
    </comment>
    <comment ref="C166" authorId="0" shapeId="0">
      <text>
        <r>
          <rPr>
            <b/>
            <sz val="9"/>
            <color indexed="81"/>
            <rFont val="Tahoma"/>
            <family val="2"/>
          </rPr>
          <t>Critère requis pour l'obtention de l'écolabel NF Environnement Ameublement.</t>
        </r>
        <r>
          <rPr>
            <sz val="9"/>
            <color indexed="81"/>
            <rFont val="Tahoma"/>
            <family val="2"/>
          </rPr>
          <t xml:space="preserve">
</t>
        </r>
      </text>
    </comment>
    <comment ref="H166" authorId="0" shapeId="0">
      <text>
        <r>
          <rPr>
            <b/>
            <sz val="9"/>
            <color indexed="81"/>
            <rFont val="Tahoma"/>
            <family val="2"/>
          </rPr>
          <t xml:space="preserve">Pour répondre, cliquer et utiliser le menu déroulant.
</t>
        </r>
        <r>
          <rPr>
            <sz val="9"/>
            <color indexed="81"/>
            <rFont val="Tahoma"/>
            <family val="2"/>
          </rPr>
          <t xml:space="preserve">
</t>
        </r>
      </text>
    </comment>
    <comment ref="H167" authorId="0" shapeId="0">
      <text>
        <r>
          <rPr>
            <b/>
            <sz val="9"/>
            <color indexed="81"/>
            <rFont val="Tahoma"/>
            <family val="2"/>
          </rPr>
          <t xml:space="preserve">Pour répondre, cliquer et utiliser le menu déroulant.
</t>
        </r>
        <r>
          <rPr>
            <sz val="9"/>
            <color indexed="81"/>
            <rFont val="Tahoma"/>
            <family val="2"/>
          </rPr>
          <t xml:space="preserve">
</t>
        </r>
      </text>
    </comment>
    <comment ref="C168"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H168" authorId="0" shapeId="0">
      <text>
        <r>
          <rPr>
            <b/>
            <sz val="9"/>
            <color indexed="81"/>
            <rFont val="Tahoma"/>
            <family val="2"/>
          </rPr>
          <t xml:space="preserve">Pour répondre, cliquer et utiliser le menu déroulant.
</t>
        </r>
        <r>
          <rPr>
            <sz val="9"/>
            <color indexed="81"/>
            <rFont val="Tahoma"/>
            <family val="2"/>
          </rPr>
          <t xml:space="preserve">
</t>
        </r>
      </text>
    </comment>
    <comment ref="C169"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69"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69" authorId="0" shapeId="0">
      <text>
        <r>
          <rPr>
            <b/>
            <sz val="9"/>
            <color indexed="81"/>
            <rFont val="Tahoma"/>
            <family val="2"/>
          </rPr>
          <t xml:space="preserve">Pour répondre, cliquer et utiliser le menu déroulant.
</t>
        </r>
        <r>
          <rPr>
            <sz val="9"/>
            <color indexed="81"/>
            <rFont val="Tahoma"/>
            <family val="2"/>
          </rPr>
          <t xml:space="preserve">
</t>
        </r>
      </text>
    </comment>
    <comment ref="C170"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7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70" authorId="0" shapeId="0">
      <text>
        <r>
          <rPr>
            <b/>
            <sz val="9"/>
            <color indexed="81"/>
            <rFont val="Tahoma"/>
            <family val="2"/>
          </rPr>
          <t xml:space="preserve">Pour répondre, cliquer et utiliser le menu déroulant.
</t>
        </r>
        <r>
          <rPr>
            <sz val="9"/>
            <color indexed="81"/>
            <rFont val="Tahoma"/>
            <family val="2"/>
          </rPr>
          <t xml:space="preserve">
</t>
        </r>
      </text>
    </comment>
    <comment ref="C171"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71" authorId="0" shapeId="0">
      <text>
        <r>
          <rPr>
            <b/>
            <sz val="9"/>
            <color indexed="81"/>
            <rFont val="Tahoma"/>
            <family val="2"/>
          </rPr>
          <t>La réponse à cette question entre dans la définition d'un indicateur environnemental du tableau de bord de l'onglet "Indicateurs".</t>
        </r>
      </text>
    </comment>
    <comment ref="H171" authorId="0" shapeId="0">
      <text>
        <r>
          <rPr>
            <b/>
            <sz val="9"/>
            <color indexed="81"/>
            <rFont val="Tahoma"/>
            <family val="2"/>
          </rPr>
          <t xml:space="preserve">Pour répondre, cliquer et utiliser le menu déroulant.
</t>
        </r>
        <r>
          <rPr>
            <sz val="9"/>
            <color indexed="81"/>
            <rFont val="Tahoma"/>
            <family val="2"/>
          </rPr>
          <t xml:space="preserve">
</t>
        </r>
      </text>
    </comment>
    <comment ref="C172" authorId="0" shapeId="0">
      <text>
        <r>
          <rPr>
            <b/>
            <sz val="9"/>
            <color indexed="81"/>
            <rFont val="Tahoma"/>
            <family val="2"/>
          </rPr>
          <t>Critère requis pour l'obtention de l'écolabel NF Environnement Ameublement.</t>
        </r>
        <r>
          <rPr>
            <sz val="9"/>
            <color indexed="81"/>
            <rFont val="Tahoma"/>
            <family val="2"/>
          </rPr>
          <t xml:space="preserve">
</t>
        </r>
      </text>
    </comment>
    <comment ref="G17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72" authorId="0" shapeId="0">
      <text>
        <r>
          <rPr>
            <b/>
            <sz val="9"/>
            <color indexed="81"/>
            <rFont val="Tahoma"/>
            <family val="2"/>
          </rPr>
          <t xml:space="preserve">Pour répondre, cliquer et utiliser le menu déroulant.
</t>
        </r>
        <r>
          <rPr>
            <sz val="9"/>
            <color indexed="81"/>
            <rFont val="Tahoma"/>
            <family val="2"/>
          </rPr>
          <t xml:space="preserve">
</t>
        </r>
      </text>
    </comment>
    <comment ref="C173"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73"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73" authorId="0" shapeId="0">
      <text>
        <r>
          <rPr>
            <b/>
            <sz val="9"/>
            <color indexed="81"/>
            <rFont val="Tahoma"/>
            <family val="2"/>
          </rPr>
          <t xml:space="preserve">Pour répondre, cliquer et utiliser le menu déroulant.
</t>
        </r>
        <r>
          <rPr>
            <sz val="9"/>
            <color indexed="81"/>
            <rFont val="Tahoma"/>
            <family val="2"/>
          </rPr>
          <t xml:space="preserve">
</t>
        </r>
      </text>
    </comment>
    <comment ref="C174" authorId="0" shapeId="0">
      <text>
        <r>
          <rPr>
            <b/>
            <sz val="9"/>
            <color indexed="81"/>
            <rFont val="Tahoma"/>
            <family val="2"/>
          </rPr>
          <t>Critère requis pour l'obtention de l'écolabel NF Environnement Ameublement.</t>
        </r>
        <r>
          <rPr>
            <sz val="9"/>
            <color indexed="81"/>
            <rFont val="Tahoma"/>
            <family val="2"/>
          </rPr>
          <t xml:space="preserve">
</t>
        </r>
      </text>
    </comment>
    <comment ref="G174"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74" authorId="0" shapeId="0">
      <text>
        <r>
          <rPr>
            <b/>
            <sz val="9"/>
            <color indexed="81"/>
            <rFont val="Tahoma"/>
            <family val="2"/>
          </rPr>
          <t xml:space="preserve">Pour répondre, cliquer et utiliser le menu déroulant.
</t>
        </r>
        <r>
          <rPr>
            <sz val="9"/>
            <color indexed="81"/>
            <rFont val="Tahoma"/>
            <family val="2"/>
          </rPr>
          <t xml:space="preserve">
</t>
        </r>
      </text>
    </comment>
    <comment ref="G175"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175" authorId="0" shapeId="0">
      <text>
        <r>
          <rPr>
            <b/>
            <sz val="9"/>
            <color indexed="81"/>
            <rFont val="Tahoma"/>
            <family val="2"/>
          </rPr>
          <t xml:space="preserve">Pour répondre, cliquer et utiliser le menu déroulant.
</t>
        </r>
        <r>
          <rPr>
            <sz val="9"/>
            <color indexed="81"/>
            <rFont val="Tahoma"/>
            <family val="2"/>
          </rPr>
          <t xml:space="preserve">
</t>
        </r>
      </text>
    </comment>
    <comment ref="C176"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7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76" authorId="0" shapeId="0">
      <text>
        <r>
          <rPr>
            <b/>
            <sz val="9"/>
            <color indexed="81"/>
            <rFont val="Tahoma"/>
            <family val="2"/>
          </rPr>
          <t xml:space="preserve">Pour répondre, cliquer et utiliser le menu déroulant.
</t>
        </r>
        <r>
          <rPr>
            <sz val="9"/>
            <color indexed="81"/>
            <rFont val="Tahoma"/>
            <family val="2"/>
          </rPr>
          <t xml:space="preserve">
</t>
        </r>
      </text>
    </comment>
    <comment ref="C177" authorId="0" shapeId="0">
      <text>
        <r>
          <rPr>
            <b/>
            <sz val="9"/>
            <color indexed="81"/>
            <rFont val="Tahoma"/>
            <family val="2"/>
          </rPr>
          <t>Critère requis pour l'obtention de l'écolabel NF Environnement Ameublement.</t>
        </r>
        <r>
          <rPr>
            <sz val="9"/>
            <color indexed="81"/>
            <rFont val="Tahoma"/>
            <family val="2"/>
          </rPr>
          <t xml:space="preserve">
</t>
        </r>
      </text>
    </comment>
    <comment ref="H177" authorId="0" shapeId="0">
      <text>
        <r>
          <rPr>
            <b/>
            <sz val="9"/>
            <color indexed="81"/>
            <rFont val="Tahoma"/>
            <family val="2"/>
          </rPr>
          <t xml:space="preserve">Pour répondre, cliquer et utiliser le menu déroulant.
</t>
        </r>
        <r>
          <rPr>
            <sz val="9"/>
            <color indexed="81"/>
            <rFont val="Tahoma"/>
            <family val="2"/>
          </rPr>
          <t xml:space="preserve">
</t>
        </r>
      </text>
    </comment>
    <comment ref="C178" authorId="0" shapeId="0">
      <text>
        <r>
          <rPr>
            <b/>
            <sz val="9"/>
            <color indexed="81"/>
            <rFont val="Tahoma"/>
            <family val="2"/>
          </rPr>
          <t>Critère requis pour l'obtention de l'écolabel NF Environnement Ameublement.</t>
        </r>
        <r>
          <rPr>
            <sz val="9"/>
            <color indexed="81"/>
            <rFont val="Tahoma"/>
            <family val="2"/>
          </rPr>
          <t xml:space="preserve">
</t>
        </r>
      </text>
    </comment>
    <comment ref="H178" authorId="0" shapeId="0">
      <text>
        <r>
          <rPr>
            <b/>
            <sz val="9"/>
            <color indexed="81"/>
            <rFont val="Tahoma"/>
            <family val="2"/>
          </rPr>
          <t xml:space="preserve">Pour répondre, cliquer et utiliser le menu déroulant.
</t>
        </r>
        <r>
          <rPr>
            <sz val="9"/>
            <color indexed="81"/>
            <rFont val="Tahoma"/>
            <family val="2"/>
          </rPr>
          <t xml:space="preserve">
</t>
        </r>
      </text>
    </comment>
    <comment ref="C179"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7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79" authorId="0" shapeId="0">
      <text>
        <r>
          <rPr>
            <b/>
            <sz val="9"/>
            <color indexed="81"/>
            <rFont val="Tahoma"/>
            <family val="2"/>
          </rPr>
          <t xml:space="preserve">Pour répondre, cliquer et utiliser le menu déroulant.
</t>
        </r>
        <r>
          <rPr>
            <sz val="9"/>
            <color indexed="81"/>
            <rFont val="Tahoma"/>
            <family val="2"/>
          </rPr>
          <t xml:space="preserve">
</t>
        </r>
      </text>
    </comment>
    <comment ref="G180" authorId="0" shapeId="0">
      <text>
        <r>
          <rPr>
            <b/>
            <sz val="9"/>
            <color indexed="81"/>
            <rFont val="Tahoma"/>
            <family val="2"/>
          </rPr>
          <t>La réponse à cette question entre dans la définition d'un indicateur environnemental du tableau de bord de l'onglet "Indicateurs".</t>
        </r>
      </text>
    </comment>
    <comment ref="H180" authorId="0" shapeId="0">
      <text>
        <r>
          <rPr>
            <b/>
            <sz val="9"/>
            <color indexed="81"/>
            <rFont val="Tahoma"/>
            <family val="2"/>
          </rPr>
          <t xml:space="preserve">Pour répondre, cliquer et utiliser le menu déroulant.
</t>
        </r>
        <r>
          <rPr>
            <sz val="9"/>
            <color indexed="81"/>
            <rFont val="Tahoma"/>
            <family val="2"/>
          </rPr>
          <t xml:space="preserve">
</t>
        </r>
      </text>
    </comment>
    <comment ref="C181" authorId="0" shapeId="0">
      <text>
        <r>
          <rPr>
            <b/>
            <sz val="9"/>
            <color indexed="81"/>
            <rFont val="Tahoma"/>
            <family val="2"/>
          </rPr>
          <t>Critère requis pour l'obtention de l'écolabel NF Environnement Ameublement.</t>
        </r>
        <r>
          <rPr>
            <sz val="9"/>
            <color indexed="81"/>
            <rFont val="Tahoma"/>
            <family val="2"/>
          </rPr>
          <t xml:space="preserve">
</t>
        </r>
      </text>
    </comment>
    <comment ref="G18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81" authorId="0" shapeId="0">
      <text>
        <r>
          <rPr>
            <b/>
            <sz val="9"/>
            <color indexed="81"/>
            <rFont val="Tahoma"/>
            <family val="2"/>
          </rPr>
          <t xml:space="preserve"> Pour répondre, cliquer et utiliser le menu déroulant.
</t>
        </r>
        <r>
          <rPr>
            <sz val="9"/>
            <color indexed="81"/>
            <rFont val="Tahoma"/>
            <family val="2"/>
          </rPr>
          <t xml:space="preserve">
</t>
        </r>
      </text>
    </comment>
    <comment ref="C182" authorId="0" shapeId="0">
      <text>
        <r>
          <rPr>
            <b/>
            <sz val="9"/>
            <color indexed="81"/>
            <rFont val="Tahoma"/>
            <family val="2"/>
          </rPr>
          <t>Critère requis pour l'obtention de l'écolabel NF Environnement Ameublement.</t>
        </r>
        <r>
          <rPr>
            <sz val="9"/>
            <color indexed="81"/>
            <rFont val="Tahoma"/>
            <family val="2"/>
          </rPr>
          <t xml:space="preserve">
</t>
        </r>
      </text>
    </comment>
    <comment ref="H182" authorId="0" shapeId="0">
      <text>
        <r>
          <rPr>
            <b/>
            <sz val="9"/>
            <color indexed="81"/>
            <rFont val="Tahoma"/>
            <family val="2"/>
          </rPr>
          <t xml:space="preserve">Pour répondre, cliquer et utiliser le menu déroulant.
</t>
        </r>
      </text>
    </comment>
    <comment ref="C183" authorId="0" shapeId="0">
      <text>
        <r>
          <rPr>
            <b/>
            <sz val="9"/>
            <color indexed="81"/>
            <rFont val="Tahoma"/>
            <family val="2"/>
          </rPr>
          <t>Le décret n°2012-22 du 6 janvier 2012 fixe les conditions de collecte, d'enlèvement, de traitement ainsi que le taux de 75% de recyclage et réutilisation pour l'ameublement professionnel, à horizon fin 2015.</t>
        </r>
        <r>
          <rPr>
            <sz val="9"/>
            <color indexed="81"/>
            <rFont val="Tahoma"/>
            <family val="2"/>
          </rPr>
          <t xml:space="preserve">
</t>
        </r>
      </text>
    </comment>
    <comment ref="G18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83" authorId="0" shapeId="0">
      <text>
        <r>
          <rPr>
            <b/>
            <sz val="9"/>
            <color indexed="81"/>
            <rFont val="Tahoma"/>
            <family val="2"/>
          </rPr>
          <t xml:space="preserve">Pour répondre, cliquer et utiliser le menu déroulant.
</t>
        </r>
      </text>
    </comment>
    <comment ref="G18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84" authorId="0" shapeId="0">
      <text>
        <r>
          <rPr>
            <b/>
            <sz val="9"/>
            <color indexed="81"/>
            <rFont val="Tahoma"/>
            <family val="2"/>
          </rPr>
          <t xml:space="preserve">Pour répondre, cliquer et utiliser le menu déroulant.
</t>
        </r>
        <r>
          <rPr>
            <sz val="9"/>
            <color indexed="81"/>
            <rFont val="Tahoma"/>
            <family val="2"/>
          </rPr>
          <t xml:space="preserve">
</t>
        </r>
      </text>
    </comment>
    <comment ref="C185" authorId="0" shapeId="0">
      <text>
        <r>
          <rPr>
            <b/>
            <sz val="9"/>
            <color indexed="81"/>
            <rFont val="Tahoma"/>
            <family val="2"/>
          </rPr>
          <t>Le décret n°2012-22 du 6 janvier 2012 fixe les conditions de collecte, d'enlèvement, de traitement ainsi que le taux de 75% de recyclage et réutilisation pour l'ameublement professionnel, à horizon fin 2015.</t>
        </r>
        <r>
          <rPr>
            <sz val="9"/>
            <color indexed="81"/>
            <rFont val="Tahoma"/>
            <family val="2"/>
          </rPr>
          <t xml:space="preserve">
</t>
        </r>
      </text>
    </comment>
    <comment ref="G18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85" authorId="0" shapeId="0">
      <text>
        <r>
          <rPr>
            <b/>
            <sz val="9"/>
            <color indexed="81"/>
            <rFont val="Tahoma"/>
            <family val="2"/>
          </rPr>
          <t>Pour répondre, cliquer et entrer une valeur numérique sans le symbole "%".</t>
        </r>
        <r>
          <rPr>
            <sz val="9"/>
            <color indexed="81"/>
            <rFont val="Tahoma"/>
            <family val="2"/>
          </rPr>
          <t xml:space="preserve">
</t>
        </r>
      </text>
    </comment>
    <comment ref="C186"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8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86" authorId="0" shapeId="0">
      <text>
        <r>
          <rPr>
            <b/>
            <sz val="9"/>
            <color indexed="81"/>
            <rFont val="Tahoma"/>
            <family val="2"/>
          </rPr>
          <t>Pour répondre, cliquer et entrer une valeur numérique sans le symbole "%".</t>
        </r>
        <r>
          <rPr>
            <sz val="9"/>
            <color indexed="81"/>
            <rFont val="Tahoma"/>
            <family val="2"/>
          </rPr>
          <t xml:space="preserve">
</t>
        </r>
      </text>
    </comment>
    <comment ref="C187" authorId="0" shapeId="0">
      <text>
        <r>
          <rPr>
            <b/>
            <sz val="9"/>
            <color indexed="81"/>
            <rFont val="Tahoma"/>
            <family val="2"/>
          </rPr>
          <t>Circulaire du 3 décembre 2008 relative à l'exemplarité de l'Etat au regard du développement durable dans le fonctionnement de ses services et de ses établissements publics 
Fiche n° 7</t>
        </r>
        <r>
          <rPr>
            <sz val="9"/>
            <color indexed="81"/>
            <rFont val="Tahoma"/>
            <family val="2"/>
          </rPr>
          <t xml:space="preserve">
</t>
        </r>
      </text>
    </comment>
    <comment ref="G18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87" authorId="0" shapeId="0">
      <text>
        <r>
          <rPr>
            <b/>
            <sz val="9"/>
            <color indexed="81"/>
            <rFont val="Tahoma"/>
            <family val="2"/>
          </rPr>
          <t>Pour répondre, cliquer et entrer une valeur numérique sans le symbole "%".</t>
        </r>
        <r>
          <rPr>
            <sz val="9"/>
            <color indexed="81"/>
            <rFont val="Tahoma"/>
            <family val="2"/>
          </rPr>
          <t xml:space="preserve">
</t>
        </r>
      </text>
    </comment>
    <comment ref="G188"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88" authorId="0" shapeId="0">
      <text>
        <r>
          <rPr>
            <b/>
            <sz val="9"/>
            <color indexed="81"/>
            <rFont val="Tahoma"/>
            <family val="2"/>
          </rPr>
          <t>Pour répondre, cliquer et entrer une valeur numérique sans le symbole "%".</t>
        </r>
        <r>
          <rPr>
            <sz val="9"/>
            <color indexed="81"/>
            <rFont val="Tahoma"/>
            <family val="2"/>
          </rPr>
          <t xml:space="preserve">
</t>
        </r>
      </text>
    </comment>
    <comment ref="H189" authorId="0" shapeId="0">
      <text>
        <r>
          <rPr>
            <b/>
            <sz val="9"/>
            <color indexed="81"/>
            <rFont val="Tahoma"/>
            <family val="2"/>
          </rPr>
          <t xml:space="preserve">Pour répondre, cliquer et utiliser le menu déroulant.
</t>
        </r>
        <r>
          <rPr>
            <sz val="9"/>
            <color indexed="81"/>
            <rFont val="Tahoma"/>
            <family val="2"/>
          </rPr>
          <t xml:space="preserve">
</t>
        </r>
      </text>
    </comment>
    <comment ref="C190"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19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0" authorId="0" shapeId="0">
      <text>
        <r>
          <rPr>
            <b/>
            <sz val="9"/>
            <color indexed="81"/>
            <rFont val="Tahoma"/>
            <family val="2"/>
          </rPr>
          <t xml:space="preserve">Pour répondre, cliquer et utiliser le menu déroulant.
</t>
        </r>
        <r>
          <rPr>
            <sz val="9"/>
            <color indexed="81"/>
            <rFont val="Tahoma"/>
            <family val="2"/>
          </rPr>
          <t xml:space="preserve">
</t>
        </r>
      </text>
    </comment>
    <comment ref="C191" authorId="0" shapeId="0">
      <text>
        <r>
          <rPr>
            <b/>
            <sz val="9"/>
            <color indexed="81"/>
            <rFont val="Tahoma"/>
            <family val="2"/>
          </rPr>
          <t>Circulaire du 3 décembre 2008 relative à l'exemplarité de l'Etat au regard du développement durable dans le fonctionnement de ses services et de ses établissements publics 
Fiche n° 3</t>
        </r>
      </text>
    </comment>
    <comment ref="G19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1" authorId="0" shapeId="0">
      <text>
        <r>
          <rPr>
            <b/>
            <sz val="9"/>
            <color indexed="81"/>
            <rFont val="Tahoma"/>
            <family val="2"/>
          </rPr>
          <t xml:space="preserve">Pour répondre, cliquer et utiliser le menu déroulant.
</t>
        </r>
        <r>
          <rPr>
            <sz val="9"/>
            <color indexed="81"/>
            <rFont val="Tahoma"/>
            <family val="2"/>
          </rPr>
          <t xml:space="preserve">
</t>
        </r>
      </text>
    </comment>
    <comment ref="C192"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19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2" authorId="0" shapeId="0">
      <text>
        <r>
          <rPr>
            <b/>
            <sz val="9"/>
            <color indexed="81"/>
            <rFont val="Tahoma"/>
            <family val="2"/>
          </rPr>
          <t xml:space="preserve">Pour répondre, cliquer et utiliser le menu déroulant.
</t>
        </r>
        <r>
          <rPr>
            <sz val="9"/>
            <color indexed="81"/>
            <rFont val="Tahoma"/>
            <family val="2"/>
          </rPr>
          <t xml:space="preserve">
</t>
        </r>
      </text>
    </comment>
    <comment ref="C193"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193"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3" authorId="0" shapeId="0">
      <text>
        <r>
          <rPr>
            <b/>
            <sz val="9"/>
            <color indexed="81"/>
            <rFont val="Tahoma"/>
            <family val="2"/>
          </rPr>
          <t xml:space="preserve">Pour répondre, cliquer et utiliser le menu déroulant.
</t>
        </r>
        <r>
          <rPr>
            <sz val="9"/>
            <color indexed="81"/>
            <rFont val="Tahoma"/>
            <family val="2"/>
          </rPr>
          <t xml:space="preserve">
</t>
        </r>
      </text>
    </comment>
    <comment ref="C194"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19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4" authorId="0" shapeId="0">
      <text>
        <r>
          <rPr>
            <b/>
            <sz val="9"/>
            <color indexed="81"/>
            <rFont val="Tahoma"/>
            <family val="2"/>
          </rPr>
          <t xml:space="preserve">Pour répondre, cliquer et utiliser le menu déroulant.
</t>
        </r>
        <r>
          <rPr>
            <sz val="9"/>
            <color indexed="81"/>
            <rFont val="Tahoma"/>
            <family val="2"/>
          </rPr>
          <t xml:space="preserve">
</t>
        </r>
      </text>
    </comment>
    <comment ref="G19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5" authorId="0" shapeId="0">
      <text>
        <r>
          <rPr>
            <b/>
            <sz val="9"/>
            <color indexed="81"/>
            <rFont val="Tahoma"/>
            <family val="2"/>
          </rPr>
          <t xml:space="preserve">Pour répondre, cliquer et utiliser le menu déroulant.
</t>
        </r>
        <r>
          <rPr>
            <sz val="9"/>
            <color indexed="81"/>
            <rFont val="Tahoma"/>
            <family val="2"/>
          </rPr>
          <t xml:space="preserve">
</t>
        </r>
      </text>
    </comment>
    <comment ref="C196" authorId="0" shapeId="0">
      <text>
        <r>
          <rPr>
            <b/>
            <sz val="9"/>
            <color indexed="81"/>
            <rFont val="Tahoma"/>
            <family val="2"/>
          </rPr>
          <t xml:space="preserve">Guide WWF : Pur un achat responsable du papier </t>
        </r>
        <r>
          <rPr>
            <sz val="9"/>
            <color indexed="81"/>
            <rFont val="Tahoma"/>
            <family val="2"/>
          </rPr>
          <t xml:space="preserve">
</t>
        </r>
      </text>
    </comment>
    <comment ref="G19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6" authorId="0" shapeId="0">
      <text>
        <r>
          <rPr>
            <b/>
            <sz val="9"/>
            <color indexed="81"/>
            <rFont val="Tahoma"/>
            <family val="2"/>
          </rPr>
          <t xml:space="preserve">Pour répondre, cliquer et utiliser le menu déroulant.
</t>
        </r>
        <r>
          <rPr>
            <sz val="9"/>
            <color indexed="81"/>
            <rFont val="Tahoma"/>
            <family val="2"/>
          </rPr>
          <t xml:space="preserve">
</t>
        </r>
      </text>
    </comment>
    <comment ref="C197" authorId="0" shapeId="0">
      <text>
        <r>
          <rPr>
            <b/>
            <sz val="9"/>
            <color indexed="81"/>
            <rFont val="Tahoma"/>
            <family val="2"/>
          </rPr>
          <t xml:space="preserve">Guide WWF : Pur un achat responsable du papier </t>
        </r>
        <r>
          <rPr>
            <sz val="9"/>
            <color indexed="81"/>
            <rFont val="Tahoma"/>
            <family val="2"/>
          </rPr>
          <t xml:space="preserve">
</t>
        </r>
      </text>
    </comment>
    <comment ref="G19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7" authorId="0" shapeId="0">
      <text>
        <r>
          <rPr>
            <b/>
            <sz val="9"/>
            <color indexed="81"/>
            <rFont val="Tahoma"/>
            <family val="2"/>
          </rPr>
          <t xml:space="preserve">Pour répondre, cliquer et utiliser le menu déroulant.
</t>
        </r>
        <r>
          <rPr>
            <sz val="9"/>
            <color indexed="81"/>
            <rFont val="Tahoma"/>
            <family val="2"/>
          </rPr>
          <t xml:space="preserve">
</t>
        </r>
      </text>
    </comment>
    <comment ref="C198" authorId="0" shapeId="0">
      <text>
        <r>
          <rPr>
            <b/>
            <sz val="9"/>
            <color indexed="81"/>
            <rFont val="Tahoma"/>
            <family val="2"/>
          </rPr>
          <t>Recommandation du GEM-DD sur l’achat de papier à copier et de papier graphique (décembre 2005)</t>
        </r>
        <r>
          <rPr>
            <sz val="9"/>
            <color indexed="81"/>
            <rFont val="Tahoma"/>
            <family val="2"/>
          </rPr>
          <t xml:space="preserve">
</t>
        </r>
      </text>
    </comment>
    <comment ref="G198"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198" authorId="0" shapeId="0">
      <text>
        <r>
          <rPr>
            <b/>
            <sz val="9"/>
            <color indexed="81"/>
            <rFont val="Tahoma"/>
            <family val="2"/>
          </rPr>
          <t xml:space="preserve">Pour répondre, cliquer et utiliser le menu déroulant.
</t>
        </r>
        <r>
          <rPr>
            <sz val="9"/>
            <color indexed="81"/>
            <rFont val="Tahoma"/>
            <family val="2"/>
          </rPr>
          <t xml:space="preserve">
</t>
        </r>
      </text>
    </comment>
    <comment ref="C199"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199"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199" authorId="0" shapeId="0">
      <text>
        <r>
          <rPr>
            <b/>
            <sz val="9"/>
            <color indexed="81"/>
            <rFont val="Tahoma"/>
            <family val="2"/>
          </rPr>
          <t xml:space="preserve">Pour répondre, cliquer et utiliser le menu déroulant.
</t>
        </r>
        <r>
          <rPr>
            <sz val="9"/>
            <color indexed="81"/>
            <rFont val="Tahoma"/>
            <family val="2"/>
          </rPr>
          <t xml:space="preserve">
</t>
        </r>
      </text>
    </comment>
    <comment ref="C200" authorId="0" shapeId="0">
      <text>
        <r>
          <rPr>
            <b/>
            <sz val="9"/>
            <color indexed="81"/>
            <rFont val="Tahoma"/>
            <family val="2"/>
          </rPr>
          <t>Circulaire du 3 décembre 2008 relative à l'exemplarité de l'Etat au regard du développement durable dans le fonctionnement de ses services et de ses établissements publics 
Fiche n° 3</t>
        </r>
        <r>
          <rPr>
            <sz val="9"/>
            <color indexed="81"/>
            <rFont val="Tahoma"/>
            <family val="2"/>
          </rPr>
          <t xml:space="preserve">
</t>
        </r>
      </text>
    </comment>
    <comment ref="G200"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00" authorId="0" shapeId="0">
      <text>
        <r>
          <rPr>
            <b/>
            <sz val="9"/>
            <color indexed="81"/>
            <rFont val="Tahoma"/>
            <family val="2"/>
          </rPr>
          <t>Pour répondre, cliquer et entrer une valeur numérique sans le symbole "%".</t>
        </r>
        <r>
          <rPr>
            <sz val="9"/>
            <color indexed="81"/>
            <rFont val="Tahoma"/>
            <family val="2"/>
          </rPr>
          <t xml:space="preserve">
</t>
        </r>
      </text>
    </comment>
    <comment ref="C201" authorId="0" shapeId="0">
      <text>
        <r>
          <rPr>
            <b/>
            <sz val="9"/>
            <color indexed="81"/>
            <rFont val="Tahoma"/>
            <family val="2"/>
          </rPr>
          <t>Recommandation du GEM-DD sur l’achat de papier à copier et de papier graphique (décembre 2005)</t>
        </r>
        <r>
          <rPr>
            <sz val="9"/>
            <color indexed="81"/>
            <rFont val="Tahoma"/>
            <family val="2"/>
          </rPr>
          <t xml:space="preserve">
</t>
        </r>
      </text>
    </comment>
    <comment ref="G201"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01" authorId="0" shapeId="0">
      <text>
        <r>
          <rPr>
            <b/>
            <sz val="9"/>
            <color indexed="81"/>
            <rFont val="Tahoma"/>
            <family val="2"/>
          </rPr>
          <t>Pour répondre, cliquer et entrer une valeur numérique sans le symbole "%".</t>
        </r>
        <r>
          <rPr>
            <sz val="9"/>
            <color indexed="81"/>
            <rFont val="Tahoma"/>
            <family val="2"/>
          </rPr>
          <t xml:space="preserve">
</t>
        </r>
      </text>
    </comment>
    <comment ref="C202" authorId="0" shapeId="0">
      <text>
        <r>
          <rPr>
            <b/>
            <sz val="9"/>
            <color indexed="81"/>
            <rFont val="Tahoma"/>
            <family val="2"/>
          </rPr>
          <t>Circulaire du 6 novembre 2013 relative au développement des  prestations de nettoyage en journée dans les services de l'État</t>
        </r>
        <r>
          <rPr>
            <sz val="9"/>
            <color indexed="81"/>
            <rFont val="Tahoma"/>
            <family val="2"/>
          </rPr>
          <t xml:space="preserve">
</t>
        </r>
      </text>
    </comment>
    <comment ref="H202" authorId="0" shapeId="0">
      <text>
        <r>
          <rPr>
            <b/>
            <sz val="9"/>
            <color indexed="81"/>
            <rFont val="Tahoma"/>
            <family val="2"/>
          </rPr>
          <t xml:space="preserve">Pour répondre, cliquer et utiliser le menu déroulant.
</t>
        </r>
        <r>
          <rPr>
            <sz val="9"/>
            <color indexed="81"/>
            <rFont val="Tahoma"/>
            <family val="2"/>
          </rPr>
          <t xml:space="preserve">
</t>
        </r>
      </text>
    </comment>
    <comment ref="C203" authorId="0" shapeId="0">
      <text>
        <r>
          <rPr>
            <b/>
            <sz val="9"/>
            <color indexed="81"/>
            <rFont val="Tahoma"/>
            <family val="2"/>
          </rPr>
          <t>Circulaire du 3 décembre 2008 relative à l'exemplarité de l'Etat au regard du développement durable dans le fonctionnement de ses services et de ses établissements publics 
Fiche n° 9</t>
        </r>
      </text>
    </comment>
    <comment ref="H203" authorId="0" shapeId="0">
      <text>
        <r>
          <rPr>
            <b/>
            <sz val="9"/>
            <color indexed="81"/>
            <rFont val="Tahoma"/>
            <family val="2"/>
          </rPr>
          <t xml:space="preserve">Pour répondre, cliquer et utiliser le menu déroulant.
</t>
        </r>
        <r>
          <rPr>
            <sz val="9"/>
            <color indexed="81"/>
            <rFont val="Tahoma"/>
            <family val="2"/>
          </rPr>
          <t xml:space="preserve">
</t>
        </r>
      </text>
    </comment>
    <comment ref="C204" authorId="0" shapeId="0">
      <text>
        <r>
          <rPr>
            <b/>
            <sz val="9"/>
            <color indexed="81"/>
            <rFont val="Tahoma"/>
            <family val="2"/>
          </rPr>
          <t>Guide GEM sur  les achats de produits, matériel et prestations de nettoyage.</t>
        </r>
        <r>
          <rPr>
            <sz val="9"/>
            <color indexed="81"/>
            <rFont val="Tahoma"/>
            <family val="2"/>
          </rPr>
          <t xml:space="preserve">
</t>
        </r>
      </text>
    </comment>
    <comment ref="H204" authorId="0" shapeId="0">
      <text>
        <r>
          <rPr>
            <b/>
            <sz val="9"/>
            <color indexed="81"/>
            <rFont val="Tahoma"/>
            <family val="2"/>
          </rPr>
          <t xml:space="preserve">Pour répondre, cliquer et utiliser le menu déroulant.
</t>
        </r>
        <r>
          <rPr>
            <sz val="9"/>
            <color indexed="81"/>
            <rFont val="Tahoma"/>
            <family val="2"/>
          </rPr>
          <t xml:space="preserve">
</t>
        </r>
      </text>
    </comment>
    <comment ref="C205" authorId="0" shapeId="0">
      <text>
        <r>
          <rPr>
            <b/>
            <sz val="9"/>
            <color indexed="81"/>
            <rFont val="Tahoma"/>
            <family val="2"/>
          </rPr>
          <t>Guide GEM sur  les achats de produits, matériel et prestations de nettoyage.</t>
        </r>
        <r>
          <rPr>
            <sz val="9"/>
            <color indexed="81"/>
            <rFont val="Tahoma"/>
            <family val="2"/>
          </rPr>
          <t xml:space="preserve">
</t>
        </r>
      </text>
    </comment>
    <comment ref="G20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05" authorId="0" shapeId="0">
      <text>
        <r>
          <rPr>
            <b/>
            <sz val="9"/>
            <color indexed="81"/>
            <rFont val="Tahoma"/>
            <family val="2"/>
          </rPr>
          <t xml:space="preserve">Pour répondre, cliquer et utiliser le menu déroulant.
</t>
        </r>
        <r>
          <rPr>
            <sz val="9"/>
            <color indexed="81"/>
            <rFont val="Tahoma"/>
            <family val="2"/>
          </rPr>
          <t xml:space="preserve">
</t>
        </r>
      </text>
    </comment>
    <comment ref="C206" authorId="0" shapeId="0">
      <text>
        <r>
          <rPr>
            <b/>
            <sz val="9"/>
            <color indexed="81"/>
            <rFont val="Tahoma"/>
            <family val="2"/>
          </rPr>
          <t xml:space="preserve">Circulaire du 3 décembre 2008 relative à l'exemplarité de l'Etat au regard du développement durable dans le fonctionnement de ses services et de ses établissements publics 
Fiche n° 9. </t>
        </r>
        <r>
          <rPr>
            <sz val="9"/>
            <color indexed="81"/>
            <rFont val="Tahoma"/>
            <family val="2"/>
          </rPr>
          <t xml:space="preserve">
</t>
        </r>
      </text>
    </comment>
    <comment ref="G20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06" authorId="0" shapeId="0">
      <text>
        <r>
          <rPr>
            <b/>
            <sz val="9"/>
            <color indexed="81"/>
            <rFont val="Tahoma"/>
            <family val="2"/>
          </rPr>
          <t xml:space="preserve">Pour répondre, cliquer et utiliser le menu déroulant.
</t>
        </r>
        <r>
          <rPr>
            <sz val="9"/>
            <color indexed="81"/>
            <rFont val="Tahoma"/>
            <family val="2"/>
          </rPr>
          <t xml:space="preserve">
</t>
        </r>
      </text>
    </comment>
    <comment ref="C207"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0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07" authorId="0" shapeId="0">
      <text>
        <r>
          <rPr>
            <b/>
            <sz val="9"/>
            <color indexed="81"/>
            <rFont val="Tahoma"/>
            <family val="2"/>
          </rPr>
          <t xml:space="preserve">Pour répondre, cliquer et utiliser le menu déroulant.
</t>
        </r>
        <r>
          <rPr>
            <sz val="9"/>
            <color indexed="81"/>
            <rFont val="Tahoma"/>
            <family val="2"/>
          </rPr>
          <t xml:space="preserve">
</t>
        </r>
      </text>
    </comment>
    <comment ref="C208"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08"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08" authorId="0" shapeId="0">
      <text>
        <r>
          <rPr>
            <b/>
            <sz val="9"/>
            <color indexed="81"/>
            <rFont val="Tahoma"/>
            <family val="2"/>
          </rPr>
          <t xml:space="preserve">Pour répondre, cliquer et utiliser le menu déroulant.
</t>
        </r>
        <r>
          <rPr>
            <sz val="9"/>
            <color indexed="81"/>
            <rFont val="Tahoma"/>
            <family val="2"/>
          </rPr>
          <t xml:space="preserve">
</t>
        </r>
      </text>
    </comment>
    <comment ref="C209" authorId="0" shapeId="0">
      <text>
        <r>
          <rPr>
            <b/>
            <sz val="9"/>
            <color indexed="81"/>
            <rFont val="Tahoma"/>
            <family val="2"/>
          </rPr>
          <t>Circulaire du 3 décembre 2008 relative à l'exemplarité de l'Etat au regard du développement durable dans le fonctionnement de ses services et de ses établissements publics 
Fiche n° 9</t>
        </r>
      </text>
    </comment>
    <comment ref="G20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09" authorId="0" shapeId="0">
      <text>
        <r>
          <rPr>
            <b/>
            <sz val="9"/>
            <color indexed="81"/>
            <rFont val="Tahoma"/>
            <family val="2"/>
          </rPr>
          <t xml:space="preserve">Pour répondre, cliquer et utiliser le menu déroulant.
</t>
        </r>
        <r>
          <rPr>
            <sz val="9"/>
            <color indexed="81"/>
            <rFont val="Tahoma"/>
            <family val="2"/>
          </rPr>
          <t xml:space="preserve">
</t>
        </r>
      </text>
    </comment>
    <comment ref="C210" authorId="0" shapeId="0">
      <text>
        <r>
          <rPr>
            <b/>
            <sz val="9"/>
            <color indexed="81"/>
            <rFont val="Tahoma"/>
            <family val="2"/>
          </rPr>
          <t>Circulaire du 3 décembre 2008 relative à l'exemplarité de l'Etat au regard du développement durable dans le fonctionnement de ses services et de ses établissements publics 
Fiche n° 9</t>
        </r>
      </text>
    </comment>
    <comment ref="G21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0" authorId="0" shapeId="0">
      <text>
        <r>
          <rPr>
            <b/>
            <sz val="9"/>
            <color indexed="81"/>
            <rFont val="Tahoma"/>
            <family val="2"/>
          </rPr>
          <t xml:space="preserve">Pour répondre, cliquer et utiliser le menu déroulant.
</t>
        </r>
        <r>
          <rPr>
            <sz val="9"/>
            <color indexed="81"/>
            <rFont val="Tahoma"/>
            <family val="2"/>
          </rPr>
          <t xml:space="preserve">
</t>
        </r>
      </text>
    </comment>
    <comment ref="G211"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11" authorId="0" shapeId="0">
      <text>
        <r>
          <rPr>
            <b/>
            <sz val="9"/>
            <color indexed="81"/>
            <rFont val="Tahoma"/>
            <family val="2"/>
          </rPr>
          <t xml:space="preserve">Pour répondre, cliquer et utiliser le menu déroulant.
</t>
        </r>
        <r>
          <rPr>
            <sz val="9"/>
            <color indexed="81"/>
            <rFont val="Tahoma"/>
            <family val="2"/>
          </rPr>
          <t xml:space="preserve">
</t>
        </r>
      </text>
    </comment>
    <comment ref="H212" authorId="0" shapeId="0">
      <text>
        <r>
          <rPr>
            <b/>
            <sz val="9"/>
            <color indexed="81"/>
            <rFont val="Tahoma"/>
            <family val="2"/>
          </rPr>
          <t xml:space="preserve">Pour répondre, cliquer et utiliser le menu déroulant.
</t>
        </r>
        <r>
          <rPr>
            <sz val="9"/>
            <color indexed="81"/>
            <rFont val="Tahoma"/>
            <family val="2"/>
          </rPr>
          <t xml:space="preserve">
</t>
        </r>
      </text>
    </comment>
    <comment ref="C213" authorId="0" shapeId="0">
      <text>
        <r>
          <rPr>
            <b/>
            <sz val="9"/>
            <color indexed="81"/>
            <rFont val="Tahoma"/>
            <family val="2"/>
          </rPr>
          <t>Articles R 4411-73 et 4624-4 du Code du Travail.</t>
        </r>
        <r>
          <rPr>
            <sz val="9"/>
            <color indexed="81"/>
            <rFont val="Tahoma"/>
            <family val="2"/>
          </rPr>
          <t xml:space="preserve">
</t>
        </r>
      </text>
    </comment>
    <comment ref="G213"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13" authorId="0" shapeId="0">
      <text>
        <r>
          <rPr>
            <b/>
            <sz val="9"/>
            <color indexed="81"/>
            <rFont val="Tahoma"/>
            <family val="2"/>
          </rPr>
          <t xml:space="preserve">Pour répondre, cliquer et utiliser le menu déroulant.
</t>
        </r>
        <r>
          <rPr>
            <sz val="9"/>
            <color indexed="81"/>
            <rFont val="Tahoma"/>
            <family val="2"/>
          </rPr>
          <t xml:space="preserve">
</t>
        </r>
      </text>
    </comment>
    <comment ref="C214" authorId="0" shapeId="0">
      <text>
        <r>
          <rPr>
            <b/>
            <sz val="9"/>
            <color indexed="81"/>
            <rFont val="Tahoma"/>
            <family val="2"/>
          </rPr>
          <t>Circulaire du 3 décembre 2008 relative à l'exemplarité de l'Etat au regard du développement durable dans le fonctionnement de ses services et de ses établissements publics 
Fiche n° 9</t>
        </r>
      </text>
    </comment>
    <comment ref="G214"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4" authorId="0" shapeId="0">
      <text>
        <r>
          <rPr>
            <b/>
            <sz val="9"/>
            <color indexed="81"/>
            <rFont val="Tahoma"/>
            <family val="2"/>
          </rPr>
          <t xml:space="preserve">Pour répondre, cliquer et utiliser le menu déroulant.
</t>
        </r>
        <r>
          <rPr>
            <sz val="9"/>
            <color indexed="81"/>
            <rFont val="Tahoma"/>
            <family val="2"/>
          </rPr>
          <t xml:space="preserve">
</t>
        </r>
      </text>
    </comment>
    <comment ref="C215" authorId="0" shapeId="0">
      <text>
        <r>
          <rPr>
            <b/>
            <sz val="9"/>
            <color indexed="81"/>
            <rFont val="Tahoma"/>
            <family val="2"/>
          </rPr>
          <t>Guide GEM sur  les achats de produits, matériel et prestations de nettoyage.</t>
        </r>
        <r>
          <rPr>
            <sz val="9"/>
            <color indexed="81"/>
            <rFont val="Tahoma"/>
            <family val="2"/>
          </rPr>
          <t xml:space="preserve">
</t>
        </r>
      </text>
    </comment>
    <comment ref="G215"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5" authorId="0" shapeId="0">
      <text>
        <r>
          <rPr>
            <b/>
            <sz val="9"/>
            <color indexed="81"/>
            <rFont val="Tahoma"/>
            <family val="2"/>
          </rPr>
          <t xml:space="preserve">Pour répondre, cliquer et utiliser le menu déroulant.
</t>
        </r>
        <r>
          <rPr>
            <sz val="9"/>
            <color indexed="81"/>
            <rFont val="Tahoma"/>
            <family val="2"/>
          </rPr>
          <t xml:space="preserve">
</t>
        </r>
      </text>
    </comment>
    <comment ref="C216"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16"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6" authorId="0" shapeId="0">
      <text>
        <r>
          <rPr>
            <b/>
            <sz val="9"/>
            <color indexed="81"/>
            <rFont val="Tahoma"/>
            <family val="2"/>
          </rPr>
          <t xml:space="preserve">Pour répondre, cliquer et utiliser le menu déroulant.
</t>
        </r>
        <r>
          <rPr>
            <sz val="9"/>
            <color indexed="81"/>
            <rFont val="Tahoma"/>
            <family val="2"/>
          </rPr>
          <t xml:space="preserve">
</t>
        </r>
      </text>
    </comment>
    <comment ref="C217" authorId="0" shapeId="0">
      <text>
        <r>
          <rPr>
            <b/>
            <sz val="9"/>
            <color indexed="81"/>
            <rFont val="Tahoma"/>
            <family val="2"/>
          </rPr>
          <t>Guide GEM sur  les achats de produits, matériel et prestations de nettoyage.</t>
        </r>
      </text>
    </comment>
    <comment ref="G217"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7" authorId="0" shapeId="0">
      <text>
        <r>
          <rPr>
            <b/>
            <sz val="9"/>
            <color indexed="81"/>
            <rFont val="Tahoma"/>
            <family val="2"/>
          </rPr>
          <t xml:space="preserve">Pour répondre, cliquer et utiliser le menu déroulant.
</t>
        </r>
        <r>
          <rPr>
            <sz val="9"/>
            <color indexed="81"/>
            <rFont val="Tahoma"/>
            <family val="2"/>
          </rPr>
          <t xml:space="preserve">
</t>
        </r>
      </text>
    </comment>
    <comment ref="C218" authorId="0" shapeId="0">
      <text>
        <r>
          <rPr>
            <b/>
            <sz val="9"/>
            <color indexed="81"/>
            <rFont val="Tahoma"/>
            <family val="2"/>
          </rPr>
          <t>Guide GEM sur  les achats de produits, matériel et prestations de nettoyage.</t>
        </r>
        <r>
          <rPr>
            <sz val="9"/>
            <color indexed="81"/>
            <rFont val="Tahoma"/>
            <family val="2"/>
          </rPr>
          <t xml:space="preserve">
</t>
        </r>
      </text>
    </comment>
    <comment ref="G218" authorId="0" shapeId="0">
      <text>
        <r>
          <rPr>
            <b/>
            <sz val="9"/>
            <color indexed="81"/>
            <rFont val="Tahoma"/>
            <family val="2"/>
          </rPr>
          <t>La réponse à cette question entre dans la définition d'un indicateur environnemental du tableau de bord de l'onglet "Indicateurs".</t>
        </r>
      </text>
    </comment>
    <comment ref="H218" authorId="0" shapeId="0">
      <text>
        <r>
          <rPr>
            <b/>
            <sz val="9"/>
            <color indexed="81"/>
            <rFont val="Tahoma"/>
            <family val="2"/>
          </rPr>
          <t xml:space="preserve">Pour répondre, cliquer et utiliser le menu déroulant.
</t>
        </r>
      </text>
    </comment>
    <comment ref="C219" authorId="0" shapeId="0">
      <text>
        <r>
          <rPr>
            <b/>
            <sz val="9"/>
            <color indexed="81"/>
            <rFont val="Tahoma"/>
            <family val="2"/>
          </rPr>
          <t>Guide GEM sur  les achats de produits, matériel et prestations de nettoyage.</t>
        </r>
        <r>
          <rPr>
            <sz val="9"/>
            <color indexed="81"/>
            <rFont val="Tahoma"/>
            <family val="2"/>
          </rPr>
          <t xml:space="preserve">
</t>
        </r>
      </text>
    </comment>
    <comment ref="G219"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19" authorId="0" shapeId="0">
      <text>
        <r>
          <rPr>
            <b/>
            <sz val="9"/>
            <color indexed="81"/>
            <rFont val="Tahoma"/>
            <family val="2"/>
          </rPr>
          <t xml:space="preserve">Pour répondre, cliquer et utiliser le menu déroulant.
</t>
        </r>
        <r>
          <rPr>
            <sz val="9"/>
            <color indexed="81"/>
            <rFont val="Tahoma"/>
            <family val="2"/>
          </rPr>
          <t xml:space="preserve">
</t>
        </r>
      </text>
    </comment>
    <comment ref="C220"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2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20" authorId="0" shapeId="0">
      <text>
        <r>
          <rPr>
            <b/>
            <sz val="9"/>
            <color indexed="81"/>
            <rFont val="Tahoma"/>
            <family val="2"/>
          </rPr>
          <t xml:space="preserve">Pour répondre, cliquer et utiliser le menu déroulant.
</t>
        </r>
        <r>
          <rPr>
            <sz val="9"/>
            <color indexed="81"/>
            <rFont val="Tahoma"/>
            <family val="2"/>
          </rPr>
          <t xml:space="preserve">
</t>
        </r>
      </text>
    </comment>
    <comment ref="C221"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2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21" authorId="0" shapeId="0">
      <text>
        <r>
          <rPr>
            <b/>
            <sz val="9"/>
            <color indexed="81"/>
            <rFont val="Tahoma"/>
            <family val="2"/>
          </rPr>
          <t xml:space="preserve">Pour répondre, cliquer et utiliser le menu déroulant.
</t>
        </r>
        <r>
          <rPr>
            <sz val="9"/>
            <color indexed="81"/>
            <rFont val="Tahoma"/>
            <family val="2"/>
          </rPr>
          <t xml:space="preserve">
</t>
        </r>
      </text>
    </comment>
    <comment ref="C222"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2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22" authorId="0" shapeId="0">
      <text>
        <r>
          <rPr>
            <b/>
            <sz val="9"/>
            <color indexed="81"/>
            <rFont val="Tahoma"/>
            <family val="2"/>
          </rPr>
          <t xml:space="preserve">Pour répondre, cliquer et utiliser le menu déroulant.
</t>
        </r>
        <r>
          <rPr>
            <sz val="9"/>
            <color indexed="81"/>
            <rFont val="Tahoma"/>
            <family val="2"/>
          </rPr>
          <t xml:space="preserve">
</t>
        </r>
      </text>
    </comment>
    <comment ref="C223"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23"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23" authorId="0" shapeId="0">
      <text>
        <r>
          <rPr>
            <b/>
            <sz val="9"/>
            <color indexed="81"/>
            <rFont val="Tahoma"/>
            <family val="2"/>
          </rPr>
          <t>Pour répondre, cliquer et entrer une valeur numérique.</t>
        </r>
        <r>
          <rPr>
            <sz val="9"/>
            <color indexed="81"/>
            <rFont val="Tahoma"/>
            <family val="2"/>
          </rPr>
          <t xml:space="preserve">
</t>
        </r>
      </text>
    </comment>
    <comment ref="C224" authorId="0" shapeId="0">
      <text>
        <r>
          <rPr>
            <b/>
            <sz val="9"/>
            <color indexed="81"/>
            <rFont val="Tahoma"/>
            <family val="2"/>
          </rPr>
          <t>Circulaire du 6 novembre 2013 relative au développement des  prestations de nettoyage en journée dans les services de l'État</t>
        </r>
        <r>
          <rPr>
            <sz val="9"/>
            <color indexed="81"/>
            <rFont val="Tahoma"/>
            <family val="2"/>
          </rPr>
          <t xml:space="preserve">
</t>
        </r>
      </text>
    </comment>
    <comment ref="G224"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24" authorId="0" shapeId="0">
      <text>
        <r>
          <rPr>
            <b/>
            <sz val="9"/>
            <color indexed="81"/>
            <rFont val="Tahoma"/>
            <family val="2"/>
          </rPr>
          <t>Pour répondre, cliquer et entrer une valeur numérique sans le symbole "%".</t>
        </r>
        <r>
          <rPr>
            <sz val="9"/>
            <color indexed="81"/>
            <rFont val="Tahoma"/>
            <family val="2"/>
          </rPr>
          <t xml:space="preserve">
</t>
        </r>
      </text>
    </comment>
    <comment ref="C225" authorId="0" shapeId="0">
      <text>
        <r>
          <rPr>
            <b/>
            <sz val="9"/>
            <color indexed="81"/>
            <rFont val="Tahoma"/>
            <family val="2"/>
          </rPr>
          <t>Circulaire du 3 décembre 2008 relative à l'exemplarité de l'Etat au regard du développement durable dans le fonctionnement de ses services et de ses établissements publics 
Fiche n° 9</t>
        </r>
        <r>
          <rPr>
            <sz val="9"/>
            <color indexed="81"/>
            <rFont val="Tahoma"/>
            <family val="2"/>
          </rPr>
          <t xml:space="preserve">
</t>
        </r>
      </text>
    </comment>
    <comment ref="G22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25" authorId="0" shapeId="0">
      <text>
        <r>
          <rPr>
            <b/>
            <sz val="9"/>
            <color indexed="81"/>
            <rFont val="Tahoma"/>
            <family val="2"/>
          </rPr>
          <t>Pour répondre, cliquer et entrer une valeur numérique sans le symbole "%".</t>
        </r>
        <r>
          <rPr>
            <sz val="9"/>
            <color indexed="81"/>
            <rFont val="Tahoma"/>
            <family val="2"/>
          </rPr>
          <t xml:space="preserve">
</t>
        </r>
      </text>
    </comment>
    <comment ref="C226" authorId="0" shapeId="0">
      <text>
        <r>
          <rPr>
            <b/>
            <sz val="9"/>
            <color indexed="81"/>
            <rFont val="Tahoma"/>
            <family val="2"/>
          </rPr>
          <t>Guide Restauration Collective et Développement Durable
ARPE Midi-Pyrénées</t>
        </r>
        <r>
          <rPr>
            <sz val="9"/>
            <color indexed="81"/>
            <rFont val="Tahoma"/>
            <family val="2"/>
          </rPr>
          <t xml:space="preserve">
</t>
        </r>
      </text>
    </comment>
    <comment ref="H226" authorId="0" shapeId="0">
      <text>
        <r>
          <rPr>
            <b/>
            <sz val="9"/>
            <color indexed="81"/>
            <rFont val="Tahoma"/>
            <family val="2"/>
          </rPr>
          <t xml:space="preserve">Pour répondre, cliquer et utiliser le menu déroulant.
</t>
        </r>
        <r>
          <rPr>
            <sz val="9"/>
            <color indexed="81"/>
            <rFont val="Tahoma"/>
            <family val="2"/>
          </rPr>
          <t xml:space="preserve">
</t>
        </r>
      </text>
    </comment>
    <comment ref="C227" authorId="0" shapeId="0">
      <text>
        <r>
          <rPr>
            <b/>
            <sz val="9"/>
            <color indexed="81"/>
            <rFont val="Tahoma"/>
            <family val="2"/>
          </rPr>
          <t>Circulaire du 10 janvier 2012 relative aux modalités d’application de l’obligation de tri à la source des biodéchets</t>
        </r>
        <r>
          <rPr>
            <sz val="9"/>
            <color indexed="81"/>
            <rFont val="Tahoma"/>
            <family val="2"/>
          </rPr>
          <t xml:space="preserve">
</t>
        </r>
      </text>
    </comment>
    <comment ref="G227"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27" authorId="0" shapeId="0">
      <text>
        <r>
          <rPr>
            <b/>
            <sz val="9"/>
            <color indexed="81"/>
            <rFont val="Tahoma"/>
            <family val="2"/>
          </rPr>
          <t xml:space="preserve">Pour répondre, cliquer et utiliser le menu déroulant.
</t>
        </r>
        <r>
          <rPr>
            <sz val="9"/>
            <color indexed="81"/>
            <rFont val="Tahoma"/>
            <family val="2"/>
          </rPr>
          <t xml:space="preserve">
</t>
        </r>
      </text>
    </comment>
    <comment ref="C228" authorId="0" shapeId="0">
      <text>
        <r>
          <rPr>
            <b/>
            <sz val="9"/>
            <color indexed="81"/>
            <rFont val="Tahoma"/>
            <family val="2"/>
          </rPr>
          <t xml:space="preserve">LOI n° 2009-967 du 3 août 2009 de programmation relative à la mise en œuvre du Grenelle de l'environnement </t>
        </r>
        <r>
          <rPr>
            <sz val="9"/>
            <color indexed="81"/>
            <rFont val="Tahoma"/>
            <family val="2"/>
          </rPr>
          <t xml:space="preserve">
</t>
        </r>
      </text>
    </comment>
    <comment ref="G228"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28" authorId="0" shapeId="0">
      <text>
        <r>
          <rPr>
            <b/>
            <sz val="9"/>
            <color indexed="81"/>
            <rFont val="Tahoma"/>
            <family val="2"/>
          </rPr>
          <t xml:space="preserve">Pour répondre, cliquer et utiliser le menu déroulant.
</t>
        </r>
        <r>
          <rPr>
            <sz val="9"/>
            <color indexed="81"/>
            <rFont val="Tahoma"/>
            <family val="2"/>
          </rPr>
          <t xml:space="preserve">
</t>
        </r>
      </text>
    </comment>
    <comment ref="C229" authorId="0" shapeId="0">
      <text>
        <r>
          <rPr>
            <b/>
            <sz val="9"/>
            <color indexed="81"/>
            <rFont val="Tahoma"/>
            <family val="2"/>
          </rPr>
          <t>Rapport d’information sur les circuits courts et la relocalisation des filières agricoles et alimentaires déposé le 7 juillet 2015 à l’assemblée nationale par la commission des affaires économiques.</t>
        </r>
        <r>
          <rPr>
            <sz val="9"/>
            <color indexed="81"/>
            <rFont val="Tahoma"/>
            <family val="2"/>
          </rPr>
          <t xml:space="preserve">
</t>
        </r>
      </text>
    </comment>
    <comment ref="H229" authorId="0" shapeId="0">
      <text>
        <r>
          <rPr>
            <b/>
            <sz val="9"/>
            <color indexed="81"/>
            <rFont val="Tahoma"/>
            <family val="2"/>
          </rPr>
          <t xml:space="preserve">Pour répondre, cliquer et utiliser le menu déroulant.
</t>
        </r>
      </text>
    </comment>
    <comment ref="C230" authorId="0" shapeId="0">
      <text>
        <r>
          <rPr>
            <b/>
            <sz val="9"/>
            <color indexed="81"/>
            <rFont val="Tahoma"/>
            <family val="2"/>
          </rPr>
          <t>Rapport d’information sur les circuits courts et la relocalisation des filières agricoles et alimentaires déposé le 7 juillet 2015 à l’assemblée nationale par la commission des affaires économiques.</t>
        </r>
        <r>
          <rPr>
            <sz val="9"/>
            <color indexed="81"/>
            <rFont val="Tahoma"/>
            <family val="2"/>
          </rPr>
          <t xml:space="preserve">
</t>
        </r>
      </text>
    </comment>
    <comment ref="H230" authorId="0" shapeId="0">
      <text>
        <r>
          <rPr>
            <b/>
            <sz val="9"/>
            <color indexed="81"/>
            <rFont val="Tahoma"/>
            <family val="2"/>
          </rPr>
          <t xml:space="preserve">Pour répondre, cliquer et utiliser le menu déroulant.
</t>
        </r>
        <r>
          <rPr>
            <sz val="9"/>
            <color indexed="81"/>
            <rFont val="Tahoma"/>
            <family val="2"/>
          </rPr>
          <t xml:space="preserve">
</t>
        </r>
      </text>
    </comment>
    <comment ref="C231" authorId="0" shapeId="0">
      <text>
        <r>
          <rPr>
            <b/>
            <sz val="9"/>
            <color indexed="81"/>
            <rFont val="Tahoma"/>
            <family val="2"/>
          </rPr>
          <t>Rapport d’information sur les circuits courts et la relocalisation des filières agricoles et alimentaires déposé le 7 juillet 2015 à l’assemblée nationale par la commission des affaires économiques.</t>
        </r>
        <r>
          <rPr>
            <sz val="9"/>
            <color indexed="81"/>
            <rFont val="Tahoma"/>
            <family val="2"/>
          </rPr>
          <t xml:space="preserve">
</t>
        </r>
      </text>
    </comment>
    <comment ref="H231" authorId="0" shapeId="0">
      <text>
        <r>
          <rPr>
            <b/>
            <sz val="9"/>
            <color indexed="81"/>
            <rFont val="Tahoma"/>
            <family val="2"/>
          </rPr>
          <t xml:space="preserve">Pour répondre, cliquer et utiliser le menu déroulant.
</t>
        </r>
        <r>
          <rPr>
            <sz val="9"/>
            <color indexed="81"/>
            <rFont val="Tahoma"/>
            <family val="2"/>
          </rPr>
          <t xml:space="preserve">
</t>
        </r>
      </text>
    </comment>
    <comment ref="C232" authorId="0" shapeId="0">
      <text>
        <r>
          <rPr>
            <b/>
            <sz val="9"/>
            <color indexed="81"/>
            <rFont val="Tahoma"/>
            <family val="2"/>
          </rPr>
          <t>LOI n° 2005-102 du 11 février 2005 pour l'égalité des droits et des chances, la participation et la citoyenneté des personnes handicapées</t>
        </r>
        <r>
          <rPr>
            <sz val="9"/>
            <color indexed="81"/>
            <rFont val="Tahoma"/>
            <family val="2"/>
          </rPr>
          <t xml:space="preserve">
</t>
        </r>
      </text>
    </comment>
    <comment ref="G23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32" authorId="0" shapeId="0">
      <text>
        <r>
          <rPr>
            <b/>
            <sz val="9"/>
            <color indexed="81"/>
            <rFont val="Tahoma"/>
            <family val="2"/>
          </rPr>
          <t xml:space="preserve">Pour répondre, cliquer et utiliser le menu déroulant.
</t>
        </r>
        <r>
          <rPr>
            <sz val="9"/>
            <color indexed="81"/>
            <rFont val="Tahoma"/>
            <family val="2"/>
          </rPr>
          <t xml:space="preserve">
</t>
        </r>
      </text>
    </comment>
    <comment ref="G233"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33" authorId="0" shapeId="0">
      <text>
        <r>
          <rPr>
            <b/>
            <sz val="9"/>
            <color indexed="81"/>
            <rFont val="Tahoma"/>
            <family val="2"/>
          </rPr>
          <t xml:space="preserve">Pour répondre, cliquer et utiliser le menu déroulant.
</t>
        </r>
      </text>
    </comment>
    <comment ref="C234" authorId="0" shapeId="0">
      <text>
        <r>
          <rPr>
            <b/>
            <sz val="9"/>
            <color indexed="81"/>
            <rFont val="Tahoma"/>
            <family val="2"/>
          </rPr>
          <t xml:space="preserve">"Paquet Hygiène" : dispositif réglementaire applicable depuis le 1 er janvier 2006 pour tous les États membres et les pays tiers souhaitant exporter vers l’Union européenne. 
</t>
        </r>
      </text>
    </comment>
    <comment ref="G234"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34" authorId="0" shapeId="0">
      <text>
        <r>
          <rPr>
            <b/>
            <sz val="9"/>
            <color indexed="81"/>
            <rFont val="Tahoma"/>
            <family val="2"/>
          </rPr>
          <t xml:space="preserve">Pour répondre, cliquer et utiliser le menu déroulant.
</t>
        </r>
        <r>
          <rPr>
            <sz val="9"/>
            <color indexed="81"/>
            <rFont val="Tahoma"/>
            <family val="2"/>
          </rPr>
          <t xml:space="preserve">
</t>
        </r>
      </text>
    </comment>
    <comment ref="C235" authorId="0" shapeId="0">
      <text>
        <r>
          <rPr>
            <b/>
            <sz val="9"/>
            <color indexed="81"/>
            <rFont val="Tahoma"/>
            <family val="2"/>
          </rPr>
          <t xml:space="preserve">"Paquet Hygiène" : dispositif réglementaire applicable depuis le 1 er janvier 2006 pour tous les États membres et les pays tiers souhaitant exporter vers l’Union européenne. </t>
        </r>
        <r>
          <rPr>
            <sz val="9"/>
            <color indexed="81"/>
            <rFont val="Tahoma"/>
            <family val="2"/>
          </rPr>
          <t xml:space="preserve">
</t>
        </r>
      </text>
    </comment>
    <comment ref="G235"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35" authorId="0" shapeId="0">
      <text>
        <r>
          <rPr>
            <b/>
            <sz val="9"/>
            <color indexed="81"/>
            <rFont val="Tahoma"/>
            <family val="2"/>
          </rPr>
          <t xml:space="preserve">Pour répondre, cliquer et utiliser le menu déroulant.
</t>
        </r>
        <r>
          <rPr>
            <sz val="9"/>
            <color indexed="81"/>
            <rFont val="Tahoma"/>
            <family val="2"/>
          </rPr>
          <t xml:space="preserve">
</t>
        </r>
      </text>
    </comment>
    <comment ref="C236" authorId="0" shapeId="0">
      <text>
        <r>
          <rPr>
            <b/>
            <sz val="9"/>
            <color indexed="81"/>
            <rFont val="Tahoma"/>
            <family val="2"/>
          </rPr>
          <t>Rapport d’information sur les circuits courts et la relocalisation des filières agricoles et alimentaires déposé le 7 juillet 2015 à l’assemblée nationale par la commission des affaires économiques.</t>
        </r>
        <r>
          <rPr>
            <sz val="9"/>
            <color indexed="81"/>
            <rFont val="Tahoma"/>
            <family val="2"/>
          </rPr>
          <t xml:space="preserve">
</t>
        </r>
      </text>
    </comment>
    <comment ref="H236" authorId="0" shapeId="0">
      <text>
        <r>
          <rPr>
            <b/>
            <sz val="9"/>
            <color indexed="81"/>
            <rFont val="Tahoma"/>
            <family val="2"/>
          </rPr>
          <t xml:space="preserve">Pour répondre, cliquer et utiliser le menu déroulant.
</t>
        </r>
        <r>
          <rPr>
            <sz val="9"/>
            <color indexed="81"/>
            <rFont val="Tahoma"/>
            <family val="2"/>
          </rPr>
          <t xml:space="preserve">
</t>
        </r>
      </text>
    </comment>
    <comment ref="G23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37" authorId="0" shapeId="0">
      <text>
        <r>
          <rPr>
            <b/>
            <sz val="9"/>
            <color indexed="81"/>
            <rFont val="Tahoma"/>
            <family val="2"/>
          </rPr>
          <t xml:space="preserve">Pour répondre, cliquer et utiliser le menu déroulant.
</t>
        </r>
        <r>
          <rPr>
            <sz val="9"/>
            <color indexed="81"/>
            <rFont val="Tahoma"/>
            <family val="2"/>
          </rPr>
          <t xml:space="preserve">
</t>
        </r>
      </text>
    </comment>
    <comment ref="C238" authorId="0" shapeId="0">
      <text>
        <r>
          <rPr>
            <b/>
            <sz val="9"/>
            <color indexed="81"/>
            <rFont val="Tahoma"/>
            <family val="2"/>
          </rPr>
          <t xml:space="preserve"> Résolution du Parlement européen du 19 janvier 2012 sur le thème «Éviter le gaspillage des denrées alimentaires: stratégies pour une chaîne alimentaire plus efficace dans l'Union européenne»
Les parlementaires européens ont voté en janvier 2012 un objectif de réduction de 50 % du gaspillage alimentaire d'ici à 2025.</t>
        </r>
        <r>
          <rPr>
            <sz val="9"/>
            <color indexed="81"/>
            <rFont val="Tahoma"/>
            <family val="2"/>
          </rPr>
          <t xml:space="preserve">
</t>
        </r>
      </text>
    </comment>
    <comment ref="G238"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38" authorId="0" shapeId="0">
      <text>
        <r>
          <rPr>
            <b/>
            <sz val="9"/>
            <color indexed="81"/>
            <rFont val="Tahoma"/>
            <family val="2"/>
          </rPr>
          <t xml:space="preserve">Pour répondre, cliquer et utiliser le menu déroulant.
</t>
        </r>
        <r>
          <rPr>
            <sz val="9"/>
            <color indexed="81"/>
            <rFont val="Tahoma"/>
            <family val="2"/>
          </rPr>
          <t xml:space="preserve">
</t>
        </r>
      </text>
    </comment>
    <comment ref="C239" authorId="0" shapeId="0">
      <text>
        <r>
          <rPr>
            <b/>
            <sz val="9"/>
            <color indexed="81"/>
            <rFont val="Tahoma"/>
            <family val="2"/>
          </rPr>
          <t>Programme national nutrition santé (PNNS) n°3,  2011-2015 : plan de lutte contre l’obésité et Programme National pour l’Alimentation.</t>
        </r>
        <r>
          <rPr>
            <sz val="9"/>
            <color indexed="81"/>
            <rFont val="Tahoma"/>
            <family val="2"/>
          </rPr>
          <t xml:space="preserve">
</t>
        </r>
        <r>
          <rPr>
            <b/>
            <sz val="9"/>
            <color indexed="81"/>
            <rFont val="Tahoma"/>
            <family val="2"/>
          </rPr>
          <t>Ministère du travail, de l'emploi et de la santé.</t>
        </r>
      </text>
    </comment>
    <comment ref="G239"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39" authorId="0" shapeId="0">
      <text>
        <r>
          <rPr>
            <b/>
            <sz val="9"/>
            <color indexed="81"/>
            <rFont val="Tahoma"/>
            <family val="2"/>
          </rPr>
          <t xml:space="preserve">Pour répondre, cliquer et utiliser le menu déroulant.
</t>
        </r>
        <r>
          <rPr>
            <sz val="9"/>
            <color indexed="81"/>
            <rFont val="Tahoma"/>
            <family val="2"/>
          </rPr>
          <t xml:space="preserve">
</t>
        </r>
      </text>
    </comment>
    <comment ref="C240" authorId="0" shapeId="0">
      <text>
        <r>
          <rPr>
            <b/>
            <sz val="9"/>
            <color indexed="81"/>
            <rFont val="Tahoma"/>
            <family val="2"/>
          </rPr>
          <t>Guide GEM sur  les achats publics issus du commerce équitable</t>
        </r>
        <r>
          <rPr>
            <sz val="9"/>
            <color indexed="81"/>
            <rFont val="Tahoma"/>
            <family val="2"/>
          </rPr>
          <t xml:space="preserve">
</t>
        </r>
      </text>
    </comment>
    <comment ref="G240" authorId="0" shapeId="0">
      <text>
        <r>
          <rPr>
            <b/>
            <sz val="9"/>
            <color indexed="81"/>
            <rFont val="Tahoma"/>
            <family val="2"/>
          </rPr>
          <t>La réponse à cette question entre dans la définition d'un indicateur social du tableau de bord de l'onglet "Indicateurs".</t>
        </r>
      </text>
    </comment>
    <comment ref="H240" authorId="0" shapeId="0">
      <text>
        <r>
          <rPr>
            <b/>
            <sz val="9"/>
            <color indexed="81"/>
            <rFont val="Tahoma"/>
            <family val="2"/>
          </rPr>
          <t xml:space="preserve">Pour répondre, cliquer et utiliser le menu déroulant.
</t>
        </r>
        <r>
          <rPr>
            <sz val="9"/>
            <color indexed="81"/>
            <rFont val="Tahoma"/>
            <family val="2"/>
          </rPr>
          <t xml:space="preserve">
</t>
        </r>
      </text>
    </comment>
    <comment ref="C241"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241"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41" authorId="0" shapeId="0">
      <text>
        <r>
          <rPr>
            <b/>
            <sz val="9"/>
            <color indexed="81"/>
            <rFont val="Tahoma"/>
            <family val="2"/>
          </rPr>
          <t xml:space="preserve">Pour répondre, cliquer et utiliser le menu déroulant.
</t>
        </r>
        <r>
          <rPr>
            <sz val="9"/>
            <color indexed="81"/>
            <rFont val="Tahoma"/>
            <family val="2"/>
          </rPr>
          <t xml:space="preserve">
</t>
        </r>
      </text>
    </comment>
    <comment ref="C242" authorId="0" shapeId="0">
      <text>
        <r>
          <rPr>
            <b/>
            <sz val="9"/>
            <color indexed="81"/>
            <rFont val="Tahoma"/>
            <family val="2"/>
          </rPr>
          <t>Circulaire du 3 décembre 2008 relative à l'exemplarité de l'Etat au regard du développement durable dans le fonctionnement de ses services et de ses établissements publics 
Fiche n° 19</t>
        </r>
        <r>
          <rPr>
            <sz val="9"/>
            <color indexed="81"/>
            <rFont val="Tahoma"/>
            <family val="2"/>
          </rPr>
          <t xml:space="preserve">
</t>
        </r>
      </text>
    </comment>
    <comment ref="G242"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42" authorId="0" shapeId="0">
      <text>
        <r>
          <rPr>
            <b/>
            <sz val="9"/>
            <color indexed="81"/>
            <rFont val="Tahoma"/>
            <family val="2"/>
          </rPr>
          <t>Pour répondre, cliquer et entrer une valeur numérique.</t>
        </r>
        <r>
          <rPr>
            <sz val="9"/>
            <color indexed="81"/>
            <rFont val="Tahoma"/>
            <family val="2"/>
          </rPr>
          <t xml:space="preserve">
</t>
        </r>
      </text>
    </comment>
    <comment ref="C243" authorId="0" shapeId="0">
      <text>
        <r>
          <rPr>
            <b/>
            <sz val="9"/>
            <color indexed="81"/>
            <rFont val="Tahoma"/>
            <family val="2"/>
          </rPr>
          <t xml:space="preserve">LOI n° 2009-967 du 3 août 2009 de programmation relative à la mise en œuvre du Grenelle de l'environnement </t>
        </r>
        <r>
          <rPr>
            <sz val="9"/>
            <color indexed="81"/>
            <rFont val="Tahoma"/>
            <family val="2"/>
          </rPr>
          <t xml:space="preserve">
</t>
        </r>
      </text>
    </comment>
    <comment ref="G243"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43" authorId="0" shapeId="0">
      <text>
        <r>
          <rPr>
            <b/>
            <sz val="9"/>
            <color indexed="81"/>
            <rFont val="Tahoma"/>
            <family val="2"/>
          </rPr>
          <t>Pour répondre, cliquer et entrer une valeur numérique sans le symbole "%".</t>
        </r>
        <r>
          <rPr>
            <sz val="9"/>
            <color indexed="81"/>
            <rFont val="Tahoma"/>
            <family val="2"/>
          </rPr>
          <t xml:space="preserve">
</t>
        </r>
      </text>
    </comment>
    <comment ref="H244" authorId="0" shapeId="0">
      <text>
        <r>
          <rPr>
            <b/>
            <sz val="9"/>
            <color indexed="81"/>
            <rFont val="Tahoma"/>
            <family val="2"/>
          </rPr>
          <t xml:space="preserve">Pour répondre, cliquer et utiliser le menu déroulant.
</t>
        </r>
        <r>
          <rPr>
            <sz val="9"/>
            <color indexed="81"/>
            <rFont val="Tahoma"/>
            <family val="2"/>
          </rPr>
          <t xml:space="preserve">
</t>
        </r>
      </text>
    </comment>
    <comment ref="H245" authorId="0" shapeId="0">
      <text>
        <r>
          <rPr>
            <b/>
            <sz val="9"/>
            <color indexed="81"/>
            <rFont val="Tahoma"/>
            <family val="2"/>
          </rPr>
          <t xml:space="preserve">Pour répondre, cliquer et utiliser le menu déroulant.
</t>
        </r>
        <r>
          <rPr>
            <sz val="9"/>
            <color indexed="81"/>
            <rFont val="Tahoma"/>
            <family val="2"/>
          </rPr>
          <t xml:space="preserve">
</t>
        </r>
      </text>
    </comment>
    <comment ref="C246" authorId="0" shapeId="0">
      <text>
        <r>
          <rPr>
            <b/>
            <sz val="9"/>
            <color indexed="81"/>
            <rFont val="Tahoma"/>
            <family val="2"/>
          </rPr>
          <t>Article 45 de la loi n°2005-102 du 11 février 2005 pour l’égalité des droits et des chances, la participation et la citoyenneté des personnes handicapées</t>
        </r>
        <r>
          <rPr>
            <sz val="9"/>
            <color indexed="81"/>
            <rFont val="Tahoma"/>
            <family val="2"/>
          </rPr>
          <t xml:space="preserve">
</t>
        </r>
      </text>
    </comment>
    <comment ref="H246" authorId="0" shapeId="0">
      <text>
        <r>
          <rPr>
            <b/>
            <sz val="9"/>
            <color indexed="81"/>
            <rFont val="Tahoma"/>
            <family val="2"/>
          </rPr>
          <t xml:space="preserve">Pour répondre, cliquer et utiliser le menu déroulant.
</t>
        </r>
        <r>
          <rPr>
            <sz val="9"/>
            <color indexed="81"/>
            <rFont val="Tahoma"/>
            <family val="2"/>
          </rPr>
          <t xml:space="preserve">
</t>
        </r>
      </text>
    </comment>
    <comment ref="H247" authorId="0" shapeId="0">
      <text>
        <r>
          <rPr>
            <b/>
            <sz val="9"/>
            <color indexed="81"/>
            <rFont val="Tahoma"/>
            <family val="2"/>
          </rPr>
          <t xml:space="preserve">Pour répondre, cliquer et utiliser le menu déroulant.
</t>
        </r>
        <r>
          <rPr>
            <sz val="9"/>
            <color indexed="81"/>
            <rFont val="Tahoma"/>
            <family val="2"/>
          </rPr>
          <t xml:space="preserve">
</t>
        </r>
      </text>
    </comment>
    <comment ref="H248" authorId="0" shapeId="0">
      <text>
        <r>
          <rPr>
            <b/>
            <sz val="9"/>
            <color indexed="81"/>
            <rFont val="Tahoma"/>
            <family val="2"/>
          </rPr>
          <t xml:space="preserve">Pour répondre, cliquer et utiliser le menu déroulant.
</t>
        </r>
      </text>
    </comment>
    <comment ref="H249" authorId="0" shapeId="0">
      <text>
        <r>
          <rPr>
            <b/>
            <sz val="9"/>
            <color indexed="81"/>
            <rFont val="Tahoma"/>
            <family val="2"/>
          </rPr>
          <t xml:space="preserve">Pour répondre, cliquer et utiliser le menu déroulant.
</t>
        </r>
        <r>
          <rPr>
            <sz val="9"/>
            <color indexed="81"/>
            <rFont val="Tahoma"/>
            <family val="2"/>
          </rPr>
          <t xml:space="preserve">
</t>
        </r>
      </text>
    </comment>
    <comment ref="G250"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50" authorId="0" shapeId="0">
      <text>
        <r>
          <rPr>
            <b/>
            <sz val="9"/>
            <color indexed="81"/>
            <rFont val="Tahoma"/>
            <family val="2"/>
          </rPr>
          <t xml:space="preserve">Pour répondre, cliquer et utiliser le menu déroulant.
</t>
        </r>
        <r>
          <rPr>
            <sz val="9"/>
            <color indexed="81"/>
            <rFont val="Tahoma"/>
            <family val="2"/>
          </rPr>
          <t xml:space="preserve">
</t>
        </r>
      </text>
    </comment>
    <comment ref="G251"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51" authorId="0" shapeId="0">
      <text>
        <r>
          <rPr>
            <b/>
            <sz val="9"/>
            <color indexed="81"/>
            <rFont val="Tahoma"/>
            <family val="2"/>
          </rPr>
          <t xml:space="preserve">Pour répondre, cliquer et utiliser le menu déroulant.
</t>
        </r>
      </text>
    </comment>
    <comment ref="G252"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52" authorId="0" shapeId="0">
      <text>
        <r>
          <rPr>
            <b/>
            <sz val="9"/>
            <color indexed="81"/>
            <rFont val="Tahoma"/>
            <family val="2"/>
          </rPr>
          <t xml:space="preserve">Pour répondre, cliquer et utiliser le menu déroulant.
</t>
        </r>
        <r>
          <rPr>
            <sz val="9"/>
            <color indexed="81"/>
            <rFont val="Tahoma"/>
            <family val="2"/>
          </rPr>
          <t xml:space="preserve">
</t>
        </r>
      </text>
    </comment>
    <comment ref="G253"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53" authorId="0" shapeId="0">
      <text>
        <r>
          <rPr>
            <b/>
            <sz val="9"/>
            <color indexed="81"/>
            <rFont val="Tahoma"/>
            <family val="2"/>
          </rPr>
          <t xml:space="preserve">Pour répondre, cliquer et utiliser le menu déroulant.
</t>
        </r>
        <r>
          <rPr>
            <sz val="9"/>
            <color indexed="81"/>
            <rFont val="Tahoma"/>
            <family val="2"/>
          </rPr>
          <t xml:space="preserve">
</t>
        </r>
      </text>
    </comment>
    <comment ref="G254"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54" authorId="0" shapeId="0">
      <text>
        <r>
          <rPr>
            <b/>
            <sz val="9"/>
            <color indexed="81"/>
            <rFont val="Tahoma"/>
            <family val="2"/>
          </rPr>
          <t xml:space="preserve">Pour répondre, cliquer et utiliser le menu déroulant.
</t>
        </r>
        <r>
          <rPr>
            <sz val="9"/>
            <color indexed="81"/>
            <rFont val="Tahoma"/>
            <family val="2"/>
          </rPr>
          <t xml:space="preserve">
</t>
        </r>
      </text>
    </comment>
    <comment ref="G255"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55" authorId="0" shapeId="0">
      <text>
        <r>
          <rPr>
            <b/>
            <sz val="9"/>
            <color indexed="81"/>
            <rFont val="Tahoma"/>
            <family val="2"/>
          </rPr>
          <t xml:space="preserve">Pour répondre, cliquer et utiliser le menu déroulant.
</t>
        </r>
        <r>
          <rPr>
            <sz val="9"/>
            <color indexed="81"/>
            <rFont val="Tahoma"/>
            <family val="2"/>
          </rPr>
          <t xml:space="preserve">
</t>
        </r>
      </text>
    </comment>
    <comment ref="C256" authorId="0" shapeId="0">
      <text>
        <r>
          <rPr>
            <b/>
            <sz val="9"/>
            <color indexed="81"/>
            <rFont val="Tahoma"/>
            <family val="2"/>
          </rPr>
          <t xml:space="preserve">Articles 96 et 99.7 du Règlement sanitaire Départemental </t>
        </r>
        <r>
          <rPr>
            <sz val="9"/>
            <color indexed="81"/>
            <rFont val="Tahoma"/>
            <family val="2"/>
          </rPr>
          <t xml:space="preserve">
</t>
        </r>
      </text>
    </comment>
    <comment ref="G256"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56" authorId="0" shapeId="0">
      <text>
        <r>
          <rPr>
            <b/>
            <sz val="9"/>
            <color indexed="81"/>
            <rFont val="Tahoma"/>
            <family val="2"/>
          </rPr>
          <t xml:space="preserve">Pour répondre, cliquer et utiliser le menu déroulant.
</t>
        </r>
      </text>
    </comment>
    <comment ref="C257" authorId="0" shapeId="0">
      <text>
        <r>
          <rPr>
            <b/>
            <sz val="9"/>
            <color indexed="81"/>
            <rFont val="Tahoma"/>
            <family val="2"/>
          </rPr>
          <t>Instructions interministérielles « Signalisation routière » Livre 1 - 2nde partie (Signalisation de danger) et 8ème partie (Signalisation temporaire). Version consolidée aout 2009.</t>
        </r>
        <r>
          <rPr>
            <sz val="9"/>
            <color indexed="81"/>
            <rFont val="Tahoma"/>
            <family val="2"/>
          </rPr>
          <t xml:space="preserve">
</t>
        </r>
      </text>
    </comment>
    <comment ref="G257"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57" authorId="0" shapeId="0">
      <text>
        <r>
          <rPr>
            <b/>
            <sz val="9"/>
            <color indexed="81"/>
            <rFont val="Tahoma"/>
            <family val="2"/>
          </rPr>
          <t xml:space="preserve">Pour répondre, cliquer et utiliser le menu déroulant.
</t>
        </r>
      </text>
    </comment>
    <comment ref="C258" authorId="0" shapeId="0">
      <text>
        <r>
          <rPr>
            <b/>
            <sz val="9"/>
            <color indexed="81"/>
            <rFont val="Tahoma"/>
            <family val="2"/>
          </rPr>
          <t>Protection des riverains : articles R. 1334-36 et R. 1337-6 du code de la santé publique</t>
        </r>
        <r>
          <rPr>
            <sz val="9"/>
            <color indexed="81"/>
            <rFont val="Tahoma"/>
            <family val="2"/>
          </rPr>
          <t xml:space="preserve">
</t>
        </r>
      </text>
    </comment>
    <comment ref="G258"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58" authorId="0" shapeId="0">
      <text>
        <r>
          <rPr>
            <b/>
            <sz val="9"/>
            <color indexed="81"/>
            <rFont val="Tahoma"/>
            <family val="2"/>
          </rPr>
          <t xml:space="preserve">Pour répondre, cliquer et utiliser le menu déroulant.
</t>
        </r>
      </text>
    </comment>
    <comment ref="G259"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59" authorId="0" shapeId="0">
      <text>
        <r>
          <rPr>
            <b/>
            <sz val="9"/>
            <color indexed="81"/>
            <rFont val="Tahoma"/>
            <family val="2"/>
          </rPr>
          <t xml:space="preserve">Pour répondre, cliquer et utiliser le menu déroulant.
</t>
        </r>
        <r>
          <rPr>
            <sz val="9"/>
            <color indexed="81"/>
            <rFont val="Tahoma"/>
            <family val="2"/>
          </rPr>
          <t xml:space="preserve">
</t>
        </r>
      </text>
    </comment>
    <comment ref="G260"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60" authorId="0" shapeId="0">
      <text>
        <r>
          <rPr>
            <b/>
            <sz val="9"/>
            <color indexed="81"/>
            <rFont val="Tahoma"/>
            <family val="2"/>
          </rPr>
          <t xml:space="preserve">Pour répondre, cliquer et utiliser le menu déroulant.
</t>
        </r>
        <r>
          <rPr>
            <sz val="9"/>
            <color indexed="81"/>
            <rFont val="Tahoma"/>
            <family val="2"/>
          </rPr>
          <t xml:space="preserve">
</t>
        </r>
      </text>
    </comment>
    <comment ref="G261"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61" authorId="0" shapeId="0">
      <text>
        <r>
          <rPr>
            <b/>
            <sz val="9"/>
            <color indexed="81"/>
            <rFont val="Tahoma"/>
            <family val="2"/>
          </rPr>
          <t xml:space="preserve">Pour répondre, cliquer et utiliser le menu déroulant.
</t>
        </r>
      </text>
    </comment>
    <comment ref="C262" authorId="0" shapeId="0">
      <text>
        <r>
          <rPr>
            <b/>
            <sz val="9"/>
            <color indexed="81"/>
            <rFont val="Tahoma"/>
            <family val="2"/>
          </rPr>
          <t>Décret n° 2012-639 du 4 mai 2012 relatif aux risques d'exposition à l'amiante.</t>
        </r>
      </text>
    </comment>
    <comment ref="G262"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62" authorId="0" shapeId="0">
      <text>
        <r>
          <rPr>
            <b/>
            <sz val="9"/>
            <color indexed="81"/>
            <rFont val="Tahoma"/>
            <family val="2"/>
          </rPr>
          <t xml:space="preserve">Pour répondre, cliquer et utiliser le menu déroulant.
</t>
        </r>
        <r>
          <rPr>
            <sz val="9"/>
            <color indexed="81"/>
            <rFont val="Tahoma"/>
            <family val="2"/>
          </rPr>
          <t xml:space="preserve">
</t>
        </r>
      </text>
    </comment>
    <comment ref="G263"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63" authorId="0" shapeId="0">
      <text>
        <r>
          <rPr>
            <b/>
            <sz val="9"/>
            <color indexed="81"/>
            <rFont val="Tahoma"/>
            <family val="2"/>
          </rPr>
          <t xml:space="preserve">Pour répondre, cliquer et utiliser le menu déroulant.
</t>
        </r>
        <r>
          <rPr>
            <sz val="9"/>
            <color indexed="81"/>
            <rFont val="Tahoma"/>
            <family val="2"/>
          </rPr>
          <t xml:space="preserve">
</t>
        </r>
      </text>
    </comment>
    <comment ref="C264" authorId="0" shapeId="0">
      <text>
        <r>
          <rPr>
            <b/>
            <sz val="9"/>
            <color indexed="81"/>
            <rFont val="Tahoma"/>
            <family val="2"/>
          </rPr>
          <t>La LAURE, Loi sur l’Air et l’Utilisation Rationnelle de l’Energie du 30 décembre 1996, exige la réalisation d’aménagements cyclables lors de la création ou de la rénovation de voies urbaines</t>
        </r>
        <r>
          <rPr>
            <sz val="9"/>
            <color indexed="81"/>
            <rFont val="Tahoma"/>
            <family val="2"/>
          </rPr>
          <t xml:space="preserve">
</t>
        </r>
      </text>
    </comment>
    <comment ref="F264" authorId="0" shapeId="0">
      <text>
        <r>
          <rPr>
            <b/>
            <sz val="9"/>
            <color indexed="81"/>
            <rFont val="Tahoma"/>
            <family val="2"/>
          </rPr>
          <t xml:space="preserve">linéaire d’aménagements cyclables sur voirie / linéaire total de la voirie.
Voir méthode de calcul sur :
</t>
        </r>
        <r>
          <rPr>
            <i/>
            <sz val="9"/>
            <color indexed="81"/>
            <rFont val="Tahoma"/>
            <family val="2"/>
          </rPr>
          <t>www.villes-cyclables.org</t>
        </r>
        <r>
          <rPr>
            <sz val="9"/>
            <color indexed="81"/>
            <rFont val="Tahoma"/>
            <family val="2"/>
          </rPr>
          <t xml:space="preserve">
</t>
        </r>
      </text>
    </comment>
    <comment ref="G264"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64" authorId="0" shapeId="0">
      <text>
        <r>
          <rPr>
            <b/>
            <sz val="9"/>
            <color indexed="81"/>
            <rFont val="Tahoma"/>
            <family val="2"/>
          </rPr>
          <t>Pour répondre, cliquer et entrer une valeur numérique sans le symbole "%".</t>
        </r>
        <r>
          <rPr>
            <sz val="9"/>
            <color indexed="81"/>
            <rFont val="Tahoma"/>
            <family val="2"/>
          </rPr>
          <t xml:space="preserve">
</t>
        </r>
      </text>
    </comment>
    <comment ref="G26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65" authorId="0" shapeId="0">
      <text>
        <r>
          <rPr>
            <b/>
            <sz val="9"/>
            <color indexed="81"/>
            <rFont val="Tahoma"/>
            <family val="2"/>
          </rPr>
          <t>Pour répondre, cliquer et entrer une valeur numérique.</t>
        </r>
        <r>
          <rPr>
            <sz val="9"/>
            <color indexed="81"/>
            <rFont val="Tahoma"/>
            <family val="2"/>
          </rPr>
          <t xml:space="preserve">
</t>
        </r>
      </text>
    </comment>
    <comment ref="H266" authorId="0" shapeId="0">
      <text>
        <r>
          <rPr>
            <b/>
            <sz val="9"/>
            <color indexed="81"/>
            <rFont val="Tahoma"/>
            <family val="2"/>
          </rPr>
          <t xml:space="preserve">Pour répondre, cliquer et utiliser le menu déroulant.
</t>
        </r>
        <r>
          <rPr>
            <sz val="9"/>
            <color indexed="81"/>
            <rFont val="Tahoma"/>
            <family val="2"/>
          </rPr>
          <t xml:space="preserve">
</t>
        </r>
      </text>
    </comment>
    <comment ref="H267" authorId="0" shapeId="0">
      <text>
        <r>
          <rPr>
            <b/>
            <sz val="9"/>
            <color indexed="81"/>
            <rFont val="Tahoma"/>
            <family val="2"/>
          </rPr>
          <t xml:space="preserve">Pour répondre, cliquer et utiliser le menu déroulant.
</t>
        </r>
        <r>
          <rPr>
            <sz val="9"/>
            <color indexed="81"/>
            <rFont val="Tahoma"/>
            <family val="2"/>
          </rPr>
          <t xml:space="preserve">
</t>
        </r>
      </text>
    </comment>
    <comment ref="H268" authorId="0" shapeId="0">
      <text>
        <r>
          <rPr>
            <b/>
            <sz val="9"/>
            <color indexed="81"/>
            <rFont val="Tahoma"/>
            <family val="2"/>
          </rPr>
          <t xml:space="preserve">Pour répondre, cliquer et utiliser le menu déroulant.
</t>
        </r>
        <r>
          <rPr>
            <sz val="9"/>
            <color indexed="81"/>
            <rFont val="Tahoma"/>
            <family val="2"/>
          </rPr>
          <t xml:space="preserve">
</t>
        </r>
      </text>
    </comment>
    <comment ref="H269" authorId="0" shapeId="0">
      <text>
        <r>
          <rPr>
            <b/>
            <sz val="9"/>
            <color indexed="81"/>
            <rFont val="Tahoma"/>
            <family val="2"/>
          </rPr>
          <t xml:space="preserve">Pour répondre, cliquer et utiliser le menu déroulant.
</t>
        </r>
      </text>
    </comment>
    <comment ref="G270"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70" authorId="0" shapeId="0">
      <text>
        <r>
          <rPr>
            <b/>
            <sz val="9"/>
            <color indexed="81"/>
            <rFont val="Tahoma"/>
            <family val="2"/>
          </rPr>
          <t xml:space="preserve">Pour répondre, cliquer et utiliser le menu déroulant.
</t>
        </r>
      </text>
    </comment>
    <comment ref="G271"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71" authorId="0" shapeId="0">
      <text>
        <r>
          <rPr>
            <b/>
            <sz val="9"/>
            <color indexed="81"/>
            <rFont val="Tahoma"/>
            <family val="2"/>
          </rPr>
          <t xml:space="preserve">Pour répondre, cliquer et utiliser le menu déroulant.
</t>
        </r>
        <r>
          <rPr>
            <sz val="9"/>
            <color indexed="81"/>
            <rFont val="Tahoma"/>
            <family val="2"/>
          </rPr>
          <t xml:space="preserve">
</t>
        </r>
      </text>
    </comment>
    <comment ref="H272" authorId="0" shapeId="0">
      <text>
        <r>
          <rPr>
            <b/>
            <sz val="9"/>
            <color indexed="81"/>
            <rFont val="Tahoma"/>
            <family val="2"/>
          </rPr>
          <t xml:space="preserve">Pour répondre, cliquer et utiliser le menu déroulant.
</t>
        </r>
        <r>
          <rPr>
            <sz val="9"/>
            <color indexed="81"/>
            <rFont val="Tahoma"/>
            <family val="2"/>
          </rPr>
          <t xml:space="preserve">
</t>
        </r>
      </text>
    </comment>
    <comment ref="H273" authorId="0" shapeId="0">
      <text>
        <r>
          <rPr>
            <b/>
            <sz val="9"/>
            <color indexed="81"/>
            <rFont val="Tahoma"/>
            <family val="2"/>
          </rPr>
          <t xml:space="preserve">Pour répondre, cliquer et utiliser le menu déroulant.
</t>
        </r>
      </text>
    </comment>
    <comment ref="C274" authorId="0" shapeId="0">
      <text>
        <r>
          <rPr>
            <b/>
            <sz val="9"/>
            <color indexed="81"/>
            <rFont val="Tahoma"/>
            <family val="2"/>
          </rPr>
          <t xml:space="preserve"> Arrêté du 5 mai 2011 relatif aux modalités de prise en compte des incidences énergétiques et environnementales des véhicules à moteur dans les procédures de commande publique.</t>
        </r>
        <r>
          <rPr>
            <sz val="9"/>
            <color indexed="81"/>
            <rFont val="Tahoma"/>
            <family val="2"/>
          </rPr>
          <t xml:space="preserve">
</t>
        </r>
      </text>
    </comment>
    <comment ref="H274" authorId="0" shapeId="0">
      <text>
        <r>
          <rPr>
            <b/>
            <sz val="9"/>
            <color indexed="81"/>
            <rFont val="Tahoma"/>
            <family val="2"/>
          </rPr>
          <t xml:space="preserve">Pour répondre, cliquer et utiliser le menu déroulant.
</t>
        </r>
        <r>
          <rPr>
            <sz val="9"/>
            <color indexed="81"/>
            <rFont val="Tahoma"/>
            <family val="2"/>
          </rPr>
          <t xml:space="preserve">
</t>
        </r>
      </text>
    </comment>
    <comment ref="C275"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275"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75" authorId="0" shapeId="0">
      <text>
        <r>
          <rPr>
            <b/>
            <sz val="9"/>
            <color indexed="81"/>
            <rFont val="Tahoma"/>
            <family val="2"/>
          </rPr>
          <t xml:space="preserve">Pour répondre, cliquer et utiliser le menu déroulant.
</t>
        </r>
        <r>
          <rPr>
            <sz val="9"/>
            <color indexed="81"/>
            <rFont val="Tahoma"/>
            <family val="2"/>
          </rPr>
          <t xml:space="preserve">
</t>
        </r>
      </text>
    </comment>
    <comment ref="H276" authorId="0" shapeId="0">
      <text>
        <r>
          <rPr>
            <b/>
            <sz val="9"/>
            <color indexed="81"/>
            <rFont val="Tahoma"/>
            <family val="2"/>
          </rPr>
          <t xml:space="preserve">Pour répondre, cliquer et utiliser le menu déroulant.
</t>
        </r>
        <r>
          <rPr>
            <sz val="9"/>
            <color indexed="81"/>
            <rFont val="Tahoma"/>
            <family val="2"/>
          </rPr>
          <t xml:space="preserve">
</t>
        </r>
      </text>
    </comment>
    <comment ref="H277" authorId="0" shapeId="0">
      <text>
        <r>
          <rPr>
            <b/>
            <sz val="9"/>
            <color indexed="81"/>
            <rFont val="Tahoma"/>
            <family val="2"/>
          </rPr>
          <t xml:space="preserve">Pour répondre, cliquer et utiliser le menu déroulant.
</t>
        </r>
        <r>
          <rPr>
            <sz val="9"/>
            <color indexed="81"/>
            <rFont val="Tahoma"/>
            <family val="2"/>
          </rPr>
          <t xml:space="preserve">
</t>
        </r>
      </text>
    </comment>
    <comment ref="C278"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278"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78" authorId="0" shapeId="0">
      <text>
        <r>
          <rPr>
            <b/>
            <sz val="9"/>
            <color indexed="81"/>
            <rFont val="Tahoma"/>
            <family val="2"/>
          </rPr>
          <t xml:space="preserve">Pour répondre, cliquer et utiliser le menu déroulant.
</t>
        </r>
        <r>
          <rPr>
            <sz val="9"/>
            <color indexed="81"/>
            <rFont val="Tahoma"/>
            <family val="2"/>
          </rPr>
          <t xml:space="preserve">
</t>
        </r>
      </text>
    </comment>
    <comment ref="C279"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279"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79" authorId="0" shapeId="0">
      <text>
        <r>
          <rPr>
            <b/>
            <sz val="9"/>
            <color indexed="81"/>
            <rFont val="Tahoma"/>
            <family val="2"/>
          </rPr>
          <t xml:space="preserve">Pour répondre, cliquer et utiliser le menu déroulant.
</t>
        </r>
        <r>
          <rPr>
            <sz val="9"/>
            <color indexed="81"/>
            <rFont val="Tahoma"/>
            <family val="2"/>
          </rPr>
          <t xml:space="preserve">
</t>
        </r>
      </text>
    </comment>
    <comment ref="C280"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280"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80" authorId="0" shapeId="0">
      <text>
        <r>
          <rPr>
            <b/>
            <sz val="9"/>
            <color indexed="81"/>
            <rFont val="Tahoma"/>
            <family val="2"/>
          </rPr>
          <t xml:space="preserve">Pour répondre, cliquer et utiliser le menu déroulant.
</t>
        </r>
        <r>
          <rPr>
            <sz val="9"/>
            <color indexed="81"/>
            <rFont val="Tahoma"/>
            <family val="2"/>
          </rPr>
          <t xml:space="preserve">
</t>
        </r>
      </text>
    </comment>
    <comment ref="G281"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81" authorId="0" shapeId="0">
      <text>
        <r>
          <rPr>
            <b/>
            <sz val="9"/>
            <color indexed="81"/>
            <rFont val="Tahoma"/>
            <family val="2"/>
          </rPr>
          <t xml:space="preserve">Pour répondre, cliquer et utiliser le menu déroulant.
</t>
        </r>
        <r>
          <rPr>
            <sz val="9"/>
            <color indexed="81"/>
            <rFont val="Tahoma"/>
            <family val="2"/>
          </rPr>
          <t xml:space="preserve">
</t>
        </r>
      </text>
    </comment>
    <comment ref="H282" authorId="0" shapeId="0">
      <text>
        <r>
          <rPr>
            <b/>
            <sz val="9"/>
            <color indexed="81"/>
            <rFont val="Tahoma"/>
            <family val="2"/>
          </rPr>
          <t xml:space="preserve">Pour répondre, cliquer et utiliser le menu déroulant.
</t>
        </r>
        <r>
          <rPr>
            <sz val="9"/>
            <color indexed="81"/>
            <rFont val="Tahoma"/>
            <family val="2"/>
          </rPr>
          <t xml:space="preserve">
</t>
        </r>
      </text>
    </comment>
    <comment ref="C283" authorId="0" shapeId="0">
      <text>
        <r>
          <rPr>
            <b/>
            <sz val="9"/>
            <color indexed="81"/>
            <rFont val="Tahoma"/>
            <family val="2"/>
          </rPr>
          <t>Euro NCAP organise des crash-tests et fournit  un jugement réaliste et indépendant sur la sécurité des voitures</t>
        </r>
        <r>
          <rPr>
            <sz val="9"/>
            <color indexed="81"/>
            <rFont val="Tahoma"/>
            <family val="2"/>
          </rPr>
          <t xml:space="preserve">
</t>
        </r>
      </text>
    </comment>
    <comment ref="G283"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83" authorId="0" shapeId="0">
      <text>
        <r>
          <rPr>
            <b/>
            <sz val="9"/>
            <color indexed="81"/>
            <rFont val="Tahoma"/>
            <family val="2"/>
          </rPr>
          <t xml:space="preserve">Pour répondre, cliquer et utiliser le menu déroulant.
</t>
        </r>
        <r>
          <rPr>
            <sz val="9"/>
            <color indexed="81"/>
            <rFont val="Tahoma"/>
            <family val="2"/>
          </rPr>
          <t xml:space="preserve">
</t>
        </r>
      </text>
    </comment>
    <comment ref="C284" authorId="0" shapeId="0">
      <text>
        <r>
          <rPr>
            <b/>
            <sz val="9"/>
            <color indexed="81"/>
            <rFont val="Tahoma"/>
            <family val="2"/>
          </rPr>
          <t xml:space="preserve"> Arrêté du 13 avril 1972 relatif au bruit des véhicules automobiles.
 </t>
        </r>
        <r>
          <rPr>
            <sz val="9"/>
            <color indexed="81"/>
            <rFont val="Tahoma"/>
            <family val="2"/>
          </rPr>
          <t xml:space="preserve">
</t>
        </r>
      </text>
    </comment>
    <comment ref="G284" authorId="0" shapeId="0">
      <text>
        <r>
          <rPr>
            <b/>
            <sz val="9"/>
            <color indexed="81"/>
            <rFont val="Tahoma"/>
            <family val="2"/>
          </rPr>
          <t>La réponse à cette question entre dans la définition d'un indicateur social du tableau de bord de l'onglet "Indicateurs".</t>
        </r>
      </text>
    </comment>
    <comment ref="H284" authorId="0" shapeId="0">
      <text>
        <r>
          <rPr>
            <b/>
            <sz val="9"/>
            <color indexed="81"/>
            <rFont val="Tahoma"/>
            <family val="2"/>
          </rPr>
          <t xml:space="preserve">Pour répondre, cliquer et utiliser le menu déroulant.
</t>
        </r>
        <r>
          <rPr>
            <sz val="9"/>
            <color indexed="81"/>
            <rFont val="Tahoma"/>
            <family val="2"/>
          </rPr>
          <t xml:space="preserve">
</t>
        </r>
      </text>
    </comment>
    <comment ref="C285" authorId="0" shapeId="0">
      <text>
        <r>
          <rPr>
            <b/>
            <sz val="9"/>
            <color indexed="81"/>
            <rFont val="Tahoma"/>
            <family val="2"/>
          </rPr>
          <t>Circulaire du 3 décembre 2008 relative à l'exemplarité de l'Etat au regard du développement durable dans le fonctionnement de ses services et de ses établissements publics 
Fiche n° 13</t>
        </r>
        <r>
          <rPr>
            <sz val="9"/>
            <color indexed="81"/>
            <rFont val="Tahoma"/>
            <family val="2"/>
          </rPr>
          <t xml:space="preserve">
</t>
        </r>
      </text>
    </comment>
    <comment ref="G28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85" authorId="0" shapeId="0">
      <text>
        <r>
          <rPr>
            <b/>
            <sz val="9"/>
            <color indexed="81"/>
            <rFont val="Tahoma"/>
            <family val="2"/>
          </rPr>
          <t>Pour répondre, cliquer et entrer une valeur numérique sans le symbole "%".</t>
        </r>
        <r>
          <rPr>
            <sz val="9"/>
            <color indexed="81"/>
            <rFont val="Tahoma"/>
            <family val="2"/>
          </rPr>
          <t xml:space="preserve">
</t>
        </r>
      </text>
    </comment>
    <comment ref="C286" authorId="0" shapeId="0">
      <text>
        <r>
          <rPr>
            <b/>
            <sz val="9"/>
            <color indexed="81"/>
            <rFont val="Tahoma"/>
            <family val="2"/>
          </rPr>
          <t>LOI n° 2015-992 du 17 août 2015 relative à la transition énergétique pour la croissance verte</t>
        </r>
        <r>
          <rPr>
            <sz val="9"/>
            <color indexed="81"/>
            <rFont val="Tahoma"/>
            <family val="2"/>
          </rPr>
          <t xml:space="preserve">
</t>
        </r>
      </text>
    </comment>
    <comment ref="G28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86" authorId="0" shapeId="0">
      <text>
        <r>
          <rPr>
            <b/>
            <sz val="9"/>
            <color indexed="81"/>
            <rFont val="Tahoma"/>
            <family val="2"/>
          </rPr>
          <t>Pour répondre, cliquer et entrer une valeur numérique sans le symbole "%".</t>
        </r>
        <r>
          <rPr>
            <sz val="9"/>
            <color indexed="81"/>
            <rFont val="Tahoma"/>
            <family val="2"/>
          </rPr>
          <t xml:space="preserve">
</t>
        </r>
      </text>
    </comment>
    <comment ref="G287"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287" authorId="0" shapeId="0">
      <text>
        <r>
          <rPr>
            <b/>
            <sz val="9"/>
            <color indexed="81"/>
            <rFont val="Tahoma"/>
            <family val="2"/>
          </rPr>
          <t xml:space="preserve">Pour répondre, cliquer et entrer une valeur numérique.
</t>
        </r>
        <r>
          <rPr>
            <sz val="9"/>
            <color indexed="81"/>
            <rFont val="Tahoma"/>
            <family val="2"/>
          </rPr>
          <t xml:space="preserve">
</t>
        </r>
      </text>
    </comment>
    <comment ref="H288" authorId="0" shapeId="0">
      <text>
        <r>
          <rPr>
            <b/>
            <sz val="9"/>
            <color indexed="81"/>
            <rFont val="Tahoma"/>
            <family val="2"/>
          </rPr>
          <t xml:space="preserve">Pour répondre, cliquer et utiliser le menu déroulant.
</t>
        </r>
        <r>
          <rPr>
            <sz val="9"/>
            <color indexed="81"/>
            <rFont val="Tahoma"/>
            <family val="2"/>
          </rPr>
          <t xml:space="preserve">
</t>
        </r>
      </text>
    </comment>
    <comment ref="C289" authorId="0" shapeId="0">
      <text>
        <r>
          <rPr>
            <b/>
            <sz val="9"/>
            <color indexed="81"/>
            <rFont val="Tahoma"/>
            <family val="2"/>
          </rPr>
          <t>Circulaire du 3 décembre 2008 relative à l'exemplarité de l'Etat au regard du développement durable dans le fonctionnement de ses services et de ses établissements publics 
Fiche n° 6</t>
        </r>
      </text>
    </comment>
    <comment ref="H289" authorId="0" shapeId="0">
      <text>
        <r>
          <rPr>
            <b/>
            <sz val="9"/>
            <color indexed="81"/>
            <rFont val="Tahoma"/>
            <family val="2"/>
          </rPr>
          <t xml:space="preserve">Pour répondre, cliquer et utiliser le menu déroulant.
</t>
        </r>
        <r>
          <rPr>
            <sz val="9"/>
            <color indexed="81"/>
            <rFont val="Tahoma"/>
            <family val="2"/>
          </rPr>
          <t xml:space="preserve">
</t>
        </r>
      </text>
    </comment>
    <comment ref="C290"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H290" authorId="0" shapeId="0">
      <text>
        <r>
          <rPr>
            <b/>
            <sz val="9"/>
            <color indexed="81"/>
            <rFont val="Tahoma"/>
            <family val="2"/>
          </rPr>
          <t xml:space="preserve">Pour répondre, cliquer et utiliser le menu déroulant.
</t>
        </r>
        <r>
          <rPr>
            <sz val="9"/>
            <color indexed="81"/>
            <rFont val="Tahoma"/>
            <family val="2"/>
          </rPr>
          <t xml:space="preserve">
</t>
        </r>
      </text>
    </comment>
    <comment ref="H291" authorId="0" shapeId="0">
      <text>
        <r>
          <rPr>
            <b/>
            <sz val="9"/>
            <color indexed="81"/>
            <rFont val="Tahoma"/>
            <family val="2"/>
          </rPr>
          <t xml:space="preserve">Pour répondre, cliquer et utiliser le menu déroulant.
</t>
        </r>
        <r>
          <rPr>
            <sz val="9"/>
            <color indexed="81"/>
            <rFont val="Tahoma"/>
            <family val="2"/>
          </rPr>
          <t xml:space="preserve">
</t>
        </r>
      </text>
    </comment>
    <comment ref="C292" authorId="0" shapeId="0">
      <text>
        <r>
          <rPr>
            <b/>
            <sz val="9"/>
            <color indexed="81"/>
            <rFont val="Tahoma"/>
            <family val="2"/>
          </rPr>
          <t>Guide GEM – DD de l’achat public durable Achat de vêtements (juillet 2009)</t>
        </r>
        <r>
          <rPr>
            <sz val="9"/>
            <color indexed="81"/>
            <rFont val="Tahoma"/>
            <family val="2"/>
          </rPr>
          <t xml:space="preserve">
</t>
        </r>
      </text>
    </comment>
    <comment ref="G292" authorId="0" shapeId="0">
      <text>
        <r>
          <rPr>
            <b/>
            <sz val="9"/>
            <color indexed="81"/>
            <rFont val="Tahoma"/>
            <family val="2"/>
          </rPr>
          <t>La réponse à cette question entre dans la définition d'un indicateur environnemental du tableau de bord de l'onglet "Indicateurs".</t>
        </r>
        <r>
          <rPr>
            <sz val="9"/>
            <color indexed="81"/>
            <rFont val="Tahoma"/>
            <family val="2"/>
          </rPr>
          <t xml:space="preserve">
</t>
        </r>
      </text>
    </comment>
    <comment ref="H292" authorId="0" shapeId="0">
      <text>
        <r>
          <rPr>
            <b/>
            <sz val="9"/>
            <color indexed="81"/>
            <rFont val="Tahoma"/>
            <family val="2"/>
          </rPr>
          <t xml:space="preserve">Pour répondre, cliquer et utiliser le menu déroulant.
</t>
        </r>
        <r>
          <rPr>
            <sz val="9"/>
            <color indexed="81"/>
            <rFont val="Tahoma"/>
            <family val="2"/>
          </rPr>
          <t xml:space="preserve">
</t>
        </r>
      </text>
    </comment>
    <comment ref="C293" authorId="0" shapeId="0">
      <text>
        <r>
          <rPr>
            <b/>
            <sz val="9"/>
            <color indexed="81"/>
            <rFont val="Tahoma"/>
            <family val="2"/>
          </rPr>
          <t>Guide GEM – DD de l’achat public durable Achat de vêtements (juillet 2009)</t>
        </r>
      </text>
    </comment>
    <comment ref="H293" authorId="0" shapeId="0">
      <text>
        <r>
          <rPr>
            <b/>
            <sz val="9"/>
            <color indexed="81"/>
            <rFont val="Tahoma"/>
            <family val="2"/>
          </rPr>
          <t xml:space="preserve">Pour répondre, cliquer et utiliser le menu déroulant.
</t>
        </r>
        <r>
          <rPr>
            <sz val="9"/>
            <color indexed="81"/>
            <rFont val="Tahoma"/>
            <family val="2"/>
          </rPr>
          <t xml:space="preserve">
</t>
        </r>
      </text>
    </comment>
    <comment ref="C294" authorId="0" shapeId="0">
      <text>
        <r>
          <rPr>
            <b/>
            <sz val="9"/>
            <color indexed="81"/>
            <rFont val="Tahoma"/>
            <family val="2"/>
          </rPr>
          <t>Guide GEM – DD de l’achat public durable Achat de vêtements (juillet 2009)</t>
        </r>
        <r>
          <rPr>
            <sz val="9"/>
            <color indexed="81"/>
            <rFont val="Tahoma"/>
            <family val="2"/>
          </rPr>
          <t xml:space="preserve">
</t>
        </r>
      </text>
    </comment>
    <comment ref="G294"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94" authorId="0" shapeId="0">
      <text>
        <r>
          <rPr>
            <b/>
            <sz val="9"/>
            <color indexed="81"/>
            <rFont val="Tahoma"/>
            <family val="2"/>
          </rPr>
          <t xml:space="preserve">Pour répondre, cliquer et utiliser le menu déroulant.
</t>
        </r>
        <r>
          <rPr>
            <sz val="9"/>
            <color indexed="81"/>
            <rFont val="Tahoma"/>
            <family val="2"/>
          </rPr>
          <t xml:space="preserve">
</t>
        </r>
      </text>
    </comment>
    <comment ref="C295" authorId="0" shapeId="0">
      <text>
        <r>
          <rPr>
            <b/>
            <sz val="9"/>
            <color indexed="81"/>
            <rFont val="Tahoma"/>
            <family val="2"/>
          </rPr>
          <t>L' OEKO-TEX® Standard 100 répond au besoin des consommateurs et du grand public de trouver des textiles sans risques pour la santé.</t>
        </r>
        <r>
          <rPr>
            <sz val="9"/>
            <color indexed="81"/>
            <rFont val="Tahoma"/>
            <family val="2"/>
          </rPr>
          <t xml:space="preserve">
</t>
        </r>
      </text>
    </comment>
    <comment ref="G295"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95" authorId="0" shapeId="0">
      <text>
        <r>
          <rPr>
            <b/>
            <sz val="9"/>
            <color indexed="81"/>
            <rFont val="Tahoma"/>
            <family val="2"/>
          </rPr>
          <t xml:space="preserve">Pour répondre, cliquer et utiliser le menu déroulant.
</t>
        </r>
        <r>
          <rPr>
            <sz val="9"/>
            <color indexed="81"/>
            <rFont val="Tahoma"/>
            <family val="2"/>
          </rPr>
          <t xml:space="preserve">
</t>
        </r>
      </text>
    </comment>
    <comment ref="C296"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296"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296" authorId="0" shapeId="0">
      <text>
        <r>
          <rPr>
            <b/>
            <sz val="9"/>
            <color indexed="81"/>
            <rFont val="Tahoma"/>
            <family val="2"/>
          </rPr>
          <t xml:space="preserve">Pour répondre, cliquer et utiliser le menu déroulant.
</t>
        </r>
        <r>
          <rPr>
            <sz val="9"/>
            <color indexed="81"/>
            <rFont val="Tahoma"/>
            <family val="2"/>
          </rPr>
          <t xml:space="preserve">
</t>
        </r>
      </text>
    </comment>
    <comment ref="C297"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297"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La réponse à cette question entre dans la définition d'un indicateur environnemental du tableau de bord de l'onglet "Indicateurs".
</t>
        </r>
      </text>
    </comment>
    <comment ref="H297" authorId="0" shapeId="0">
      <text>
        <r>
          <rPr>
            <b/>
            <sz val="9"/>
            <color indexed="81"/>
            <rFont val="Tahoma"/>
            <family val="2"/>
          </rPr>
          <t xml:space="preserve">Pour répondre, cliquer et utiliser le menu déroulant.
</t>
        </r>
        <r>
          <rPr>
            <sz val="9"/>
            <color indexed="81"/>
            <rFont val="Tahoma"/>
            <family val="2"/>
          </rPr>
          <t xml:space="preserve">
</t>
        </r>
      </text>
    </comment>
    <comment ref="C298"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298"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98" authorId="0" shapeId="0">
      <text>
        <r>
          <rPr>
            <b/>
            <sz val="9"/>
            <color indexed="81"/>
            <rFont val="Tahoma"/>
            <family val="2"/>
          </rPr>
          <t xml:space="preserve">Pour répondre, cliquer et utiliser le menu déroulant.
</t>
        </r>
        <r>
          <rPr>
            <sz val="9"/>
            <color indexed="81"/>
            <rFont val="Tahoma"/>
            <family val="2"/>
          </rPr>
          <t xml:space="preserve">
</t>
        </r>
      </text>
    </comment>
    <comment ref="C299"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299" authorId="0" shapeId="0">
      <text>
        <r>
          <rPr>
            <b/>
            <sz val="9"/>
            <color indexed="81"/>
            <rFont val="Tahoma"/>
            <family val="2"/>
          </rPr>
          <t>La réponse à cette question entre dans la définition d'un indicateur social du tableau de bord de l'onglet "Indicateurs".</t>
        </r>
        <r>
          <rPr>
            <sz val="9"/>
            <color indexed="81"/>
            <rFont val="Tahoma"/>
            <family val="2"/>
          </rPr>
          <t xml:space="preserve">
</t>
        </r>
      </text>
    </comment>
    <comment ref="H299" authorId="0" shapeId="0">
      <text>
        <r>
          <rPr>
            <b/>
            <sz val="9"/>
            <color indexed="81"/>
            <rFont val="Tahoma"/>
            <family val="2"/>
          </rPr>
          <t xml:space="preserve">Pour répondre, cliquer et utiliser le menu déroulant.
</t>
        </r>
        <r>
          <rPr>
            <sz val="9"/>
            <color indexed="81"/>
            <rFont val="Tahoma"/>
            <family val="2"/>
          </rPr>
          <t xml:space="preserve">
</t>
        </r>
      </text>
    </comment>
    <comment ref="C300"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H300" authorId="0" shapeId="0">
      <text>
        <r>
          <rPr>
            <b/>
            <sz val="9"/>
            <color indexed="81"/>
            <rFont val="Tahoma"/>
            <family val="2"/>
          </rPr>
          <t xml:space="preserve">Pour répondre, cliquer et utiliser le menu déroulant.
</t>
        </r>
        <r>
          <rPr>
            <sz val="9"/>
            <color indexed="81"/>
            <rFont val="Tahoma"/>
            <family val="2"/>
          </rPr>
          <t xml:space="preserve">
</t>
        </r>
      </text>
    </comment>
    <comment ref="C301"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301"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301" authorId="0" shapeId="0">
      <text>
        <r>
          <rPr>
            <b/>
            <sz val="9"/>
            <color indexed="81"/>
            <rFont val="Tahoma"/>
            <family val="2"/>
          </rPr>
          <t xml:space="preserve">Pour répondre, cliquer et utiliser le menu déroulant.
</t>
        </r>
        <r>
          <rPr>
            <sz val="9"/>
            <color indexed="81"/>
            <rFont val="Tahoma"/>
            <family val="2"/>
          </rPr>
          <t xml:space="preserve">
</t>
        </r>
      </text>
    </comment>
    <comment ref="C302" authorId="0" shapeId="0">
      <text>
        <r>
          <rPr>
            <b/>
            <sz val="9"/>
            <color indexed="81"/>
            <rFont val="Tahoma"/>
            <family val="2"/>
          </rPr>
          <t>Guide GEM – DD de l’achat public durable Achat de vêtements (juillet 2009)</t>
        </r>
        <r>
          <rPr>
            <sz val="9"/>
            <color indexed="81"/>
            <rFont val="Tahoma"/>
            <family val="2"/>
          </rPr>
          <t xml:space="preserve">
</t>
        </r>
      </text>
    </comment>
    <comment ref="G302"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302" authorId="0" shapeId="0">
      <text>
        <r>
          <rPr>
            <b/>
            <sz val="9"/>
            <color indexed="81"/>
            <rFont val="Tahoma"/>
            <family val="2"/>
          </rPr>
          <t xml:space="preserve">Pour répondre, cliquer et utiliser le menu déroulant.
</t>
        </r>
        <r>
          <rPr>
            <sz val="9"/>
            <color indexed="81"/>
            <rFont val="Tahoma"/>
            <family val="2"/>
          </rPr>
          <t xml:space="preserve">
</t>
        </r>
      </text>
    </comment>
    <comment ref="C303" authorId="0" shapeId="0">
      <text>
        <r>
          <rPr>
            <b/>
            <sz val="9"/>
            <color indexed="81"/>
            <rFont val="Tahoma"/>
            <family val="2"/>
          </rPr>
          <t>Guide GEM – DD de l’achat public durable Achat de vêtements (juillet 2009)</t>
        </r>
        <r>
          <rPr>
            <sz val="9"/>
            <color indexed="81"/>
            <rFont val="Tahoma"/>
            <family val="2"/>
          </rPr>
          <t xml:space="preserve">
</t>
        </r>
      </text>
    </comment>
    <comment ref="G303" authorId="0" shapeId="0">
      <text>
        <r>
          <rPr>
            <b/>
            <sz val="9"/>
            <color indexed="81"/>
            <rFont val="Tahoma"/>
            <family val="2"/>
          </rPr>
          <t xml:space="preserve">La réponse à cette question entre dans la définition d'un indicateur environnemental du tableau de bord de l'onglet "Indicateurs".
</t>
        </r>
        <r>
          <rPr>
            <sz val="9"/>
            <color indexed="81"/>
            <rFont val="Tahoma"/>
            <family val="2"/>
          </rPr>
          <t xml:space="preserve">
</t>
        </r>
      </text>
    </comment>
    <comment ref="H303" authorId="0" shapeId="0">
      <text>
        <r>
          <rPr>
            <b/>
            <sz val="9"/>
            <color indexed="81"/>
            <rFont val="Tahoma"/>
            <family val="2"/>
          </rPr>
          <t xml:space="preserve">Pour répondre, cliquer et utiliser le menu déroulant.
</t>
        </r>
        <r>
          <rPr>
            <sz val="9"/>
            <color indexed="81"/>
            <rFont val="Tahoma"/>
            <family val="2"/>
          </rPr>
          <t xml:space="preserve">
</t>
        </r>
      </text>
    </comment>
    <comment ref="C304"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H304" authorId="0" shapeId="0">
      <text>
        <r>
          <rPr>
            <b/>
            <sz val="9"/>
            <color indexed="81"/>
            <rFont val="Tahoma"/>
            <family val="2"/>
          </rPr>
          <t xml:space="preserve">Pour répondre, cliquer et utiliser le menu déroulant.
</t>
        </r>
        <r>
          <rPr>
            <sz val="9"/>
            <color indexed="81"/>
            <rFont val="Tahoma"/>
            <family val="2"/>
          </rPr>
          <t xml:space="preserve">
</t>
        </r>
      </text>
    </comment>
    <comment ref="C305" authorId="0" shapeId="0">
      <text>
        <r>
          <rPr>
            <b/>
            <sz val="9"/>
            <color indexed="81"/>
            <rFont val="Tahoma"/>
            <family val="2"/>
          </rPr>
          <t>L' OEKO-TEX® Standard 100 répond au besoin des consommateurs et du grand public de trouver des textiles sans risques pour la santé.</t>
        </r>
        <r>
          <rPr>
            <sz val="9"/>
            <color indexed="81"/>
            <rFont val="Tahoma"/>
            <family val="2"/>
          </rPr>
          <t xml:space="preserve">
</t>
        </r>
      </text>
    </comment>
    <comment ref="G305"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305" authorId="0" shapeId="0">
      <text>
        <r>
          <rPr>
            <b/>
            <sz val="9"/>
            <color indexed="81"/>
            <rFont val="Tahoma"/>
            <family val="2"/>
          </rPr>
          <t>Pour répondre, cliquer et entrer une valeur numérique sans le symbole "%".</t>
        </r>
        <r>
          <rPr>
            <sz val="9"/>
            <color indexed="81"/>
            <rFont val="Tahoma"/>
            <family val="2"/>
          </rPr>
          <t xml:space="preserve">
</t>
        </r>
      </text>
    </comment>
    <comment ref="C306" authorId="0" shapeId="0">
      <text>
        <r>
          <rPr>
            <b/>
            <sz val="9"/>
            <color indexed="81"/>
            <rFont val="Tahoma"/>
            <family val="2"/>
          </rPr>
          <t>Circulaire du 3 décembre 2008 relative à l'exemplarité de l'Etat au regard du développement durable dans le fonctionnement de ses services et de ses établissements publics 
Fiche n° 6</t>
        </r>
        <r>
          <rPr>
            <sz val="9"/>
            <color indexed="81"/>
            <rFont val="Tahoma"/>
            <family val="2"/>
          </rPr>
          <t xml:space="preserve">
</t>
        </r>
      </text>
    </comment>
    <comment ref="G306"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306" authorId="0" shapeId="0">
      <text>
        <r>
          <rPr>
            <b/>
            <sz val="9"/>
            <color indexed="81"/>
            <rFont val="Tahoma"/>
            <family val="2"/>
          </rPr>
          <t>Pour répondre, cliquer et entrer une valeur numérique sans le symbole "%".</t>
        </r>
        <r>
          <rPr>
            <sz val="9"/>
            <color indexed="81"/>
            <rFont val="Tahoma"/>
            <family val="2"/>
          </rPr>
          <t xml:space="preserve">
</t>
        </r>
      </text>
    </comment>
    <comment ref="G307" authorId="0" shapeId="0">
      <text>
        <r>
          <rPr>
            <b/>
            <sz val="9"/>
            <color indexed="81"/>
            <rFont val="Tahoma"/>
            <family val="2"/>
          </rPr>
          <t xml:space="preserve">Pour répondre, cliquer et entrer une valeur numérique sans le symbole "%".
</t>
        </r>
        <r>
          <rPr>
            <sz val="9"/>
            <color indexed="81"/>
            <rFont val="Tahoma"/>
            <family val="2"/>
          </rPr>
          <t xml:space="preserve">
</t>
        </r>
      </text>
    </comment>
    <comment ref="C308" authorId="0" shapeId="0">
      <text>
        <r>
          <rPr>
            <b/>
            <sz val="9"/>
            <color indexed="81"/>
            <rFont val="Tahoma"/>
            <family val="2"/>
          </rPr>
          <t>Guide GEM – DD de l’achat public durable Achat de vêtements (juillet 2009)</t>
        </r>
        <r>
          <rPr>
            <sz val="9"/>
            <color indexed="81"/>
            <rFont val="Tahoma"/>
            <family val="2"/>
          </rPr>
          <t xml:space="preserve">
</t>
        </r>
      </text>
    </comment>
    <comment ref="G308" authorId="0" shapeId="0">
      <text>
        <r>
          <rPr>
            <b/>
            <sz val="9"/>
            <color indexed="81"/>
            <rFont val="Tahoma"/>
            <family val="2"/>
          </rPr>
          <t>La réponse à cette question alimente le tableau de bord de l'onglet "Indicateurs"</t>
        </r>
        <r>
          <rPr>
            <sz val="9"/>
            <color indexed="81"/>
            <rFont val="Tahoma"/>
            <family val="2"/>
          </rPr>
          <t xml:space="preserve">
</t>
        </r>
      </text>
    </comment>
    <comment ref="H308" authorId="0" shapeId="0">
      <text>
        <r>
          <rPr>
            <b/>
            <sz val="9"/>
            <color indexed="81"/>
            <rFont val="Tahoma"/>
            <family val="2"/>
          </rPr>
          <t>Pour répondre, cliquer et entrer une valeur numérique sans le symbole "%".</t>
        </r>
        <r>
          <rPr>
            <sz val="9"/>
            <color indexed="81"/>
            <rFont val="Tahoma"/>
            <family val="2"/>
          </rPr>
          <t xml:space="preserve">
</t>
        </r>
      </text>
    </comment>
  </commentList>
</comments>
</file>

<file path=xl/comments4.xml><?xml version="1.0" encoding="utf-8"?>
<comments xmlns="http://schemas.openxmlformats.org/spreadsheetml/2006/main">
  <authors>
    <author>xbf</author>
  </authors>
  <commentList>
    <comment ref="C4" authorId="0" shapeId="0">
      <text>
        <r>
          <rPr>
            <b/>
            <sz val="9"/>
            <color indexed="81"/>
            <rFont val="Tahoma"/>
            <family val="2"/>
          </rPr>
          <t xml:space="preserve">Ce score est la moyenne des réponses positives apportées aux questions relatives à la politique et à la stratégie (lignes 2 à 14 - code couleur bleu) de l'onglet "Pratiques managériales". 
Aucune pondération n'est appliquée.
</t>
        </r>
      </text>
    </comment>
    <comment ref="C6" authorId="0" shapeId="0">
      <text>
        <r>
          <rPr>
            <b/>
            <sz val="9"/>
            <color indexed="81"/>
            <rFont val="Tahoma"/>
            <family val="2"/>
          </rPr>
          <t>Ce score est la moyenne des réponses positives apportées aux questions relatives à l'organisation et compétences (lignes 15 à 19 - code couleur rouge) de l'onglet "Pratiques managériales". 
Aucune pondération n'est appliquée.</t>
        </r>
      </text>
    </comment>
    <comment ref="C8" authorId="0" shapeId="0">
      <text>
        <r>
          <rPr>
            <b/>
            <sz val="9"/>
            <color indexed="81"/>
            <rFont val="Tahoma"/>
            <family val="2"/>
          </rPr>
          <t>Ce score est la moyenne des réponses plutôt positives apportées aux questions relatives au dialogue avec les parties prenantes (lignes 20 à 22 - code couleur vert) de l'onglet "Pratiques managériales". 
Aucune pondération n'est appliquée.</t>
        </r>
        <r>
          <rPr>
            <sz val="9"/>
            <color indexed="81"/>
            <rFont val="Tahoma"/>
            <family val="2"/>
          </rPr>
          <t xml:space="preserve">
</t>
        </r>
      </text>
    </comment>
    <comment ref="C10" authorId="0" shapeId="0">
      <text>
        <r>
          <rPr>
            <b/>
            <sz val="9"/>
            <color indexed="81"/>
            <rFont val="Tahoma"/>
            <family val="2"/>
          </rPr>
          <t>Ce score est la moyenne des réponses positives ou plutôt positives apportées aux questions relatives aux processus et outils  (lignes 23 à 36 - code couleur mauve) de l'onglet "Pratiques managériales". 
Aucune pondération n'est appliquée.</t>
        </r>
        <r>
          <rPr>
            <sz val="9"/>
            <color indexed="81"/>
            <rFont val="Tahoma"/>
            <family val="2"/>
          </rPr>
          <t xml:space="preserve">
</t>
        </r>
      </text>
    </comment>
    <comment ref="C13" authorId="0" shapeId="0">
      <text>
        <r>
          <rPr>
            <b/>
            <sz val="9"/>
            <color indexed="81"/>
            <rFont val="Tahoma"/>
            <family val="2"/>
          </rPr>
          <t>Ce score est la moyenne des réponses positives apportées aux questions relatives à la mesure et au pilotage (lignes 37 à 40 - code couleur orangé) de l'onglet "Pratiques managériales". 
Aucune pondération n'est appliquée.</t>
        </r>
      </text>
    </comment>
    <comment ref="D18" authorId="0" shapeId="0">
      <text>
        <r>
          <rPr>
            <b/>
            <sz val="9"/>
            <color indexed="81"/>
            <rFont val="Tahoma"/>
            <family val="2"/>
          </rPr>
          <t>Ce score traduit le niveau de maturité de la structure dans les achats responsables.
Il est le moyenne de l'ensemble des items précédents.</t>
        </r>
        <r>
          <rPr>
            <sz val="9"/>
            <color indexed="81"/>
            <rFont val="Tahoma"/>
            <family val="2"/>
          </rPr>
          <t xml:space="preserve">
</t>
        </r>
      </text>
    </comment>
    <comment ref="B20" authorId="0" shapeId="0">
      <text>
        <r>
          <rPr>
            <b/>
            <sz val="9"/>
            <color indexed="81"/>
            <rFont val="Tahoma"/>
            <family val="2"/>
          </rPr>
          <t>Cliquer sur  le "+" situé à gauche de la page pour visualiser les indicateurs du PNAAPD.
Pour refermer la liste cliquer sur le  "-"</t>
        </r>
        <r>
          <rPr>
            <sz val="9"/>
            <color indexed="81"/>
            <rFont val="Tahoma"/>
            <family val="2"/>
          </rPr>
          <t xml:space="preserve">
</t>
        </r>
      </text>
    </comment>
    <comment ref="E21" authorId="0" shapeId="0">
      <text>
        <r>
          <rPr>
            <b/>
            <sz val="9"/>
            <color indexed="81"/>
            <rFont val="Tahoma"/>
            <family val="2"/>
          </rPr>
          <t>Les indicateurs de cette colonne sont calculés automatiquement par défaut sur la base des données déclarées dans l'onglet "Famille".
Ils informent de la conformité ou non aux objectifs fixés par le PNAAPD.  
L'information est limitée aux seules familles d'achats développées dans cet outil.</t>
        </r>
      </text>
    </comment>
    <comment ref="G21" authorId="0" shapeId="0">
      <text>
        <r>
          <rPr>
            <b/>
            <sz val="9"/>
            <color indexed="81"/>
            <rFont val="Tahoma"/>
            <family val="2"/>
          </rPr>
          <t>Vous pouvez saisir dans les cellules de cette colonne des valeurs consolidées. Si une cellule est renseignée, c'est sa valeur qui sera alors prise en compte pour déterminer la conformité aux objectifs du PNAAPD</t>
        </r>
        <r>
          <rPr>
            <sz val="9"/>
            <color indexed="81"/>
            <rFont val="Tahoma"/>
            <family val="2"/>
          </rPr>
          <t xml:space="preserve">
</t>
        </r>
      </text>
    </comment>
    <comment ref="E23" authorId="0" shapeId="0">
      <text>
        <r>
          <rPr>
            <b/>
            <sz val="9"/>
            <color indexed="81"/>
            <rFont val="Tahoma"/>
            <family val="2"/>
          </rPr>
          <t>Si la cellule G23 n'est pas renseignée, alors la conformité à cet indicateur est calculée par défaut selon la méthode suivante :
Pour est validée, il faut avoir répondu par la positive à une question, au moins, relative à la prise en compte d'une disposition sociale sur 4 familles d'achats de l'onglet B "Familles".</t>
        </r>
      </text>
    </comment>
    <comment ref="F23" authorId="0" shapeId="0">
      <text>
        <r>
          <rPr>
            <b/>
            <sz val="9"/>
            <color indexed="81"/>
            <rFont val="Tahoma"/>
            <family val="2"/>
          </rPr>
          <t xml:space="preserve">Selon le PNAAPD, un marché public comporte une disposition sociale si :
</t>
        </r>
        <r>
          <rPr>
            <sz val="9"/>
            <color indexed="81"/>
            <rFont val="Tahoma"/>
            <family val="2"/>
          </rPr>
          <t xml:space="preserve">
 - l’</t>
        </r>
        <r>
          <rPr>
            <b/>
            <sz val="9"/>
            <color indexed="81"/>
            <rFont val="Tahoma"/>
            <family val="2"/>
          </rPr>
          <t>objet  du marché</t>
        </r>
        <r>
          <rPr>
            <sz val="9"/>
            <color indexed="81"/>
            <rFont val="Tahoma"/>
            <family val="2"/>
          </rPr>
          <t xml:space="preserve"> (article  5  du code  des marchés publics)</t>
        </r>
        <r>
          <rPr>
            <b/>
            <sz val="9"/>
            <color indexed="81"/>
            <rFont val="Tahoma"/>
            <family val="2"/>
          </rPr>
          <t xml:space="preserve"> comporte  une dimension sociale</t>
        </r>
        <r>
          <rPr>
            <sz val="9"/>
            <color indexed="81"/>
            <rFont val="Tahoma"/>
            <family val="2"/>
          </rPr>
          <t>, comme par exemple : « prestation de services réservée à des structures employant des handicapés » ;  cet objet donne  lieu à l’inscription d’au moins une clause contractuelle dans le marché ;
 - ou bien</t>
        </r>
        <r>
          <rPr>
            <b/>
            <sz val="9"/>
            <color indexed="81"/>
            <rFont val="Tahoma"/>
            <family val="2"/>
          </rPr>
          <t xml:space="preserve"> la dimension sociale est prise en compte dans les spécifications techniques</t>
        </r>
        <r>
          <rPr>
            <sz val="9"/>
            <color indexed="81"/>
            <rFont val="Tahoma"/>
            <family val="2"/>
          </rPr>
          <t xml:space="preserve"> (article 6 du code des marchés publics) ; par exemple : « le matériel doit être adapté à une utilisation par une personne handicapée » ; 
- ou bien</t>
        </r>
        <r>
          <rPr>
            <b/>
            <sz val="9"/>
            <color indexed="81"/>
            <rFont val="Tahoma"/>
            <family val="2"/>
          </rPr>
          <t xml:space="preserve"> la dimension sociale est prise en compte dans les conditions d’exécution du contrat</t>
        </r>
        <r>
          <rPr>
            <sz val="9"/>
            <color indexed="81"/>
            <rFont val="Tahoma"/>
            <family val="2"/>
          </rPr>
          <t xml:space="preserve">  qui  comportent  au  moins  une  clause  sociale  comme  l’insertion  par  l’activité économique  (article 14  du  code  des  marchés  publics)  ou  le  recours  aux  structures employant une majorité de travailleurs handicapés (article 15 du code des marchés publics) ; 
- ou bien </t>
        </r>
        <r>
          <rPr>
            <b/>
            <sz val="9"/>
            <color indexed="81"/>
            <rFont val="Tahoma"/>
            <family val="2"/>
          </rPr>
          <t>un ou plusieurs critères d’attribution à caractère social</t>
        </r>
        <r>
          <rPr>
            <sz val="9"/>
            <color indexed="81"/>
            <rFont val="Tahoma"/>
            <family val="2"/>
          </rPr>
          <t xml:space="preserve"> (article 53 du code des marchés publics) </t>
        </r>
        <r>
          <rPr>
            <b/>
            <sz val="9"/>
            <color indexed="81"/>
            <rFont val="Tahoma"/>
            <family val="2"/>
          </rPr>
          <t>sont pris en compte</t>
        </r>
        <r>
          <rPr>
            <sz val="9"/>
            <color indexed="81"/>
            <rFont val="Tahoma"/>
            <family val="2"/>
          </rPr>
          <t>, assortis d’au moins une clause contractuelle associée au(x) critère(s). Les critères sociaux éventuellement utilisés pour juger et classer les offres ne sont considérés que dans la mesure où leur utilisation a pour conséquence d’entraîner l’inscription d’au moins une clause dans le contrat.</t>
        </r>
      </text>
    </comment>
    <comment ref="G23" authorId="0" shapeId="0">
      <text>
        <r>
          <rPr>
            <b/>
            <sz val="9"/>
            <color indexed="81"/>
            <rFont val="Tahoma"/>
            <family val="2"/>
          </rPr>
          <t>Vous pouvez indiquer dans cette cellule le pourcentage de marchés  passés  au  cours  de  l’année  par votre entité comprenant  au  moins  une  disposition  sociale.  Si cette cellule est renseignée, c’est la valeur déclarée qui sera alors prise en compte pour définir l’indicateur de la cellule E23.</t>
        </r>
      </text>
    </comment>
    <comment ref="E25" authorId="0" shapeId="0">
      <text>
        <r>
          <rPr>
            <b/>
            <sz val="9"/>
            <color indexed="81"/>
            <rFont val="Tahoma"/>
            <family val="2"/>
          </rPr>
          <t>Si la cellule G25 n'est pas renseignée, alors la conformité à cet indicateur est calculée par défaut selon la méthode suivante :
Pour est validée, il faut avoir répondu par la positive à une question, au moins, relative à la prise en compte d'une disposition sociale sur  5 familles d'achats de l'onglet B "Familles".</t>
        </r>
        <r>
          <rPr>
            <sz val="9"/>
            <color indexed="81"/>
            <rFont val="Tahoma"/>
            <family val="2"/>
          </rPr>
          <t xml:space="preserve">
</t>
        </r>
      </text>
    </comment>
    <comment ref="F25" authorId="0" shapeId="0">
      <text>
        <r>
          <rPr>
            <b/>
            <sz val="9"/>
            <color indexed="81"/>
            <rFont val="Tahoma"/>
            <family val="2"/>
          </rPr>
          <t xml:space="preserve">Selon le PNAAPD, un marché public comporte une disposition environnementale si : 
</t>
        </r>
        <r>
          <rPr>
            <sz val="9"/>
            <color indexed="81"/>
            <rFont val="Tahoma"/>
            <family val="2"/>
          </rPr>
          <t xml:space="preserve">
- l’</t>
        </r>
        <r>
          <rPr>
            <b/>
            <sz val="9"/>
            <color indexed="81"/>
            <rFont val="Tahoma"/>
            <family val="2"/>
          </rPr>
          <t>objet  du marché</t>
        </r>
        <r>
          <rPr>
            <sz val="9"/>
            <color indexed="81"/>
            <rFont val="Tahoma"/>
            <family val="2"/>
          </rPr>
          <t xml:space="preserve"> (article  5  du code  des marchés publics) </t>
        </r>
        <r>
          <rPr>
            <b/>
            <sz val="9"/>
            <color indexed="81"/>
            <rFont val="Tahoma"/>
            <family val="2"/>
          </rPr>
          <t>comporte  une dimension environnementale</t>
        </r>
        <r>
          <rPr>
            <sz val="9"/>
            <color indexed="81"/>
            <rFont val="Tahoma"/>
            <family val="2"/>
          </rPr>
          <t xml:space="preserve">, comme par exemple : « prestation de services de restauration avec des produits  issus  de  l’agriculture  biologique » ;  cet  objet  donne  lieu  à  l’inscription  d’au  moins une clause contractuelle dans le marché ;
 - ou bien </t>
        </r>
        <r>
          <rPr>
            <b/>
            <sz val="9"/>
            <color indexed="81"/>
            <rFont val="Tahoma"/>
            <family val="2"/>
          </rPr>
          <t xml:space="preserve"> la  dimension environnementale est  prise  en compte  dans  les spécifications techniques</t>
        </r>
        <r>
          <rPr>
            <sz val="9"/>
            <color indexed="81"/>
            <rFont val="Tahoma"/>
            <family val="2"/>
          </rPr>
          <t xml:space="preserve">  (article  6  du  code  des  marchés  publics).  Cela  peut  se  faire  par  la  définition d’exigences  équivalentes  à  celles  des  écolabels  (écolabel  européen  par  exemple)  des exigences de performance (par exemple : « automobile émettant moins de 110g CO2/km ») ou de méthodes et processus de production (par exemple, « l’électricité doit être produite à partir de sources d’énergie renouvelables ») ; 
-  ou  bien </t>
        </r>
        <r>
          <rPr>
            <b/>
            <sz val="9"/>
            <color indexed="81"/>
            <rFont val="Tahoma"/>
            <family val="2"/>
          </rPr>
          <t xml:space="preserve"> la  dimension  environnementale  est  prise  en  compte  dans  les  conditions d’exécution</t>
        </r>
        <r>
          <rPr>
            <sz val="9"/>
            <color indexed="81"/>
            <rFont val="Tahoma"/>
            <family val="2"/>
          </rPr>
          <t xml:space="preserve"> (article 14 du code des marchés publics) du marché (par exemple : « collecte et recyclage des déchets produits») ; 
- ou bien </t>
        </r>
        <r>
          <rPr>
            <b/>
            <sz val="9"/>
            <color indexed="81"/>
            <rFont val="Tahoma"/>
            <family val="2"/>
          </rPr>
          <t>un ou plusieurs critères d’attribution liés au développement durable</t>
        </r>
        <r>
          <rPr>
            <sz val="9"/>
            <color indexed="81"/>
            <rFont val="Tahoma"/>
            <family val="2"/>
          </rPr>
          <t xml:space="preserve"> (article 53 du  code  des  marchés  publics)  </t>
        </r>
        <r>
          <rPr>
            <b/>
            <sz val="9"/>
            <color indexed="81"/>
            <rFont val="Tahoma"/>
            <family val="2"/>
          </rPr>
          <t>sont  pris  en  compte</t>
        </r>
        <r>
          <rPr>
            <sz val="9"/>
            <color indexed="81"/>
            <rFont val="Tahoma"/>
            <family val="2"/>
          </rPr>
          <t xml:space="preserve">,  </t>
        </r>
        <r>
          <rPr>
            <b/>
            <sz val="9"/>
            <color indexed="81"/>
            <rFont val="Tahoma"/>
            <family val="2"/>
          </rPr>
          <t>assortis  d’au  moins  une  clause contractuelle  associée  au(x)  critère(s)</t>
        </r>
        <r>
          <rPr>
            <sz val="9"/>
            <color indexed="81"/>
            <rFont val="Tahoma"/>
            <family val="2"/>
          </rPr>
          <t>.  Il  peut  s’agir  des  performances  en  matière  de protection  de  l’environnement,  des  performances  en  matière  de  développement  des approvisionnements directs des produits de l’agriculture, du coût global d’utilisation ou des coûts  tout  au  long  du  cycle  de  vie.  Les  critères  environnementaux éventuellement  utilisés pour juger et classer les offres ne sont considérés que dans la mesure où leur utilisation a pour conséquence d’entraîner l’inscription d’au moins une clause dans le contrat.</t>
        </r>
        <r>
          <rPr>
            <b/>
            <sz val="9"/>
            <color indexed="81"/>
            <rFont val="Tahoma"/>
            <family val="2"/>
          </rPr>
          <t xml:space="preserve">
</t>
        </r>
        <r>
          <rPr>
            <sz val="9"/>
            <color indexed="81"/>
            <rFont val="Tahoma"/>
            <family val="2"/>
          </rPr>
          <t xml:space="preserve">
</t>
        </r>
      </text>
    </comment>
    <comment ref="G25" authorId="0" shapeId="0">
      <text>
        <r>
          <rPr>
            <b/>
            <sz val="9"/>
            <color indexed="81"/>
            <rFont val="Tahoma"/>
            <family val="2"/>
          </rPr>
          <t>Vous pouvez indiquer dans cette cellule le pourcentage de marchés  passés  au  cours  de  l’année  par votre entité comprenant  au  moins  une  disposition  environnementale.  Si cette cellule est renseignée, c’est la valeur déclarée qui sera alors prise en compte pour définir l’indicateur de la cellule E25.</t>
        </r>
        <r>
          <rPr>
            <sz val="9"/>
            <color indexed="81"/>
            <rFont val="Tahoma"/>
            <family val="2"/>
          </rPr>
          <t xml:space="preserve">
</t>
        </r>
      </text>
    </comment>
    <comment ref="E27" authorId="0" shapeId="0">
      <text>
        <r>
          <rPr>
            <b/>
            <sz val="9"/>
            <color indexed="81"/>
            <rFont val="Tahoma"/>
            <charset val="1"/>
          </rPr>
          <t xml:space="preserve">Si la cellule G27 n'est pas renseignée, alors la conformité à cet indicateur est calculée par défaut selon la méthode suivante :
Pour est validée, il faut avoir répondu par la positive à une question, au moins, portant sur l'étape de caractérisation et de définition du besoin (colonne 2) sur  chacune des familles d'achats de l'onglet B "Familles".
</t>
        </r>
        <r>
          <rPr>
            <sz val="9"/>
            <color indexed="81"/>
            <rFont val="Tahoma"/>
            <charset val="1"/>
          </rPr>
          <t xml:space="preserve">
</t>
        </r>
      </text>
    </comment>
    <comment ref="G27" authorId="0" shapeId="0">
      <text>
        <r>
          <rPr>
            <b/>
            <sz val="9"/>
            <color indexed="81"/>
            <rFont val="Tahoma"/>
            <family val="2"/>
          </rPr>
          <t>Vous pouvez indiquer dans cette cellule le pourcentage de marchés  passés  au  cours  de  l’année  par votre entité qui ont font  l’objet  d’une  analyse  approfondie, visant  à définir si des objectifs du développement durable pouvaient être pris en  compte. Si cette cellule est renseignée, c’est la valeur déclarée qui sera alors prise en compte pour définir l’indicateur de la cellule E27.</t>
        </r>
        <r>
          <rPr>
            <sz val="9"/>
            <color indexed="81"/>
            <rFont val="Tahoma"/>
            <family val="2"/>
          </rPr>
          <t xml:space="preserve">
</t>
        </r>
      </text>
    </comment>
    <comment ref="E30" authorId="0" shapeId="0">
      <text>
        <r>
          <rPr>
            <b/>
            <sz val="9"/>
            <color indexed="81"/>
            <rFont val="Tahoma"/>
            <family val="2"/>
          </rPr>
          <t>Si la cellule G30 n'est pas renseignée, alors la conformité à cet indicateur est calculée par défaut selon la méthode suivante :
Pour est validée, il faut avoir répondu par la positive à toutes les questions relatives à l'enjeu "énergie" dans l'onglet B "Familles".</t>
        </r>
        <r>
          <rPr>
            <sz val="9"/>
            <color indexed="81"/>
            <rFont val="Tahoma"/>
            <family val="2"/>
          </rPr>
          <t xml:space="preserve">
</t>
        </r>
      </text>
    </comment>
    <comment ref="G30" authorId="0" shapeId="0">
      <text>
        <r>
          <rPr>
            <b/>
            <sz val="9"/>
            <color indexed="81"/>
            <rFont val="Tahoma"/>
            <charset val="1"/>
          </rPr>
          <t>Vous pouvez indiquer dans cette cellule le pourcentage de produits et services à  haute  performance  énergétique achetés par votre organisation au cours de l'année écoulée. Si cette cellule est renseignée, c’est la valeur déclarée qui sera alors prise en compte pour définir l’indicateur de la cellule E27.</t>
        </r>
        <r>
          <rPr>
            <sz val="9"/>
            <color indexed="81"/>
            <rFont val="Tahoma"/>
            <charset val="1"/>
          </rPr>
          <t xml:space="preserve">
</t>
        </r>
      </text>
    </comment>
    <comment ref="E35" authorId="0" shapeId="0">
      <text>
        <r>
          <rPr>
            <b/>
            <sz val="9"/>
            <color indexed="81"/>
            <rFont val="Tahoma"/>
            <family val="2"/>
          </rPr>
          <t xml:space="preserve">La conformité à cet indicateur est calculée par défaut selon la méthode suivante :
Pour est validée, il faut avoir répondu par la positive à toutes les questions relatives à l'enjeu "déchets" sur les 5 familles d'achats concernées dans l'onglet B "Familles".
</t>
        </r>
        <r>
          <rPr>
            <sz val="9"/>
            <color indexed="81"/>
            <rFont val="Tahoma"/>
            <family val="2"/>
          </rPr>
          <t xml:space="preserve">
</t>
        </r>
      </text>
    </comment>
    <comment ref="B44" authorId="0" shapeId="0">
      <text>
        <r>
          <rPr>
            <b/>
            <sz val="9"/>
            <color indexed="81"/>
            <rFont val="Tahoma"/>
            <family val="2"/>
          </rPr>
          <t>Cible prioritaire des plans d'action interministériels tel que définie dans la Circulaire administration exemplaire 2015-2020.</t>
        </r>
      </text>
    </comment>
    <comment ref="E44" authorId="0" shapeId="0">
      <text>
        <r>
          <rPr>
            <b/>
            <sz val="9"/>
            <color indexed="81"/>
            <rFont val="Tahoma"/>
            <family val="2"/>
          </rPr>
          <t>Cet indicateur est calculé en prenant en compte l'ensemble des réponses apportées aux questions relatives à l'enjeu "énergie" quelles que soient les familles d'achats de l'onglet B "Familles".</t>
        </r>
        <r>
          <rPr>
            <sz val="9"/>
            <color indexed="81"/>
            <rFont val="Tahoma"/>
            <family val="2"/>
          </rPr>
          <t xml:space="preserve">
</t>
        </r>
      </text>
    </comment>
    <comment ref="B46" authorId="0" shapeId="0">
      <text>
        <r>
          <rPr>
            <b/>
            <sz val="9"/>
            <color indexed="81"/>
            <rFont val="Tahoma"/>
            <family val="2"/>
          </rPr>
          <t>Cible prioritaire des plans d'action interministériels tel que définie dans la Circulaire administration exemplaire 2015-2020.</t>
        </r>
        <r>
          <rPr>
            <sz val="9"/>
            <color indexed="81"/>
            <rFont val="Tahoma"/>
            <family val="2"/>
          </rPr>
          <t xml:space="preserve">
</t>
        </r>
      </text>
    </comment>
    <comment ref="E46" authorId="0" shapeId="0">
      <text>
        <r>
          <rPr>
            <b/>
            <sz val="9"/>
            <color indexed="81"/>
            <rFont val="Tahoma"/>
            <family val="2"/>
          </rPr>
          <t>Cet indicateur est calculé en prenant en compte l'ensemble les réponses apportées aux questions relatives à l'enjeu "mobilité durable"  des familles d'achats de l'onglet B "Familles".</t>
        </r>
        <r>
          <rPr>
            <sz val="9"/>
            <color indexed="81"/>
            <rFont val="Tahoma"/>
            <family val="2"/>
          </rPr>
          <t xml:space="preserve">
</t>
        </r>
      </text>
    </comment>
    <comment ref="B48" authorId="0" shapeId="0">
      <text>
        <r>
          <rPr>
            <b/>
            <sz val="9"/>
            <color indexed="81"/>
            <rFont val="Tahoma"/>
            <family val="2"/>
          </rPr>
          <t>Cible prioritaire des plans d'action interministériels tel que définie dans la Circulaire administration exemplaire 2015-2020.</t>
        </r>
        <r>
          <rPr>
            <sz val="9"/>
            <color indexed="81"/>
            <rFont val="Tahoma"/>
            <family val="2"/>
          </rPr>
          <t xml:space="preserve">
</t>
        </r>
      </text>
    </comment>
    <comment ref="E48" authorId="0" shapeId="0">
      <text>
        <r>
          <rPr>
            <b/>
            <sz val="9"/>
            <color indexed="81"/>
            <rFont val="Tahoma"/>
            <family val="2"/>
          </rPr>
          <t>Cet indicateur est calculé en prenant en compte l'ensemble des réponses apportées aux questions relatives aux enjeux "préservation des ressources" et "déchets" des familles d'achats de l'onglet B "Familles".</t>
        </r>
        <r>
          <rPr>
            <sz val="9"/>
            <color indexed="81"/>
            <rFont val="Tahoma"/>
            <family val="2"/>
          </rPr>
          <t xml:space="preserve">
</t>
        </r>
      </text>
    </comment>
    <comment ref="B50" authorId="0" shapeId="0">
      <text>
        <r>
          <rPr>
            <b/>
            <sz val="9"/>
            <color indexed="81"/>
            <rFont val="Tahoma"/>
            <family val="2"/>
          </rPr>
          <t>Cible prioritaire des plans d'action interministériels tel que définie dans la Circulaire administration exemplaire 2015-2020.</t>
        </r>
        <r>
          <rPr>
            <sz val="9"/>
            <color indexed="81"/>
            <rFont val="Tahoma"/>
            <family val="2"/>
          </rPr>
          <t xml:space="preserve">
</t>
        </r>
      </text>
    </comment>
    <comment ref="E50" authorId="0" shapeId="0">
      <text>
        <r>
          <rPr>
            <b/>
            <sz val="9"/>
            <color indexed="81"/>
            <rFont val="Tahoma"/>
            <family val="2"/>
          </rPr>
          <t>Cet indicateur est calculé en prenant en compte l'ensemble les réponses apportées aux questions relatives à l'enjeu "biodiversité"  des familles d'achats de l'onglet B "Familles".</t>
        </r>
        <r>
          <rPr>
            <sz val="9"/>
            <color indexed="81"/>
            <rFont val="Tahoma"/>
            <family val="2"/>
          </rPr>
          <t xml:space="preserve">
</t>
        </r>
      </text>
    </comment>
    <comment ref="E54" authorId="0" shapeId="0">
      <text>
        <r>
          <rPr>
            <b/>
            <sz val="9"/>
            <color indexed="81"/>
            <rFont val="Tahoma"/>
            <family val="2"/>
          </rPr>
          <t>Cette valeur est calculée par défaut. Elle est la somme du nombre d'heures déclarées sur les familles d'achats de prestation dans l'onglet "Familles". Cette valeur est donc limitée aux seules familles d'achats développées dans cet outil.</t>
        </r>
        <r>
          <rPr>
            <sz val="9"/>
            <color indexed="81"/>
            <rFont val="Tahoma"/>
            <family val="2"/>
          </rPr>
          <t xml:space="preserve">
</t>
        </r>
      </text>
    </comment>
    <comment ref="G54" authorId="0" shapeId="0">
      <text>
        <r>
          <rPr>
            <b/>
            <sz val="9"/>
            <color indexed="81"/>
            <rFont val="Tahoma"/>
            <family val="2"/>
          </rPr>
          <t>Vous pouvez indiquer dans cette cellule le nombre d'heures total confiées à des personnes éloignées de l'emploi sur l'ensemble de vos marchés sur les 12 derniers mois.</t>
        </r>
        <r>
          <rPr>
            <sz val="9"/>
            <color indexed="81"/>
            <rFont val="Tahoma"/>
            <family val="2"/>
          </rPr>
          <t xml:space="preserve">
</t>
        </r>
      </text>
    </comment>
    <comment ref="G56" authorId="0" shapeId="0">
      <text>
        <r>
          <rPr>
            <b/>
            <sz val="9"/>
            <color indexed="81"/>
            <rFont val="Tahoma"/>
            <family val="2"/>
          </rPr>
          <t>Indiquez dans cette cellule le montant global annuel d'achats réalisé auprès du secteur adapté et protégé.</t>
        </r>
        <r>
          <rPr>
            <sz val="9"/>
            <color indexed="81"/>
            <rFont val="Tahoma"/>
            <family val="2"/>
          </rPr>
          <t xml:space="preserve">
</t>
        </r>
      </text>
    </comment>
    <comment ref="G58" authorId="0" shapeId="0">
      <text>
        <r>
          <rPr>
            <b/>
            <sz val="9"/>
            <color indexed="81"/>
            <rFont val="Tahoma"/>
            <family val="2"/>
          </rPr>
          <t>Indiquez dans cette cellule la part que représentent les PME dans votre panel fournisseurs.</t>
        </r>
        <r>
          <rPr>
            <sz val="9"/>
            <color indexed="81"/>
            <rFont val="Tahoma"/>
            <family val="2"/>
          </rPr>
          <t xml:space="preserve">
</t>
        </r>
      </text>
    </comment>
    <comment ref="B63" authorId="0" shapeId="0">
      <text>
        <r>
          <rPr>
            <b/>
            <sz val="9"/>
            <color indexed="81"/>
            <rFont val="Tahoma"/>
            <family val="2"/>
          </rPr>
          <t>Cliquer sur  le "</t>
        </r>
        <r>
          <rPr>
            <b/>
            <sz val="12"/>
            <color indexed="81"/>
            <rFont val="Tahoma"/>
            <family val="2"/>
          </rPr>
          <t>+</t>
        </r>
        <r>
          <rPr>
            <b/>
            <sz val="9"/>
            <color indexed="81"/>
            <rFont val="Tahoma"/>
            <family val="2"/>
          </rPr>
          <t>" situé à gauche de la page pour visualiser les indicateurs relatifs à la famille d'achats choisie.
Pour refermer la liste, cliquer sur le  "</t>
        </r>
        <r>
          <rPr>
            <b/>
            <sz val="12"/>
            <color indexed="81"/>
            <rFont val="Tahoma"/>
            <family val="2"/>
          </rPr>
          <t>-</t>
        </r>
        <r>
          <rPr>
            <b/>
            <sz val="9"/>
            <color indexed="81"/>
            <rFont val="Tahoma"/>
            <family val="2"/>
          </rPr>
          <t>"</t>
        </r>
        <r>
          <rPr>
            <sz val="9"/>
            <color indexed="81"/>
            <rFont val="Tahoma"/>
            <family val="2"/>
          </rPr>
          <t xml:space="preserve">
</t>
        </r>
      </text>
    </comment>
    <comment ref="E65" authorId="0" shapeId="0">
      <text>
        <r>
          <rPr>
            <b/>
            <sz val="9"/>
            <color indexed="81"/>
            <rFont val="Tahoma"/>
            <family val="2"/>
          </rPr>
          <t>Indicateur de réussite du plan administration exemplaire (PAE).</t>
        </r>
        <r>
          <rPr>
            <sz val="9"/>
            <color indexed="81"/>
            <rFont val="Tahoma"/>
            <family val="2"/>
          </rPr>
          <t xml:space="preserve">
</t>
        </r>
      </text>
    </comment>
    <comment ref="G65" authorId="0" shapeId="0">
      <text>
        <r>
          <rPr>
            <b/>
            <sz val="9"/>
            <color indexed="81"/>
            <rFont val="Tahoma"/>
            <family val="2"/>
          </rPr>
          <t>Vous pouvez indiquer dans cette cellule le pourcentage précis de produits bio achetés sur les 12 derniers mois.</t>
        </r>
        <r>
          <rPr>
            <sz val="9"/>
            <color indexed="81"/>
            <rFont val="Tahoma"/>
            <family val="2"/>
          </rPr>
          <t xml:space="preserve">
</t>
        </r>
      </text>
    </comment>
    <comment ref="E67" authorId="0" shapeId="0">
      <text>
        <r>
          <rPr>
            <b/>
            <sz val="9"/>
            <color indexed="81"/>
            <rFont val="Tahoma"/>
            <family val="2"/>
          </rPr>
          <t xml:space="preserve"> Le Président de la République a fixé un objectif d’approvisionnement à hauteur de 40 % de la restauration collective par des produits de proximité en 2017 </t>
        </r>
        <r>
          <rPr>
            <sz val="9"/>
            <color indexed="81"/>
            <rFont val="Tahoma"/>
            <family val="2"/>
          </rPr>
          <t xml:space="preserve">
</t>
        </r>
      </text>
    </comment>
    <comment ref="G67" authorId="0" shapeId="0">
      <text>
        <r>
          <rPr>
            <b/>
            <sz val="9"/>
            <color indexed="81"/>
            <rFont val="Tahoma"/>
            <family val="2"/>
          </rPr>
          <t>Vous pouvez indiquer dans cette cellule le pourcentage précis de produits achetés sur des circuits courts lors des 12 derniers mois.</t>
        </r>
        <r>
          <rPr>
            <sz val="9"/>
            <color indexed="81"/>
            <rFont val="Tahoma"/>
            <family val="2"/>
          </rPr>
          <t xml:space="preserve">
</t>
        </r>
      </text>
    </comment>
    <comment ref="B69"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B77"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81" authorId="0" shapeId="0">
      <text>
        <r>
          <rPr>
            <b/>
            <sz val="9"/>
            <color indexed="81"/>
            <rFont val="Tahoma"/>
            <family val="2"/>
          </rPr>
          <t>Indicateur de réussite du plan administration exemplaire (PAE).</t>
        </r>
        <r>
          <rPr>
            <sz val="9"/>
            <color indexed="81"/>
            <rFont val="Tahoma"/>
            <family val="2"/>
          </rPr>
          <t xml:space="preserve">
</t>
        </r>
      </text>
    </comment>
    <comment ref="E83" authorId="0" shapeId="0">
      <text>
        <r>
          <rPr>
            <b/>
            <sz val="9"/>
            <color indexed="81"/>
            <rFont val="Tahoma"/>
            <family val="2"/>
          </rPr>
          <t>Recommandation du plan Ecophyto 2018</t>
        </r>
        <r>
          <rPr>
            <sz val="9"/>
            <color indexed="81"/>
            <rFont val="Tahoma"/>
            <family val="2"/>
          </rPr>
          <t xml:space="preserve">
</t>
        </r>
      </text>
    </comment>
    <comment ref="E85" authorId="0" shapeId="0">
      <text>
        <r>
          <rPr>
            <b/>
            <sz val="9"/>
            <color indexed="81"/>
            <rFont val="Tahoma"/>
            <family val="2"/>
          </rPr>
          <t>Indicateur de réussite du plan administration exemplaire (PAE).</t>
        </r>
        <r>
          <rPr>
            <sz val="9"/>
            <color indexed="81"/>
            <rFont val="Tahoma"/>
            <family val="2"/>
          </rPr>
          <t xml:space="preserve">
</t>
        </r>
      </text>
    </comment>
    <comment ref="B89"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91" authorId="0" shapeId="0">
      <text>
        <r>
          <rPr>
            <b/>
            <sz val="9"/>
            <color indexed="81"/>
            <rFont val="Tahoma"/>
            <family val="2"/>
          </rPr>
          <t>Indicateur de réussite du plan administration exemplaire (PAE).</t>
        </r>
        <r>
          <rPr>
            <sz val="9"/>
            <color indexed="81"/>
            <rFont val="Tahoma"/>
            <family val="2"/>
          </rPr>
          <t xml:space="preserve">
</t>
        </r>
      </text>
    </comment>
    <comment ref="B95" authorId="0" shapeId="0">
      <text>
        <r>
          <rPr>
            <b/>
            <sz val="9"/>
            <color indexed="81"/>
            <rFont val="Tahoma"/>
            <family val="2"/>
          </rPr>
          <t xml:space="preserve">Cliquer sur  le "+" situé à gauche de la page pour visualiser les indicateurs relatifs à la famille d'achats choisie.
Pour refermer la liste, cliquer sur le  "-"
</t>
        </r>
        <r>
          <rPr>
            <sz val="9"/>
            <color indexed="81"/>
            <rFont val="Tahoma"/>
            <family val="2"/>
          </rPr>
          <t xml:space="preserve">
</t>
        </r>
      </text>
    </comment>
    <comment ref="B103"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13" authorId="0" shapeId="0">
      <text>
        <r>
          <rPr>
            <b/>
            <sz val="9"/>
            <color indexed="81"/>
            <rFont val="Tahoma"/>
            <family val="2"/>
          </rPr>
          <t>Indicateur de réussite du plan administration exemplaire (PAE).</t>
        </r>
        <r>
          <rPr>
            <sz val="9"/>
            <color indexed="81"/>
            <rFont val="Tahoma"/>
            <family val="2"/>
          </rPr>
          <t xml:space="preserve">
</t>
        </r>
      </text>
    </comment>
    <comment ref="B115"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17" authorId="0" shapeId="0">
      <text>
        <r>
          <rPr>
            <b/>
            <sz val="9"/>
            <color indexed="81"/>
            <rFont val="Tahoma"/>
            <family val="2"/>
          </rPr>
          <t>Indicateur de suivi recommandé par le guide sur la politique d'impression de l'état.</t>
        </r>
        <r>
          <rPr>
            <sz val="9"/>
            <color indexed="81"/>
            <rFont val="Tahoma"/>
            <family val="2"/>
          </rPr>
          <t xml:space="preserve">
</t>
        </r>
        <r>
          <rPr>
            <b/>
            <sz val="9"/>
            <color indexed="81"/>
            <rFont val="Tahoma"/>
            <family val="2"/>
          </rPr>
          <t>Dans l'idéal, ce taux doit être compris entre 50 et 80 %</t>
        </r>
      </text>
    </comment>
    <comment ref="G117" authorId="0" shapeId="0">
      <text>
        <r>
          <rPr>
            <b/>
            <sz val="9"/>
            <color indexed="81"/>
            <rFont val="Tahoma"/>
            <family val="2"/>
          </rPr>
          <t xml:space="preserve">Vous pouvez indiquer dans cette cellule le taux d'utilisation du parc si vous le connaissez précisément. </t>
        </r>
        <r>
          <rPr>
            <sz val="9"/>
            <color indexed="81"/>
            <rFont val="Tahoma"/>
            <family val="2"/>
          </rPr>
          <t xml:space="preserve">
</t>
        </r>
      </text>
    </comment>
    <comment ref="E119" authorId="0" shapeId="0">
      <text>
        <r>
          <rPr>
            <b/>
            <sz val="9"/>
            <color indexed="81"/>
            <rFont val="Tahoma"/>
            <family val="2"/>
          </rPr>
          <t>Indicateur de suivi issu du Guide de l'éco-responsabilité de l'Ademe.</t>
        </r>
        <r>
          <rPr>
            <sz val="9"/>
            <color indexed="81"/>
            <rFont val="Tahoma"/>
            <family val="2"/>
          </rPr>
          <t xml:space="preserve">
</t>
        </r>
      </text>
    </comment>
    <comment ref="B123"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25" authorId="0" shapeId="0">
      <text>
        <r>
          <rPr>
            <b/>
            <sz val="9"/>
            <color indexed="81"/>
            <rFont val="Tahoma"/>
            <family val="2"/>
          </rPr>
          <t>Indicateur de réussite du plan administration exemplaire (PAE).</t>
        </r>
        <r>
          <rPr>
            <sz val="9"/>
            <color indexed="81"/>
            <rFont val="Tahoma"/>
            <family val="2"/>
          </rPr>
          <t xml:space="preserve">
</t>
        </r>
      </text>
    </comment>
    <comment ref="E129" authorId="0" shapeId="0">
      <text>
        <r>
          <rPr>
            <b/>
            <sz val="9"/>
            <color indexed="81"/>
            <rFont val="Tahoma"/>
            <family val="2"/>
          </rPr>
          <t xml:space="preserve">Un taux de 75% est fixé par le décret n°2012-22 du 6 janvier 2012 relatif à la gestion des déchets d'éléments d'ameublement. </t>
        </r>
        <r>
          <rPr>
            <sz val="9"/>
            <color indexed="81"/>
            <rFont val="Tahoma"/>
            <family val="2"/>
          </rPr>
          <t xml:space="preserve">
</t>
        </r>
      </text>
    </comment>
    <comment ref="B131"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33" authorId="0" shapeId="0">
      <text>
        <r>
          <rPr>
            <b/>
            <sz val="9"/>
            <color indexed="81"/>
            <rFont val="Tahoma"/>
            <family val="2"/>
          </rPr>
          <t>Indicateur de réussite du plan administration exemplaire (PAE).</t>
        </r>
        <r>
          <rPr>
            <sz val="9"/>
            <color indexed="81"/>
            <rFont val="Tahoma"/>
            <family val="2"/>
          </rPr>
          <t xml:space="preserve">
</t>
        </r>
      </text>
    </comment>
    <comment ref="E135" authorId="0" shapeId="0">
      <text>
        <r>
          <rPr>
            <b/>
            <sz val="9"/>
            <color indexed="81"/>
            <rFont val="Tahoma"/>
            <family val="2"/>
          </rPr>
          <t>Indicateur de réussite du plan administration exemplaire (PAE).</t>
        </r>
        <r>
          <rPr>
            <sz val="9"/>
            <color indexed="81"/>
            <rFont val="Tahoma"/>
            <family val="2"/>
          </rPr>
          <t xml:space="preserve">
</t>
        </r>
      </text>
    </comment>
    <comment ref="B139"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41" authorId="0" shapeId="0">
      <text>
        <r>
          <rPr>
            <b/>
            <sz val="9"/>
            <color indexed="81"/>
            <rFont val="Tahoma"/>
            <family val="2"/>
          </rPr>
          <t>Indicateur de réussite du plan administration exemplaire (PAE).</t>
        </r>
        <r>
          <rPr>
            <sz val="9"/>
            <color indexed="81"/>
            <rFont val="Tahoma"/>
            <family val="2"/>
          </rPr>
          <t xml:space="preserve">
</t>
        </r>
      </text>
    </comment>
    <comment ref="E143" authorId="0" shapeId="0">
      <text>
        <r>
          <rPr>
            <b/>
            <sz val="9"/>
            <color indexed="81"/>
            <rFont val="Tahoma"/>
            <family val="2"/>
          </rPr>
          <t>Indicateur de la circulaire du 6 novembre 2013 relative au développement des  prestations de nettoyage en journée dans les services de l'État</t>
        </r>
        <r>
          <rPr>
            <sz val="9"/>
            <color indexed="81"/>
            <rFont val="Tahoma"/>
            <family val="2"/>
          </rPr>
          <t xml:space="preserve">
</t>
        </r>
      </text>
    </comment>
    <comment ref="E145" authorId="0" shapeId="0">
      <text>
        <r>
          <rPr>
            <b/>
            <sz val="9"/>
            <color indexed="81"/>
            <rFont val="Tahoma"/>
            <family val="2"/>
          </rPr>
          <t>Indicateur de réussite du plan administration exemplaire (PAE).</t>
        </r>
        <r>
          <rPr>
            <sz val="9"/>
            <color indexed="81"/>
            <rFont val="Tahoma"/>
            <family val="2"/>
          </rPr>
          <t xml:space="preserve">
</t>
        </r>
      </text>
    </comment>
    <comment ref="B147"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49" authorId="0" shapeId="0">
      <text>
        <r>
          <rPr>
            <b/>
            <sz val="9"/>
            <color indexed="81"/>
            <rFont val="Tahoma"/>
            <family val="2"/>
          </rPr>
          <t xml:space="preserve">LOI n° 2009-967 du 3 août 2009 de programmation relative à la mise en œuvre du Grenelle de l'environnement </t>
        </r>
        <r>
          <rPr>
            <sz val="9"/>
            <color indexed="81"/>
            <rFont val="Tahoma"/>
            <family val="2"/>
          </rPr>
          <t xml:space="preserve">
</t>
        </r>
      </text>
    </comment>
    <comment ref="E151" authorId="0" shapeId="0">
      <text>
        <r>
          <rPr>
            <b/>
            <sz val="9"/>
            <color indexed="81"/>
            <rFont val="Tahoma"/>
            <family val="2"/>
          </rPr>
          <t>Indicateur de réussite du plan administration exemplaire (PAE).</t>
        </r>
        <r>
          <rPr>
            <sz val="9"/>
            <color indexed="81"/>
            <rFont val="Tahoma"/>
            <family val="2"/>
          </rPr>
          <t xml:space="preserve">
</t>
        </r>
      </text>
    </comment>
    <comment ref="B153" authorId="0" shapeId="0">
      <text>
        <r>
          <rPr>
            <b/>
            <sz val="9"/>
            <color indexed="81"/>
            <rFont val="Tahoma"/>
            <family val="2"/>
          </rPr>
          <t xml:space="preserve">Cliquer sur  le "+" situé à gauche de la page pour visualiser les indicateurs relatifs à la famille d'achats choisie.
Pour refermer la liste, cliquer sur le  "-"
</t>
        </r>
        <r>
          <rPr>
            <sz val="9"/>
            <color indexed="81"/>
            <rFont val="Tahoma"/>
            <family val="2"/>
          </rPr>
          <t xml:space="preserve">
</t>
        </r>
      </text>
    </comment>
    <comment ref="B159"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61" authorId="0" shapeId="0">
      <text>
        <r>
          <rPr>
            <b/>
            <sz val="9"/>
            <color indexed="81"/>
            <rFont val="Tahoma"/>
            <family val="2"/>
          </rPr>
          <t>Indicateur de réussite du plan administration exemplaire (PAE).</t>
        </r>
        <r>
          <rPr>
            <sz val="9"/>
            <color indexed="81"/>
            <rFont val="Tahoma"/>
            <family val="2"/>
          </rPr>
          <t xml:space="preserve">
</t>
        </r>
      </text>
    </comment>
    <comment ref="E163" authorId="0" shapeId="0">
      <text>
        <r>
          <rPr>
            <b/>
            <sz val="9"/>
            <color indexed="81"/>
            <rFont val="Tahoma"/>
            <family val="2"/>
          </rPr>
          <t>Un objectif de 50 % est fixé par la loi n° 2015-992 du 17 août 2015 relative à la transition énergétique pour la croissance verte.</t>
        </r>
        <r>
          <rPr>
            <sz val="9"/>
            <color indexed="81"/>
            <rFont val="Tahoma"/>
            <family val="2"/>
          </rPr>
          <t xml:space="preserve">
</t>
        </r>
      </text>
    </comment>
    <comment ref="E165" authorId="0" shapeId="0">
      <text>
        <r>
          <rPr>
            <b/>
            <sz val="9"/>
            <color indexed="81"/>
            <rFont val="Tahoma"/>
            <family val="2"/>
          </rPr>
          <t>Indicateur de réussite du plan administration exemplaire (PAE).</t>
        </r>
        <r>
          <rPr>
            <sz val="9"/>
            <color indexed="81"/>
            <rFont val="Tahoma"/>
            <family val="2"/>
          </rPr>
          <t xml:space="preserve">
</t>
        </r>
      </text>
    </comment>
    <comment ref="B167" authorId="0" shapeId="0">
      <text>
        <r>
          <rPr>
            <b/>
            <sz val="9"/>
            <color indexed="81"/>
            <rFont val="Tahoma"/>
            <family val="2"/>
          </rPr>
          <t>Cliquer sur  le "+" situé à gauche de la page pour visualiser les indicateurs relatifs à la famille d'achats choisie.
Pour refermer la liste, cliquer sur le  "-"</t>
        </r>
        <r>
          <rPr>
            <sz val="9"/>
            <color indexed="81"/>
            <rFont val="Tahoma"/>
            <family val="2"/>
          </rPr>
          <t xml:space="preserve">
</t>
        </r>
      </text>
    </comment>
    <comment ref="E171" authorId="0" shapeId="0">
      <text>
        <r>
          <rPr>
            <b/>
            <sz val="9"/>
            <color indexed="81"/>
            <rFont val="Tahoma"/>
            <family val="2"/>
          </rPr>
          <t>Indicateur de réussite du plan administration exemplaire (PAE).</t>
        </r>
        <r>
          <rPr>
            <sz val="9"/>
            <color indexed="81"/>
            <rFont val="Tahoma"/>
            <family val="2"/>
          </rPr>
          <t xml:space="preserve">
</t>
        </r>
      </text>
    </comment>
  </commentList>
</comments>
</file>

<file path=xl/comments5.xml><?xml version="1.0" encoding="utf-8"?>
<comments xmlns="http://schemas.openxmlformats.org/spreadsheetml/2006/main">
  <authors>
    <author>xbf</author>
  </authors>
  <commentList>
    <comment ref="B1" authorId="0" shapeId="0">
      <text>
        <r>
          <rPr>
            <b/>
            <sz val="9"/>
            <color indexed="81"/>
            <rFont val="Tahoma"/>
            <family val="2"/>
          </rPr>
          <t xml:space="preserve">Mode de calcul : 
Pour chaque famille d'achat, il est recherché si une exigence environnementale au moins a été prise en compte au niveau des spécifications du CdC, de la sélection des entreprises, des critères d'attribution ou des conditions.
Si oui, une note de 1 est attribuée sur la famille d'achat.
Au final, la moyenne des notes est calculée est si elle est supérieure à l'objectif de 30 % du PNNAPD, le voyant passe au vert dans le tableau de bord.
</t>
        </r>
        <r>
          <rPr>
            <sz val="9"/>
            <color indexed="81"/>
            <rFont val="Tahoma"/>
            <family val="2"/>
          </rPr>
          <t>Limite de cette approche : comme nous n'avons pas une entrée par marché, on estime par défaut que l'approche s'inscrit dans le cadre d'une stratégie par famille d'achats</t>
        </r>
        <r>
          <rPr>
            <b/>
            <sz val="9"/>
            <color indexed="81"/>
            <rFont val="Tahoma"/>
            <family val="2"/>
          </rPr>
          <t xml:space="preserve">.
</t>
        </r>
      </text>
    </comment>
    <comment ref="F1" authorId="0" shapeId="0">
      <text>
        <r>
          <rPr>
            <b/>
            <sz val="9"/>
            <color indexed="81"/>
            <rFont val="Tahoma"/>
            <family val="2"/>
          </rPr>
          <t xml:space="preserve">Mode de calcul : 
Pour chaque famille d'achat, il est recherché si une exigence sociale au moins a été prise en compte au niveau des spécifications du CdC, de la sélection des entreprises, des critères d'attribution ou des conditions.
Si oui, une note de 1 est attribuée sur la famille d'achat.
Au final, la moyenne des notes est calculée est si elle est supérieure à l'objectif de 25 % du PNNAPD, le voyant passe au vert dans le tableau de bord.
</t>
        </r>
        <r>
          <rPr>
            <sz val="9"/>
            <color indexed="81"/>
            <rFont val="Tahoma"/>
            <family val="2"/>
          </rPr>
          <t xml:space="preserve">
Limite de cette approche : comme nous n'avons pas une entrée par marché, on estime par défaut que l'approche s'inscrit dans le cadre d'une stratégie par famille d'achats.</t>
        </r>
        <r>
          <rPr>
            <b/>
            <sz val="9"/>
            <color indexed="81"/>
            <rFont val="Tahoma"/>
            <family val="2"/>
          </rPr>
          <t xml:space="preserve">
</t>
        </r>
        <r>
          <rPr>
            <sz val="9"/>
            <color indexed="81"/>
            <rFont val="Tahoma"/>
            <family val="2"/>
          </rPr>
          <t xml:space="preserve">
</t>
        </r>
      </text>
    </comment>
    <comment ref="J1" authorId="0" shapeId="0">
      <text>
        <r>
          <rPr>
            <b/>
            <sz val="9"/>
            <color indexed="81"/>
            <rFont val="Tahoma"/>
            <family val="2"/>
          </rPr>
          <t>Mode de calcul : 
Pour déterminer cet indicateur nous sommes partis du principe que la présence d'une exigence DD dans les marché sous entendait qu'une réflexion avait été conduite au préalable, lors de la caractérisation du besoin.
Nous avons donc considéré les résultats des deux premiers indicateurs du PNNAPD consolidé par la prise en compte des réponse aux questions relative à la stratégie et à la caractérisation du besoin pour chaque famille d'achats.</t>
        </r>
        <r>
          <rPr>
            <sz val="9"/>
            <color indexed="81"/>
            <rFont val="Tahoma"/>
            <family val="2"/>
          </rPr>
          <t xml:space="preserve">
Limite de cette approche : comme nous n'avons pas une entrée par marché, on estime donc  par défaut que l'approche s'inscrit dans le cadre d'une stratégie par famille d'achats.
</t>
        </r>
      </text>
    </comment>
    <comment ref="N1" authorId="0" shapeId="0">
      <text>
        <r>
          <rPr>
            <b/>
            <sz val="9"/>
            <color indexed="81"/>
            <rFont val="Tahoma"/>
            <family val="2"/>
          </rPr>
          <t xml:space="preserve">Mode de calcul :
Un critère relatif à la consommation énergétique doit être pris en compte sur chacun des segments d'achats concernés par cet enjeux.
Si ce n'est pas le cas, l'indicateur reste au rouge dans le tableau de bord.
</t>
        </r>
        <r>
          <rPr>
            <sz val="9"/>
            <color indexed="81"/>
            <rFont val="Tahoma"/>
            <family val="2"/>
          </rPr>
          <t xml:space="preserve">Limite de cette approche : comme nous n'avons pas une entrée par marché, on estime donc  par défaut que l'approche s'inscrit dans le cadre d'une stratégie par famille d'achats.
</t>
        </r>
      </text>
    </comment>
    <comment ref="R1" authorId="0" shapeId="0">
      <text>
        <r>
          <rPr>
            <b/>
            <sz val="9"/>
            <color indexed="81"/>
            <rFont val="Tahoma"/>
            <family val="2"/>
          </rPr>
          <t>Mode de calcul :
Sur les familles d'achats concernées par cet indicateur du PNNAPD, nous évaluons si l'organisation a répondu par la positive aux différentes questions relatives à la prise en compte de la fin de vie des produits dans les conditions d'exécution.</t>
        </r>
        <r>
          <rPr>
            <sz val="9"/>
            <color indexed="81"/>
            <rFont val="Tahoma"/>
            <family val="2"/>
          </rPr>
          <t xml:space="preserve">
</t>
        </r>
      </text>
    </comment>
  </commentList>
</comments>
</file>

<file path=xl/sharedStrings.xml><?xml version="1.0" encoding="utf-8"?>
<sst xmlns="http://schemas.openxmlformats.org/spreadsheetml/2006/main" count="3176" uniqueCount="875">
  <si>
    <t>Familles achats</t>
  </si>
  <si>
    <t>Questions</t>
  </si>
  <si>
    <t>Sources</t>
  </si>
  <si>
    <t>Enjeux</t>
  </si>
  <si>
    <t>Véhicules</t>
  </si>
  <si>
    <t>Votre organisation a-t-elle pris un engagement politique clair en matière de gestion et de renouvellement de son parc de véhicules ?</t>
  </si>
  <si>
    <t>Réglementaire</t>
  </si>
  <si>
    <t>Bonne pratique</t>
  </si>
  <si>
    <t xml:space="preserve">Lors de la caractérisation du besoin, étudiez-vous la faisabilité de recourir à des solutions de non-déplacement comme les visio-conférences ou les conférences téléphoniques ? </t>
  </si>
  <si>
    <t>Lors de la caractérisation du besoin, étudiez-vous la faisabilité de recourir à des solutions de déplacements alternatifs comme le transport en commun, les services externalisés de mobilité partagée, la location courte durée, le vélo… ?</t>
  </si>
  <si>
    <t>Environnement</t>
  </si>
  <si>
    <t>Lors de la caractérisation du besoin, vous  assurez-vous que toutes les contraintes d’usages et organisationnelles sont bien  prises en compte ?</t>
  </si>
  <si>
    <t>Economique</t>
  </si>
  <si>
    <t>Allotissez-vous vos marchés par typologie de véhicules et/ou par type de motorisation ?</t>
  </si>
  <si>
    <t>Etudiez-vous la possibilité de commandes groupées avec d'autres organisations ?</t>
  </si>
  <si>
    <t>Suivez-vous de façon continue, l’entretien et la consommation de vos véhicules ?</t>
  </si>
  <si>
    <t>Matériels d'impression</t>
  </si>
  <si>
    <t xml:space="preserve">Votre organisation a-t-elle formalisé une politique d’impression et de reprographie  ? </t>
  </si>
  <si>
    <t>Avez-vous désigné un responsable unique en charge de la politique ?</t>
  </si>
  <si>
    <t>Avez-vous engagé une démarche pédagogique et volontariste auprès de votre personnel pour l’application de bonnes pratiques en matière d’impression et de reprographie ?</t>
  </si>
  <si>
    <t>Avez-vous identifié les parties prenantes pertinentes à mobiliser sur ce projet ?</t>
  </si>
  <si>
    <t>Les besoins, les attentes et les habitudes des utilisateurs sont-ils  recensés et analysés de façon précise et systématique ?</t>
  </si>
  <si>
    <t>Repoussez-vous l’analyse fonctionnelle des besoins d’impression ou de reprographie jusqu’aux fonctions complémentaires (scan, fax, GED…) ?</t>
  </si>
  <si>
    <t>Adoptez-vous une approche en coût global (TCO) pour comparer les différents scénarii en vue d’optimiser le parc et son organisation ?</t>
  </si>
  <si>
    <t>Etudiez-vous la pertinence d’externaliser certains travaux sporadiques (gros volumes ou grandes séries, impressions façonnées…) ?</t>
  </si>
  <si>
    <t>Avez-vous identifié des enjeux et/ ou contraintes spécifiques à votre organisation (résistance des planchers, exiguïté des locaux…)?</t>
  </si>
  <si>
    <t>Social</t>
  </si>
  <si>
    <t>Incitation politique</t>
  </si>
  <si>
    <t>Plutôt oui</t>
  </si>
  <si>
    <t>Plutôt non</t>
  </si>
  <si>
    <t>Politique</t>
  </si>
  <si>
    <t>Mesure</t>
  </si>
  <si>
    <t>Santé Sécurité</t>
  </si>
  <si>
    <t xml:space="preserve">Préservation des ressources </t>
  </si>
  <si>
    <t>Handicap</t>
  </si>
  <si>
    <t>Restauration collective</t>
  </si>
  <si>
    <t>Incitez-vous  les prestataires à améliorer  la qualité nutritionnelle et organoleptique des produits via des contrats collectifs d’engagement de qualité ?</t>
  </si>
  <si>
    <t>Insertion par l'activité économique</t>
  </si>
  <si>
    <t xml:space="preserve">Avez-vous opté pour une monétarisation des incidences énergétiques et environnementales des véhicules acquis ? </t>
  </si>
  <si>
    <t>TCO - Coût global</t>
  </si>
  <si>
    <t>Commerce équitable</t>
  </si>
  <si>
    <t>Imposez-vous aux prestataires d'introduire des produits élaborés en conformité avec les critères de la résolution du Parlement européen sur le commerce équitable et le développement (A6- 0207/2006) ?</t>
  </si>
  <si>
    <t>Pratiques managériales</t>
  </si>
  <si>
    <t xml:space="preserve">Energie </t>
  </si>
  <si>
    <t>Déchets</t>
  </si>
  <si>
    <t>Moins de 20 %</t>
  </si>
  <si>
    <t>De 20 à 40 %</t>
  </si>
  <si>
    <t>De 40 à 60 %</t>
  </si>
  <si>
    <t>De 60 à 80 %</t>
  </si>
  <si>
    <t>Plus de 80 %</t>
  </si>
  <si>
    <t>2 Caractérisation et définition du besoin</t>
  </si>
  <si>
    <t>Vous assurez-vous de l'existence d'un système de traçabilité des produits pour pouvoir procéder à des retraits ciblés et rapides en cas de rappel ou de crise ?</t>
  </si>
  <si>
    <t>Au stade de la publicité, vous assurez-vous que les opérateurs locaux ont eu connaissance du marché ?</t>
  </si>
  <si>
    <t>Utilisez-vous des critères tels que la performance environnementale, le coût global, le délai de livraison ou d’exécution, la sécurité d’approvisionnement… dans l’attribution des marchés ?</t>
  </si>
  <si>
    <t>Local / circuits courts</t>
  </si>
  <si>
    <t>Oui</t>
  </si>
  <si>
    <t>Non</t>
  </si>
  <si>
    <t>Politique et stratégie</t>
  </si>
  <si>
    <t>30%  des  marchés  passés  au  cours  de  l’année  comprennent  au  moins  une  disposition  environnementale</t>
  </si>
  <si>
    <t>100% des produits et services achetés par les organisations publiques sont des produits à  haute  performance  énergétique</t>
  </si>
  <si>
    <t>Etat</t>
  </si>
  <si>
    <t>Pourcentage des agents conducteurs formés à l’éco-conduite par rapport au nombre total d'agents conducteurs</t>
  </si>
  <si>
    <t>Taux de véhicules (VP) achetés ou loués sur l’année écoulée dont les émissions de CO2 sont inférieures à  95g/km</t>
  </si>
  <si>
    <t>Quelle est la proportion de véhicules (VP), achetés ou loués sur l’année écoulée, dont les émissions de CO2 sont inférieures à  95g/km ?</t>
  </si>
  <si>
    <t>Quelle part d'agents conducteurs a été formée à l’éco-conduite ?</t>
  </si>
  <si>
    <t>Etudiez-vous  systématiquement la pertinence et la faisabilité d’introduire des clauses d'insertion dans les marchés de restauration collective ?</t>
  </si>
  <si>
    <t>Etudiez-vous  systématiquement la pertinence et la faisabilité de réserver des marchés ou des lots de restauration collective  au secteur adapté ou protégé ?</t>
  </si>
  <si>
    <t>Entretien des espaces verts</t>
  </si>
  <si>
    <t>Biodiversité</t>
  </si>
  <si>
    <t>Prenez-vous en compte les besoins de la population en termes d’usages, afin de faire coïncider au mieux les besoins et les possibilités d’aménagement des espaces disponibles ?</t>
  </si>
  <si>
    <t>Etudiez-vous  systématiquement la pertinence et la faisabilité de réserver des marchés ou des lots au secteur adapté ou protégé ?</t>
  </si>
  <si>
    <t>Etudiez-vous systématiquement l’intérêt de recourir à l’allotissement et/ou à  l’ouverture aux variantes sur les marchés d’espaces verts afin de capter des solutions environnementales  innovantes en matière de gestion des espaces verts ?</t>
  </si>
  <si>
    <t>Sur les projets situés en zones protégées, exigez-vous des candidats, qu’ils aient mis en place un système de management de l'environnement de type ISO 14001 ou équivalent ?</t>
  </si>
  <si>
    <t>Adoptez-vous une approche en coût global (TCO) pour déterminer  vos projets d’aménagement (investissement) et d’entretien (fonctionnement)  d’espaces verts ?</t>
  </si>
  <si>
    <t>Etudiez-vous  systématiquement la pertinence et la faisabilité d’introduire des clauses d'insertion dans les marchés d'entretien d'espaces verts ?</t>
  </si>
  <si>
    <t>Réalisez-vous de manière systématique, une étude préalable permettant la meilleure intégration environnementale (eau, sol, biodiversité) et paysagère des sites et des espaces ?</t>
  </si>
  <si>
    <t>Avez-vous étudié la faisabilité et la pertinence d’accroître la part relative des marchés d'entretien-location par rapport aux marchés d'acquisition de vêtements ?</t>
  </si>
  <si>
    <t>Expérimentez-vous la possibilité de mutualiser les audits sur site afin de contrôler les exigences environnementales et sociales imposées ?</t>
  </si>
  <si>
    <t>Prenez-vous en considération  les attentes et les comportements des utilisateurs de vêtements dans la caractérisation des besoins ?</t>
  </si>
  <si>
    <t>Attachez-vous une importance particulière aux qualités d’usage (solidité, résistance…) des vêtements  afin d’éviter une obsolescence trop rapide ?</t>
  </si>
  <si>
    <t>Prenez-vous en considération les impacts économiques et environnementaux de l’entretien des vêtements au stade de l’analyse fonctionnelle des besoins ?</t>
  </si>
  <si>
    <t>En autorisant les variantes, explorez-vous la possibilité et l’opportunité de faire reprendre les vêtements usagés par le fournisseur en vue d’une valorisation.</t>
  </si>
  <si>
    <t>Le cas échéant, pour les articles en coton, étudiez-vous la possibilité de définir un lot spécifique ou d’ouvrir  la possibilité aux variantes pour le coton  issus du commerce équitable ?</t>
  </si>
  <si>
    <t>Le cas échéant, pour les articles en coton, étudiez-vous la possibilité de définir un lot spécifique ou d’ouvrir  la possibilité aux variantes pour le coton certifié agriculture biologique ?</t>
  </si>
  <si>
    <t>Conditions de travail Droit de l'Homme</t>
  </si>
  <si>
    <t>Pour juger de l’offre économiquement la plus avantageuse,  faites-vous référence à tout, ou partie, des 39 critères de l’Ecolabel Européen (ou équivalent) ?</t>
  </si>
  <si>
    <t>Introduisez-vous des critères relatifs à l'impact transport des vêtements ?</t>
  </si>
  <si>
    <t>Introduisez-vous des critères visant à réduire les emballages des vêtements ?</t>
  </si>
  <si>
    <t>Pour les marchés importants, réalisez-vous ou faites-vous réaliser des audits sur les sites de fabrication afin de contrôler le respect effectif des exigences fixées dans les marchés ?</t>
  </si>
  <si>
    <t xml:space="preserve"> </t>
  </si>
  <si>
    <t>25%  des  marchés  passés  au  cours  de  l’année  comprennent  au  moins  une  disposition  sociale.</t>
  </si>
  <si>
    <t xml:space="preserve">Mobilier </t>
  </si>
  <si>
    <t xml:space="preserve">Vêtements de travail - Textiles </t>
  </si>
  <si>
    <t>Mobilier</t>
  </si>
  <si>
    <t xml:space="preserve">Restauration collective </t>
  </si>
  <si>
    <t>Avez-vous réalisé un audit global de votre parc actuel (état des matériels, contrats en cours, répartition des volumes d’impression, taux d'utilisation des matériels par rapport à la capacité du parc…) ?</t>
  </si>
  <si>
    <r>
      <t xml:space="preserve">Quel est le taux d'utilisation de votre parc ?                                                                                                                                 </t>
    </r>
    <r>
      <rPr>
        <i/>
        <sz val="9"/>
        <color theme="1"/>
        <rFont val="Calibri"/>
        <family val="2"/>
        <scheme val="minor"/>
      </rPr>
      <t xml:space="preserve"> (taux d'utilisation = nombre de pages réellement imprimées / capacité annuelle d'impression)</t>
    </r>
    <r>
      <rPr>
        <sz val="11"/>
        <color theme="1"/>
        <rFont val="Calibri"/>
        <family val="2"/>
        <scheme val="minor"/>
      </rPr>
      <t xml:space="preserve"> </t>
    </r>
  </si>
  <si>
    <t>Taux d'utilisation du parc</t>
  </si>
  <si>
    <t>En baisse</t>
  </si>
  <si>
    <t>En hausse</t>
  </si>
  <si>
    <t>Fixes</t>
  </si>
  <si>
    <t>Quelle est l'évolution des dépenses totales  annuelles (hors papier) allouées au parc d'impression par rapport à l'année N-1 ?</t>
  </si>
  <si>
    <t>Evolution des dépenses annuelles allouées au parc (hors papier)</t>
  </si>
  <si>
    <t>Part des aliments consommés issus de l'agriculture biologique ?</t>
  </si>
  <si>
    <t>Avez-vous identifié et pris en compte les  contraintes du milieu ambiant dans la caractérisation du besoin ?</t>
  </si>
  <si>
    <t>Quel est le taux de recyclage des mobiliers usagés,  au cours de l’année écoulée ?</t>
  </si>
  <si>
    <t>Veillez-vous à ce que le mobilier soit conforme aux exigences d’aptitude à l’usage telles que définies dans le référentiel de la « Marque de certification produit » considérée (Exemple : conformité NF éducation pour les tables scolaires) ?</t>
  </si>
  <si>
    <t xml:space="preserve">Part des mobiliers en bois provenant de sources légales ou disposant d'un label de gestion durable </t>
  </si>
  <si>
    <t>Quelle est la part des mobiliers en bois achetés au cours de l'année écoulée dont le bois provient de sources légales ou dispose d'un label de gestion durable ?</t>
  </si>
  <si>
    <t xml:space="preserve"> Pourcentage  des mobiliers usagés ayant intégré une filière agréée afin d'être valorisés ou réutilisés</t>
  </si>
  <si>
    <t>Prenez-vous en compte le confort de position, le confort acoustique, le confort thermique et le confort visuel dans la définition du besoin ?</t>
  </si>
  <si>
    <t>Sommes</t>
  </si>
  <si>
    <t>Dispo. ENVIRO. PNNAPD</t>
  </si>
  <si>
    <t>Moyenne</t>
  </si>
  <si>
    <t>Condition</t>
  </si>
  <si>
    <t>Dispo. SOCIALES PNNAPD</t>
  </si>
  <si>
    <t>NC</t>
  </si>
  <si>
    <t>Fin de vie PNNAPD</t>
  </si>
  <si>
    <t>Haute perf énergie PNNAPD</t>
  </si>
  <si>
    <t>Définition du besoin PNNAPD</t>
  </si>
  <si>
    <t xml:space="preserve">Part de la surface totale des espaces verts, placée en mode de gestion différenciée </t>
  </si>
  <si>
    <t>Quelle est la part de la surface totale des espaces verts, placée à ce jour, en mode de gestion différenciée ?</t>
  </si>
  <si>
    <t>Nombre de points d'impression par nombre de postes informatiques</t>
  </si>
  <si>
    <r>
      <t>Quantité annuelle moyenne d’engrais par m² d’espaces verts (expriméé en Kg / m</t>
    </r>
    <r>
      <rPr>
        <b/>
        <sz val="11"/>
        <rFont val="Calibri"/>
        <family val="2"/>
      </rPr>
      <t>²)</t>
    </r>
  </si>
  <si>
    <t>Quantité annuelle moyenne de produits phytosanitaires par m² d’espaces verts (expriméé en Kg / m²)</t>
  </si>
  <si>
    <r>
      <t>Quelle est la quantité annuelle moyenne (exprimée en kg / m</t>
    </r>
    <r>
      <rPr>
        <sz val="11"/>
        <color theme="1"/>
        <rFont val="Calibri"/>
        <family val="2"/>
      </rPr>
      <t>²</t>
    </r>
    <r>
      <rPr>
        <sz val="11"/>
        <color theme="1"/>
        <rFont val="Calibri"/>
        <family val="2"/>
        <scheme val="minor"/>
      </rPr>
      <t>) de produits phytosanitaires par m² d’espaces verts, utilisés par vos prestatires ou vos services  ?</t>
    </r>
  </si>
  <si>
    <t>Part des vêtements achetés répondant aux exigences de l'Ecolabel Européen ou du Label OEKO-TEX® Standard 100</t>
  </si>
  <si>
    <t>Part des marchés attribués à des entreprises garantissant la traçabilité de leur chaîne d'approvisionnement</t>
  </si>
  <si>
    <t>Part des vêtements en coton issus du commerce équitable, achetés au cours de l'année écoulée </t>
  </si>
  <si>
    <t>Part des vêtements en coton issu de l'agriculture biologique, achetés au cours de l'année écoulée</t>
  </si>
  <si>
    <t>Quelle est la proportion des marchés attribués à des entreprises qui ont été en mesure de vous apporter la preuve d'une  traçabilité et d'une maitrise totale de leur chaîne d'approvisionnement ?</t>
  </si>
  <si>
    <t>Indicateurs par famille d'achats</t>
  </si>
  <si>
    <t xml:space="preserve">1 Stratégie d'achat </t>
  </si>
  <si>
    <t>Etapes de l'acte d'achat</t>
  </si>
  <si>
    <t>3 Conception et passation du marché</t>
  </si>
  <si>
    <t xml:space="preserve"> 4 Suivi et mesure</t>
  </si>
  <si>
    <t>Dans vos marchés de restauration collective, prenez-vous des dispositions particulières  relatives au tri et à la valorisation organique des bio-déchets ?</t>
  </si>
  <si>
    <t>Pour les usages urbains,  prenez-vous des dispositions visant à accroitre votre parc de véhicules électriques ?</t>
  </si>
  <si>
    <t>Prenez-vous des dispositions particulières  visant à doter les véhicules de votre parc en équipements et technologies embarquées en vue de réduire les consommations de carburant ?</t>
  </si>
  <si>
    <t>Prenez-vous-vous des dispositions  pour que l’efficience énergétique des matériels proposés soit conforme au seuil du programme EU Energy Star ou équivalent ?</t>
  </si>
  <si>
    <t>Prenez-vous-vous des dispositions  pour que les matériels proposés soient dotés d’une fonction « arrêt automatique » (niveau plus avancé du mode veille) ?</t>
  </si>
  <si>
    <t>Prenez-vous-vous des dispositions  pour que les matériels soient dotés d’une technologie de chauffe par induction ?</t>
  </si>
  <si>
    <t>Prenez-vous-vous des dispositions  pour que les matériels soient dotés des  fonctions R/V, impressions multipages (N-Up), impression d’épreuve et impression différée ?</t>
  </si>
  <si>
    <t>Prenez-vous des dispositions relatives aux consommables et/ou  à l'existence d'une offre compatible ?</t>
  </si>
  <si>
    <t>Prenez-vous des mesures particulières pour intégrer au moins 20 % de produits issus de l’agriculture biologique  dans la réalisation des repas servis dans vos restaurants ?</t>
  </si>
  <si>
    <t xml:space="preserve"> Faites-vous  référence à des signes d’identification de la qualité et de l’origine ou à d’autres mentions valorisantes pour que les prestataires intègrent  des produits issus de productions agricoles et de pêches en circuits courts ou de proximité ?</t>
  </si>
  <si>
    <t>Prenez-vous des dispositions pour que la saisonnalité des produits agricoles et halieutiques soit respectée dans le choix des menus ?</t>
  </si>
  <si>
    <t>Prenez-vous des dispositions particulières visant à bannir l'usage de pesticides dans l'entretien des jardins publics ?</t>
  </si>
  <si>
    <t>Prenez-vous des dispositions particulières visant à interdire l’usage des herbicides, des phytosanitaires et des engrais de synthèse dans l’entretien des espaces verts ?</t>
  </si>
  <si>
    <t>Prenez-vous des dispositions pour que  les prestataires sélectionnent des végétaux adaptés aux sites (sols, ressources en eau, climat, résistance aux pollutions…), privilégient les plantes autochtones et bannissent les espèces protégées par la loi ?</t>
  </si>
  <si>
    <t>Prenez-vous des dispositions particulières  pour que les milieux de culture et les  amendements utilisés  respectent les exigences de l’écolabel européen ou équivalent ?</t>
  </si>
  <si>
    <t>Faites-vous  référence aux exigences du  Label OEKO-TEX® Standard 100 (ou équivalent)  pour interdire ou limiter la présence de substances dangereuses  dans les vêtements ?</t>
  </si>
  <si>
    <t>Prenez-vous des dispositions relatives à l'ergonomie des mobiliers ?</t>
  </si>
  <si>
    <t>Prenez-vous des dispositions visant à interdire l’utilisation des essences de bois dont l’exploitation commerciale et l’exportation sont prohibées ?</t>
  </si>
  <si>
    <t>Prenez-vous des dispositions visant à interdire l’utilisation de bois issus d’arbres génétiquement modifiés ?</t>
  </si>
  <si>
    <t>Cherchez-vous à limiter de façon drastique la teneur et les émissions de formaldéhyde des mobiliers ?</t>
  </si>
  <si>
    <t>Prenez-vous des dispositions pour que les produits de finition et de collage à base de solvants soient faiblement émetteurs de composés organiques volatiles (COV) ?</t>
  </si>
  <si>
    <t>Prenez-vous des dispositions pour bannir les substances classées CMR dans les éléments du mobilier, les peintures, vernis et produits de collage ?</t>
  </si>
  <si>
    <t>Faites-vous référence à l’écolabel « NF Environnement » (ou équivalent) pour définir le niveau de qualité environnemental attendu ?</t>
  </si>
  <si>
    <t>Prenez-vous des dispositions quant aux conditions de maintenance,  au service après-vente, aux pièces détachées et aux conditions de garantie des mobiliers ?</t>
  </si>
  <si>
    <t>Eclairage public</t>
  </si>
  <si>
    <t>Avez-vous réalisé un audit énergétique de vos installations d’éclairage afin de mesurer, entre autres, leur performance, leur efficience énergétique et leur impact de pollutions lumineuses ?</t>
  </si>
  <si>
    <t>Avez-vous réalisé un inventaire financier (dans une approche de coût global) sur l’ensemble de vos installations d’éclairage afin d’identifier les pistes d’économies à réaliser ?</t>
  </si>
  <si>
    <t>Des données objectives comme le trafic, la configuration des voies, les types d'usagers, la présence d'obstacles ou les  nuisances lumineuses sont-elles prises en compte systématiquement dans la caractérisation du besoin ?</t>
  </si>
  <si>
    <t>Les administrés et les services d'urgence sont-ils systématiquement associés à la caractérisation du besoin ?</t>
  </si>
  <si>
    <t>Avez-vous étudié la pertinence d’intégrer dans vos installations des dispositifs de gestion de l’éclairage tels que variateurs de puissance, cellules photoélectriques, détecteurs de présence, télégestion… ?</t>
  </si>
  <si>
    <t>Rappelez-vous systématiquement dans les cahiers des charges que les installations d’éclairage doivent impérativement répondre à la norme NF C 17 200 pour garantir la sécurité des administrés sur les voies publiques et des professionnels pouvant intervenir sur ces installations ?</t>
  </si>
  <si>
    <t>Pour éviter les flux perdus, prenez-vous des dispositions particulières  afin d’intégrer des matériels performants et adaptés aux sites à éclairer et à leurs usages ?</t>
  </si>
  <si>
    <t>Afin de garantir la durée de vie des lampes et le maintien de leurs performances, prenez-vous des dispositions particulières visant à assurer aux luminaires un indice de protection minimum de 65 ?</t>
  </si>
  <si>
    <t>Prenez-vous des dispositions particulières pour que les installations d’éclairage projetées répondent à minima aux exigences de classe C et tendent, si possible, vers une classification la plus performante possible (A+, A ou B) ?</t>
  </si>
  <si>
    <t>4 Suivi et mesure</t>
  </si>
  <si>
    <t>Associez-vous systématiquement la mise en place d'une maintenance efficace et préventive à vos projets d’investissement ?</t>
  </si>
  <si>
    <t>Avez-vous étudié la faisabilité d’opérer une extinction totale ou partielle des installations pendant une partie de la nuit ?</t>
  </si>
  <si>
    <t>Gouvernance</t>
  </si>
  <si>
    <t>Parties prenantes</t>
  </si>
  <si>
    <t>Multi-Domaines</t>
  </si>
  <si>
    <t xml:space="preserve">Avez-vous étudié la pertinence et la faisabilité  de proposer un Contrat de Performance énergétique, globalisant l’ensemble des opérations de travaux et de maintenance ? </t>
  </si>
  <si>
    <t xml:space="preserve">Oui </t>
  </si>
  <si>
    <t>Avez-vous mis en place un système de traçabilité des interventions et un suivi des consommations énergétiques de vos installations ?</t>
  </si>
  <si>
    <t>Prenez-vous des dispositions visant à considérer  le nombre d’étoiles obtenu par les véhicules aux tests de sécurité Euro NCAP ?</t>
  </si>
  <si>
    <t>Prenez-vous en compte les émissions sonores, basées sur les valeurs d’homologation (bruit passant), dans le choix des véhicules ?</t>
  </si>
  <si>
    <t>Prenez-vous des dispositions visant à limiter les émissions de CO2 des véhicules ?</t>
  </si>
  <si>
    <t>Prenez-vous des dispositions visant à limiter les émissions d’oxyde d’azote des véhicules ?</t>
  </si>
  <si>
    <t>Les enjeux liés aux besoins de déplacements internes ont-ils  analysés précisément ?</t>
  </si>
  <si>
    <t>Etudiez-vous  la possibilité d'utiliser des véhicules à travers une démarche de mise en groupement ou mutualisation avec d’autres organisations voisines ?</t>
  </si>
  <si>
    <t>Avez-vous étudié, en impliquant toutes les parties intéressées,  l’opportunité et la faisabilité de déployer les prestations de nettoyage en journée ?</t>
  </si>
  <si>
    <t>Etudiez-vous la possibilité de réserver des lots ou des marchés aux entreprises du secteur adapté ou protégé ?</t>
  </si>
  <si>
    <t>Prenez-vous en compte la situation géographique des sites, les distances entres eux,  les dessertes et horaires des transports en commun dans l’analyse du besoin ?</t>
  </si>
  <si>
    <t>Prenez-vous des dispositions visant à limiter le nombre de produits utilisés ?</t>
  </si>
  <si>
    <t>Prenez-vous des mesures particulières pour que les produits de nettoyage multi-usages ou sanitaires respectent  les exigences de l’écolabel européen (ou équivalent) ?</t>
  </si>
  <si>
    <t>Pollutions</t>
  </si>
  <si>
    <t>Prenez-vous des dispositions particulières  pour que les  unités de fabrication des  vêtements qui font l’objet du marché disposent d’un dispositif de traitement des effluents liquides, d’un dispositif de stockage et d’élimination des déchets dangereux et d’un système de captage et de traitement des émissions gazeuses ?</t>
  </si>
  <si>
    <t xml:space="preserve"> CO2</t>
  </si>
  <si>
    <t>CO2</t>
  </si>
  <si>
    <t>Prenez-vous des dispositions visant à garantir la biodégradabilité finale aérobiose et anaérobiose des agents tensioactifs des produits utilisés ?</t>
  </si>
  <si>
    <t>Prenez-vous des mesures  visant à bannir la fourniture et/ou  l’usage de produits classés comme nocifs (Xn), corrosifs (C) : R34, R35 ;  irritant (Xi, avec R41) ?</t>
  </si>
  <si>
    <t>Prenez-vous des dispositions visant à développer l’usage de produits concentrés ?</t>
  </si>
  <si>
    <t>Prenez-vous des dispositions visant à généraliser les systèmes de dosages automatiques et à former le personnel à l’utilisation de ces dispositifs ?</t>
  </si>
  <si>
    <t>Prenez-vous des mesures particulières quant au stockage des produits sur sites ?</t>
  </si>
  <si>
    <t>Prenez-vous des mesures pour vous assurer que la fiche de données de sécurité (FDS) de chaque produit utilisé soit à jour, accessible et comprise par tous les  agents de nettoyage  ?</t>
  </si>
  <si>
    <t>Prenez-vous des dispositions visant à garantir l’étiquetage et la traçabilité des produits utilisés tout au long de la prestation (notamment après dosage et reconditionnement) ?</t>
  </si>
  <si>
    <t>Prenez-vous des dispositions visant à limiter l’impact environnemental des matériels de nettoyage ?</t>
  </si>
  <si>
    <t>Prenez-vous des dispositions pour généraliser l’usage des microfibres aux dépens de supports d’essuyage jetables ?</t>
  </si>
  <si>
    <t>Prenez-vous des mesures particulières  pour que les agents de nettoyage  maitrisent leurs consommations d’énergie et d’eau  lors de la réalisation des prestations ?</t>
  </si>
  <si>
    <t>Prenez-vous des dispositions pour engager les entreprises à  mettre en place un Système de Management Environnemental (SME) du type EMAS,  ISO 14001 ou équivalent ?</t>
  </si>
  <si>
    <t>Prenez-vous des mesures quant à la maitrise et au rejet des effluents ?</t>
  </si>
  <si>
    <t>Prenez-vous des mesures relatives au respect du tri sélectif  et à la valorisation  des déchets ?</t>
  </si>
  <si>
    <t>Prenez-vous des mesures particulières  pour  engager les entreprises de nettoyage à  respecter les règles d’hygiène et de sécurité dans la réalisation de leur prestation ?</t>
  </si>
  <si>
    <t>Prenez-vous des dispositions pour vous assurer que le personnel de nettoyage ait été sensibilisé et formé aux bonnes pratiques environnementales (tri des déchets, réduction des consommables, gestion des risques chimiques, gestion des fluides, etc.).</t>
  </si>
  <si>
    <t>Quelle est la part des prestations de nettoyage réalisées en journées ?</t>
  </si>
  <si>
    <t>Quelle est la part de produits multi-usages ou sanitaires respectant  les exigences de l’écolabel européen (ou équivalent) ?</t>
  </si>
  <si>
    <t>Papier</t>
  </si>
  <si>
    <t>Avez-vous mis en place des systèmes de collecte sélective et mobiliser les collaborateurs pour un tri efficace des papiers usagés en vue de leur recyclage ?</t>
  </si>
  <si>
    <t>Avez-vous pris des dispositions pour que le papier répondent aux exigences de l’écolabel européen (ou équivalent) ?</t>
  </si>
  <si>
    <t>Prenez-vous des dispositions particulières pour que le papier fibres vierges soit totalement exempt de chlore (TCF, Total Chlorine Free) et/ou que le papier fibres recyclées soit traité sans chlore ajouté (PCF,  Processed Chlorine Free) ?</t>
  </si>
  <si>
    <t>Quel est le taux de papiers usagés recyclé en fin de vie ?</t>
  </si>
  <si>
    <t xml:space="preserve">Imprimerie </t>
  </si>
  <si>
    <t>Avez-vous étudié la possibilité de substituer les imprimés papier par d’autres supports électroniques ?</t>
  </si>
  <si>
    <t>Lors de la conception des documents, les impacts liés aux aplats, à la non-optimisation des espaces et des formats et à la finition (vernis, pelliculage…) sont-ils pris en considération ?</t>
  </si>
  <si>
    <t>Réalisez-vous systématiquement une étude approfondie afin d’évaluer la juste quantité de tirages nécessaire ?</t>
  </si>
  <si>
    <t>Prenez-vous des dispositions incitant les imprimeurs à mettre en place un Système de Management Environnemental (SME) du type ISO 14001 ou équivalent) ?</t>
  </si>
  <si>
    <t>Prenez-vous des dispositions pour que les imprimeries répondent à minima, aux cinq critères de la marque collective Imprim’vert ?</t>
  </si>
  <si>
    <t>Prenez-vous des dispositions relatives à la qualité écologique du papier (écolabels, origines des fibres, blanchiment, grammage…) ?</t>
  </si>
  <si>
    <t>Prenez-vous des mesures relatives à la qualité environnementale des encres utilisées (encres dites « végétales » ou encres UV) et des produits associés ?</t>
  </si>
  <si>
    <t>Prenez-vous des dispositions pour bannir systématiquement l’utilisation de produits classés CMR dans les prestations ?</t>
  </si>
  <si>
    <t>Prenez-vous des dispositions visant à réduire le taux d’alcool isopropylique dans les  solutions de mouillage ?</t>
  </si>
  <si>
    <r>
      <t xml:space="preserve"> Prenez-vous des dispositions visant à exclure les produits chimiques</t>
    </r>
    <r>
      <rPr>
        <b/>
        <sz val="11"/>
        <color theme="1"/>
        <rFont val="Calibri"/>
        <family val="2"/>
        <scheme val="minor"/>
      </rPr>
      <t xml:space="preserve"> </t>
    </r>
    <r>
      <rPr>
        <sz val="11"/>
        <color theme="1"/>
        <rFont val="Calibri"/>
        <family val="2"/>
        <scheme val="minor"/>
      </rPr>
      <t>dans le processus de fabrication des plaques pour l’impression offset ?</t>
    </r>
  </si>
  <si>
    <t>Prenez-vous des mesures particulières pour vous assurer de l’existence et du bon fonctionnement d’un système de  ventilation générale et d’aspiration des poussières chez vos imprimeurs ?</t>
  </si>
  <si>
    <r>
      <t>Prenez-vous des dispositions visant à</t>
    </r>
    <r>
      <rPr>
        <sz val="11"/>
        <color theme="1"/>
        <rFont val="Calibri"/>
        <family val="2"/>
        <scheme val="minor"/>
      </rPr>
      <t xml:space="preserve"> vous assurer que le stockage des produits chimiques ne présente pas de risque d'incendie, d'explosion, de chute ou de versement ?</t>
    </r>
  </si>
  <si>
    <t>Prenez-vous des dispositions relatives aux matériels pour réduire les impacts sur la  santé et garantir la sécurité des salariés (dispositifs de sécurité, dispositifs anti-bruit, formation…) ?</t>
  </si>
  <si>
    <t>Prenez-vous des dispositions visant à  vous assurer que les imprimeurs respectent bien la réglementation relative à l'élimination des déchets et au rejet des eaux usées ?</t>
  </si>
  <si>
    <t>Denrées alimentaires</t>
  </si>
  <si>
    <t>Evaluez-vous annuellement vos  besoins afin d’anticiper et de planifier les volumes à acheter et permettre ainsi aux fournisseurs de s’organiser en matière de production ?</t>
  </si>
  <si>
    <t>Entretenez-vous des relations régulières avec les fournisseurs locaux pour partager sur les  attentes et les contraintes réciproques ?</t>
  </si>
  <si>
    <t>Prenez-vous des dispositions pour que les conditions de production des denrées respectent les droits des producteurs/travailleurs et leur garantissent une rémunération correcte ?</t>
  </si>
  <si>
    <t>Prenez-vous des dispositions pour que les produits soient issus d’une filière à valeur sociale ajoutée ?</t>
  </si>
  <si>
    <t>Prenez-vous des dispositions pour que la production des denrées alimentaires (ou de leurs ingrédients) soutiennent le développement d’une agriculture locale ?</t>
  </si>
  <si>
    <t>Prenez-vous des dispositions pour que les produits valorisent  le savoir-faire local ou respectent un procédé de fabrication traditionnel ?</t>
  </si>
  <si>
    <t>Prenez-vous des dispositions pour que les produits et principaux ingrédients soient issus d’une agriculture plus respectueuse de la santé des producteurs ?</t>
  </si>
  <si>
    <t>Prenez-vous des dispositions pour qu'une part des produits et de leurs ingrédients soient issus de l’agriculture biologique ?</t>
  </si>
  <si>
    <t>Prenez-vous des dispositions pour que les denrées respectent la biodiversité, les écosystèmes et les espèces menacées ?</t>
  </si>
  <si>
    <t>Prenez-vous des dispositions pour respecter la saisonnalité des fruits et des légumes ?</t>
  </si>
  <si>
    <t>Prenez-vous des dispositions pour que les produits n’aient pas d’effet négatif connu sur la santé des consommateurs ?</t>
  </si>
  <si>
    <t xml:space="preserve">Prenez-vous des dispositions pour que les produits présentent une bonne qualité nutritive ?  </t>
  </si>
  <si>
    <t>Pour lutter contre le gaspillage alimentaire, prenez-vous des dispositions pour que les produits aient une longue durée de vie et puissent se conserver longtemps ?</t>
  </si>
  <si>
    <t>Prenez-vous des dispositions pour que les produits soient vendus en vrac ou dans des conditionnements adaptés aux besoins des cuisines collectives ?</t>
  </si>
  <si>
    <t>Dans un objectif de santé alimentaire, prenez-vous des dispositions pour vous assurer que  les producteurs appliquent les principes de traçabilité agroalimentaire et qu’ils maitrisent parfaitement leur chaîne d’approvisionnement ?</t>
  </si>
  <si>
    <t>Les besoins, les attentes et les habitudes des convives sont-ils  recensés et analysés de façon précise et systématique ?</t>
  </si>
  <si>
    <t>Avez-vous étudié la possibilité de constituer des groupements de commandes avec d'autres organisations ?</t>
  </si>
  <si>
    <t>Quelle est la proportion de produits achetés sur les 12 derniers mois,  issus de l'agriculture biologique ?</t>
  </si>
  <si>
    <t>Equipements informatiques</t>
  </si>
  <si>
    <t>Avez-vous défini et formalisé une politique de gestion de votre parc informatique ?</t>
  </si>
  <si>
    <t>Avez-vous réalisé un audit global de votre parc informatique actuel (principes d’attribution, nombre, adéquation au besoin de l’utilisateur, désuétude des équipements, contrats en cours…) ?</t>
  </si>
  <si>
    <t>Avez-vous étudié la possibilité d’opter pour un système client léger (Thin Client Systems) dans l’organisation de votre parc informatique ?</t>
  </si>
  <si>
    <t>Prenez-vous des dispositions particulières pour mettre en adéquation les équipements mis à disposition des agents aux besoins réels, recensés ?</t>
  </si>
  <si>
    <t>Prenez-vous des dispositions quant au respect des droits humains et des conditions de travail à chacune des étapes du cycle de vie des équipements ?</t>
  </si>
  <si>
    <t>Prenez-vous des mesures pour vous assurer d’une longue durée d’utilisation et lutter contre l’obsolescence programmée ?</t>
  </si>
  <si>
    <t>Prenez-vous des dispositions relatives à la capacité de mise à jour et la réparabilité des équipements ?</t>
  </si>
  <si>
    <t>Prenez-vous des dispositions pour garantir une maintenance et une disponibilité des pièces dans le temps ?</t>
  </si>
  <si>
    <t>Prenez-vous des dispositions pour que l’efficacité énergétique des équipements soit au moins égale au référentiel Energy Star ?</t>
  </si>
  <si>
    <t>Prenez-vous des dispositions quant au niveau de  recyclabilité des équipements ?</t>
  </si>
  <si>
    <t>Prenez-vous des mesures visant à réduire de manière drastique les polluants dans la conception des équipements ?</t>
  </si>
  <si>
    <r>
      <t xml:space="preserve">Prenez-vous des dispositions pour vous assurer des faibles valeurs  de rayonnement </t>
    </r>
    <r>
      <rPr>
        <sz val="11"/>
        <color rgb="FF000000"/>
        <rFont val="Calibri"/>
        <family val="2"/>
        <scheme val="minor"/>
      </rPr>
      <t xml:space="preserve">électromagnétiques </t>
    </r>
    <r>
      <rPr>
        <sz val="11"/>
        <color theme="1"/>
        <rFont val="Calibri"/>
        <family val="2"/>
        <scheme val="minor"/>
      </rPr>
      <t>?</t>
    </r>
  </si>
  <si>
    <t>Prenez-vous des dispositions pour vous assurer des faibles valeurs  de bruit ?</t>
  </si>
  <si>
    <t>Prenez-vous des dispositions quant à la réduction des volumes d’emballage et à leur recyclabilité ?</t>
  </si>
  <si>
    <t>Prenez-vous des dispositions pour garantir une reprise et un traitement sécurisés des équipements en fin de vie ?</t>
  </si>
  <si>
    <t>Prenez-vous des mesures afin de vous assurer d’une assistance réactive et/ou d’une formation des agents à distance ?</t>
  </si>
  <si>
    <t>Les besoins et les attentes des utilisateurs sont-ils  recensés et analysés de façon précise et systématique ?</t>
  </si>
  <si>
    <t>Lors de la caractérisation du besoin, intégrez-vous la notion de coût de cycle de vie, du coût total de possession et une analyse de la fin de vie des équipements ?</t>
  </si>
  <si>
    <t>Favorisez-vous le réemploi et la réparation en donnant le matériel encore fonctionnel que vous renouvelez à des organismes reconnus ?</t>
  </si>
  <si>
    <t>Plus de 20 %</t>
  </si>
  <si>
    <t>Déployez-vous des actions de concertation et de communication auprès des usagers pour les informer et faciliter l’acceptation des modifications de paysage que peuvent générer les  nouvelles pratiques de gestion des espaces verts ?</t>
  </si>
  <si>
    <t>Prenez-vous des dispositions pour solliciter l’usage de matériels électriques auprès des prestataires ?</t>
  </si>
  <si>
    <t>Prenez-vous des mesures pour vous assurer que le personnel ait été formé dans les différents domaines de la gestion écologique des espaces ?</t>
  </si>
  <si>
    <t>Prenez-vous des dispositions particulières  pour que les prestataires mettent  en œuvre des actions en faveur de la biodiversité et du maintien des végétaux spontanés ?</t>
  </si>
  <si>
    <t>Quel est le nombre de points d'impression par poste  informatique ?</t>
  </si>
  <si>
    <t>Prenez-vous des dispositions pour vous assurer que les entreprises maitrisent leur chaîne d'approvisionnement et sont en mesure de garantir la traçabilité des produits concourant à la fabrication des vêtements ?</t>
  </si>
  <si>
    <t>Prenez-vous des dispositions pour que les prestataires optent pour  des méthodes de conduite raisonnée des végétaux (taille raisonnée, tonte adaptée, préférence de fauche si possible…) ?</t>
  </si>
  <si>
    <t>Prenez-vous des dispositions relatives au stockage des produits, à leur dosage, à leur application, à la protection des utilisateurs et à la gestion des effluents et de leurs emballages ?</t>
  </si>
  <si>
    <t>Prenez-vous des dispositions pour que les prestataires mettent en place des actions en vue de  réduire la production de déchets et  de valoriser l’ensemble des déchets organiques ?</t>
  </si>
  <si>
    <t>Prenez-vous des dispositions pour vous assurer que les soumissionnaires aient mis mise en place un système de management de l'environnement du type ISO 14001 ou équivalent ?</t>
  </si>
  <si>
    <t>Produits et prestations de nettoyage</t>
  </si>
  <si>
    <t>Véhicules
 (achat et location)</t>
  </si>
  <si>
    <t xml:space="preserve">Vêtements de travail 
et produits textiles </t>
  </si>
  <si>
    <t>Entretien des
 espaces verts</t>
  </si>
  <si>
    <t>Avez-vous étudié précisément l’offre locale (produits, fournisseurs, volumes, saisonnalité…) pour cibler les achats pouvant se faire à proximité ?</t>
  </si>
  <si>
    <t>Avez-vous réalisé un pré-diagnostic de votre éclairage public via l'application OPEPA (http://opepa.ademe.fr/) mis à disposition par l'Ademe?</t>
  </si>
  <si>
    <t>Quelle est la quantité annuelle moyenne d’engrais par m² d’espaces verts (exprimée en Kg / m²) utilisée par vos prestataires ou vos services ?</t>
  </si>
  <si>
    <t>Etudiez-vous  systématiquement la pertinence et la faisabilité d’introduire des clauses d'insertion dans les marchés de prestations de nettoyage ?</t>
  </si>
  <si>
    <t>Le choix de l'organisation et des investissements associés a-t-il été apprécié au regard des besoins, des partenariats territoriaux et des possibles mutualisations, dans le respect des objectifs et des contraintes de chacun ?</t>
  </si>
  <si>
    <t>Quel est le nombre de véhicules électriques ou hybrides, loués ou achetés, au cours de l’année écoulée ?</t>
  </si>
  <si>
    <t>Prenez-vous des dispositions visant à limiter le rejet des particule des véhicules ?</t>
  </si>
  <si>
    <t>Au cours de l'année, quel est le pourcentage des vêtements achetés répondant aux exigences de l'Ecolabel Européen ou du Label OEKO-TEX® Standard 100 ?</t>
  </si>
  <si>
    <t>Quelle est la part des vêtements en fibre coton achetés au cours de l'année écoulée dont le coton est issu du commerce équitable ?</t>
  </si>
  <si>
    <t>Stable</t>
  </si>
  <si>
    <t>Moins de 50 %</t>
  </si>
  <si>
    <t>De 50 à 80 %</t>
  </si>
  <si>
    <t>Prenez-vous des dispositions pour faciliter le recyclage des produits (nombre de matériaux, démantèlement, marquage des polymères….) en fin de vie ?</t>
  </si>
  <si>
    <t>Prenez-vous des dispositions pour  que les emballages soient en rapport avec la nature du transport et le type de mobilier et soient  constitués de matériaux recyclables et facilement séparables ou « multi-rotations » ?</t>
  </si>
  <si>
    <t>Prenez-vous des dispositions pour que les candidats garantissent une traçabilité et une garantie sur l’origine forestière et le mode de gestion des approvisionnements en bois ?</t>
  </si>
  <si>
    <t>Prenez-vous des dispositions pour que les entreprises  garantissent  la fourniture des éléments fonctionnels d’origine ou équivalents durant 5 années à compter de la date d’arrêt de production des mobiliers ?</t>
  </si>
  <si>
    <t>Prenez-vous des dispositions visant à contraindre les  attributaires à prendre en charge la fin de vie des mobiliers par la mise en place un système individuel de collecte séparé et de traitement ou par l’adhésion à un « éco-organisme » agréé pour les mobiliers professionnels ?</t>
  </si>
  <si>
    <t>Prenez-vous des dispositions pour contraindre les fournisseurs à  l’enlèvement des déchets d’emballage du mobilier au fur et à mesure de l’avancement du montage ?</t>
  </si>
  <si>
    <t>Le cas échéant, prenez-vous des mesures pour que la matière première à base de bois, composant les produits, soit issue d’exploitations forestières engagées dans un processus de gestion durable ?</t>
  </si>
  <si>
    <t>Prenez-vous des dispositions pour que les matériels soient dotés d'une ergonomie, d’une intuitivité, d'un design et de fonctionnalités  adaptés aux différents handicaps ?</t>
  </si>
  <si>
    <t>Prenez-vous des dispositions particulières  pour que les niveaux d’émission sonore des matériels, en mode fonctionnement,  tels que définis par la norme ISO 7779:2010, soient  les plus bas possible ?</t>
  </si>
  <si>
    <t>Prenez-vous des dispositions pour que les prestataires disposent  de l’ensemble des documents de traçabilité relatifs à la collecte et à la valorisation  des consommables d’impression ?</t>
  </si>
  <si>
    <t>Prenez-vous des dispositions pour que les filtres à ozone soient remplacés régulièrement lors des phases de maintenance ?</t>
  </si>
  <si>
    <t>Prenez-vous des dispositions pour que les  fournisseurs procèdent au paramétrage des matériels  par défaut en modes N&amp;B, qualité standard et R/V des matériels et ce, dès leur mise en service ?</t>
  </si>
  <si>
    <t>Prenez-vous des dispositions pour que les fournisseurs activent la fonction « impression différée » ou « impression confidentielle » dès la mise en service des matériels ?</t>
  </si>
  <si>
    <t>Prenez-vous des dispositions pour que les soumissionnaires élaborent  un plan de maîtrise sanitaire décrivant les mesures prises  pour assurer l’hygiène et la sécurité sanitaire de leurs productions vis à vis des dangers biologiques, physiques et chimiques ?</t>
  </si>
  <si>
    <t>Prenez-vous des dispositions pour vous assurer que les entreprises ont  sensibilisé et formé leur personnel au respect des principes élémentaires d'ergonomie et de sécurité ?</t>
  </si>
  <si>
    <t>Prenez-vous des dispositions visant à inciter les  prestataires à mettre en place des  actions pour réduire le gaspillage alimentaire ?</t>
  </si>
  <si>
    <t>Prenez-vous des dispositions pour limiter, dans la mesure du possible, le grammage du papier à 70 ou 75g/m² ?</t>
  </si>
  <si>
    <t>Demandez-vous aux soumissionnaires de démontrer leur capacité à fournir des vêtements (et tissus)  produits  dans des conditions de travail décentes (respect des  standards des conventions de l’OIT) ?</t>
  </si>
  <si>
    <t>Quelle est la proportion de produits achetés sur les 12 derniers mois, issus de chaînes d'approvisionnement courtes ?</t>
  </si>
  <si>
    <t>Part des produits achetés sur les 12 derniers mois, issus de chaînes d'approvisionnement courtes</t>
  </si>
  <si>
    <t>Part des produits achetés sur les 12 derniers mois,  issus de l'agriculture biologique</t>
  </si>
  <si>
    <t>Quel est le rythme annuel de rénovation de vos installations d’éclairage, exprimé en % ?</t>
  </si>
  <si>
    <t>Quelle est la part de votre parc d'éclairage public converti aux LEDs ?</t>
  </si>
  <si>
    <t>Rythme annuel de rénovation des installations d’éclairage </t>
  </si>
  <si>
    <t>Part du parc d'éclairage public converti aux LEDs</t>
  </si>
  <si>
    <t>Quelle est l'économie par habitant, réalisée au cous de l'anné écoulée, en matière de consommation d’électricité  (exprimée en kWh)  ?</t>
  </si>
  <si>
    <t>Nombre de kWh économisés par habitant, au cous de l'anné écoulée</t>
  </si>
  <si>
    <r>
      <t>Prenez-vous des dispositions pour que les ordinateurs et ordinateurs portables répondent aux exigences de l’écolabel européen (ou équivalent) ou au référentiel TCO</t>
    </r>
    <r>
      <rPr>
        <sz val="8"/>
        <color theme="1"/>
        <rFont val="Calibri"/>
        <family val="2"/>
        <scheme val="minor"/>
      </rPr>
      <t> (http://tcodevelopment.com/)</t>
    </r>
    <r>
      <rPr>
        <sz val="11"/>
        <color theme="1"/>
        <rFont val="Calibri"/>
        <family val="2"/>
        <scheme val="minor"/>
      </rPr>
      <t xml:space="preserve"> ?</t>
    </r>
  </si>
  <si>
    <t>Quelle est la part des ordinateurs et ordinateurs portables achetés, répondant aux exigences de l’écolabel européen ou au référentiel TCO ?</t>
  </si>
  <si>
    <t>Part des équipements achetés, répondant aux exigences de l’écolabel européen ou au référentiel TCO</t>
  </si>
  <si>
    <t>Imprimerie</t>
  </si>
  <si>
    <t>Quelle est la proportion de marchés attribués à des entreprises certifiées FSC et/ou PEFC ?</t>
  </si>
  <si>
    <t>Quelle est la proportion de marchés attribués à des entreprises titulaires de la marque Imprim'Vert ?</t>
  </si>
  <si>
    <t xml:space="preserve">Part des marchés attribués à des entreprises titulaires de la marque Imprim'Vert </t>
  </si>
  <si>
    <t>Part des marchés attribués à des entreprises certifiées FSC et/ou PEFC</t>
  </si>
  <si>
    <t>Part des montants d’achats de travaux d’imprimerie auprès de structures relevant de l’économie solidaire</t>
  </si>
  <si>
    <t>Quelle est la part des montants d’achats de travaux d’imprimerie réalisés auprès de structures relevant de l’économie solidaire</t>
  </si>
  <si>
    <t>Part des montants d’achats d'entretien d'espaes verts auprès de structures relevant de l’économie solidaire</t>
  </si>
  <si>
    <t>Taux de papier répondant aux critères de l’écolabel européen</t>
  </si>
  <si>
    <t>Taux de papiers usagés recyclé en fin de vie</t>
  </si>
  <si>
    <t>Quel est le taux de papier répondant aux critères de l’écolabel européen ou issu de fibres  recyclées ?</t>
  </si>
  <si>
    <t>Evolution de la consommation de papier par agent, enregistré par rapport à l’année précédente</t>
  </si>
  <si>
    <t>Quelle est l'évolution de la consommation de papier par agent, enregistrée par rapport à l’année précédente ?</t>
  </si>
  <si>
    <t>Part des produits achetés ou utilisés par les prestatires, respectant  les exigences de l’écolabel européen  ?</t>
  </si>
  <si>
    <t>Part des prestations de nettoyage réalisées en journées </t>
  </si>
  <si>
    <t>Score global</t>
  </si>
  <si>
    <t>Dès  l’étape  de  la  définition  du  besoin,  100%  des  marchés  font  l’objet  d’une  analyse  approfondie, visant
 à définir si les objectifs du développement durable peuvent être pris en  compte dans le marché.</t>
  </si>
  <si>
    <t>Prise en compte de la  fin de vie  des appareils  d’impression,  de  fournitures, de mobilier, de vêtements, de
 matériel de bureautique  dans les conditions d’exécution des marchés ou dans  une  démarche de gestion  globale.</t>
  </si>
  <si>
    <t>r</t>
  </si>
  <si>
    <t>Enjeux environnementaux</t>
  </si>
  <si>
    <t>Enjeux sociaux</t>
  </si>
  <si>
    <t>Economie d'énergie</t>
  </si>
  <si>
    <t>Mobilité durable</t>
  </si>
  <si>
    <t>Economies de ressources et réduction des déchets</t>
  </si>
  <si>
    <t>Préservation de la biodiversité</t>
  </si>
  <si>
    <t>←</t>
  </si>
  <si>
    <t>Indicateurs du PNAAPD</t>
  </si>
  <si>
    <t>Commentaires ou précisions</t>
  </si>
  <si>
    <t>Multi-Impacts</t>
  </si>
  <si>
    <t>Indicateurs  thématiques (enjeux prioritaires)</t>
  </si>
  <si>
    <t>Numéro</t>
  </si>
  <si>
    <t>Nom du document</t>
  </si>
  <si>
    <t>Date de publication</t>
  </si>
  <si>
    <t>Type</t>
  </si>
  <si>
    <t>Caractère</t>
  </si>
  <si>
    <t>Nature</t>
  </si>
  <si>
    <t>Emetteur</t>
  </si>
  <si>
    <t>Description</t>
  </si>
  <si>
    <t>Statut diffusion</t>
  </si>
  <si>
    <t>Public</t>
  </si>
  <si>
    <t>Obligatoire</t>
  </si>
  <si>
    <t>Reglementaire</t>
  </si>
  <si>
    <t>Premier Ministre (Fillon)</t>
  </si>
  <si>
    <t>Services de l’Etat</t>
  </si>
  <si>
    <t>Incitatif</t>
  </si>
  <si>
    <t xml:space="preserve">Arrêté du 12 janvier 2006 modifiant l'arrêté du 13 avril 1972 relatif au bruit des véhicules automobiles </t>
  </si>
  <si>
    <t>Cahier de préconisations pour la réduction du gaspillage alimentaire en restauration collective</t>
  </si>
  <si>
    <t>Privé</t>
  </si>
  <si>
    <t xml:space="preserve">Circulaire 16/2/2015 sur la gestion du parc automobile de l'Etat </t>
  </si>
  <si>
    <t>Circulaire du 02/05/2012 relative  aux indicateurs 2012 du dispositif financier accompagnant la mise en œuvre des PAE (plans administration exemplaire)</t>
  </si>
  <si>
    <t>Circulaire du 10 février 2012 relative à la professionnalisation des achats des établissements publics de l’Etat</t>
  </si>
  <si>
    <t>Circulaire PAE utilisation de produits issus de l'agriculture biologique dans la restauration collective</t>
  </si>
  <si>
    <t>Tous</t>
  </si>
  <si>
    <t>Arrêté fixant le taux d'émission de CO2 permis fixé à 130 g/km</t>
  </si>
  <si>
    <t>Fixe les conditions de collecte, d'enlèvement, de traitement ainsi que le taux de 75% de recyclage et réutilisation pour l'ameublement professionnel, à horizon fin 2015.</t>
  </si>
  <si>
    <t>Fevrier 2014</t>
  </si>
  <si>
    <t>Guide  "des clauses environnementales dans les opérations de travaux ou comment agir autrement"</t>
  </si>
  <si>
    <t xml:space="preserve">Guide de bonnes pratiques d'intégration des clauses sociales dans la commande publique des conseils régionaux </t>
  </si>
  <si>
    <t>Guide de l’achat public Innovant</t>
  </si>
  <si>
    <t>Innovation</t>
  </si>
  <si>
    <t>Communauté de communes de la Hague</t>
  </si>
  <si>
    <t>Energie</t>
  </si>
  <si>
    <t>Grenoble Alpes Métropole</t>
  </si>
  <si>
    <t>ARPE Midi-Pyrénées</t>
  </si>
  <si>
    <t>Guide sur l’achat public de véhicules de transport routier</t>
  </si>
  <si>
    <t xml:space="preserve">Guide sur l'ouverture des marchés publics au handicap </t>
  </si>
  <si>
    <t xml:space="preserve">LOI n° 2015-992 du 17 août 2015 relative à la transition énergétique pour la croissance verte
</t>
  </si>
  <si>
    <t>AFNOR</t>
  </si>
  <si>
    <t>Aout 2012</t>
  </si>
  <si>
    <t>ADEME Aquitaine</t>
  </si>
  <si>
    <t>Outil d'autodiagnostic Achats responsables ARPE</t>
  </si>
  <si>
    <t>fevrier 2013</t>
  </si>
  <si>
    <t xml:space="preserve">Plan Ecophyto 2018 </t>
  </si>
  <si>
    <t>Guide pratique pour réussir ses achats professionnels équitables</t>
  </si>
  <si>
    <t xml:space="preserve">Cette charte décline en 14 engagements les principes fondamentaux du commerce équitable pour défendre et promouvoir une agriculture citoyenne et durable en France. </t>
  </si>
  <si>
    <t>Guide  pour favoriser l'approvisionnement local et la qualité en restauration collective</t>
  </si>
  <si>
    <t>Ministère de l'Agriculture</t>
  </si>
  <si>
    <t>La version consolidée au 21 septembre 2015 révèle des seuils d'émissions sonores que doivent respecter les différentes catégories de véhicules à moteur.</t>
  </si>
  <si>
    <t>12 fiches concernant 12 segments d'achats prioritaires sont annexées à la circulaire. Ces fiches apportent des recommandations à prendre en considération sur chacun des segments d'achats.</t>
  </si>
  <si>
    <t>Clé d’entrée par famille d'achats</t>
  </si>
  <si>
    <t>Clé d’entrée par impact</t>
  </si>
  <si>
    <t>Liens</t>
  </si>
  <si>
    <t>Télécharger</t>
  </si>
  <si>
    <t>Consulter</t>
  </si>
  <si>
    <t xml:space="preserve"> Arrêté du 5 mai 2011 relatif aux modalités de prise en compte des incidences énergétiques et environnementales des véhicules.</t>
  </si>
  <si>
    <t xml:space="preserve"> Ce arrêté permet de déterminer sur toute la durée de vie du véhicule le coût de la consommation d’énergie, le coût des émissions de CO2 et le coût des émissions de polluants.
</t>
  </si>
  <si>
    <t>Pollution</t>
  </si>
  <si>
    <t xml:space="preserve"> Circulaire du 3 décembre 2008 relative à l'exemplarité de l'Etat.</t>
  </si>
  <si>
    <t>Multiples</t>
  </si>
  <si>
    <t>Union européenne</t>
  </si>
  <si>
    <t>"Paquet Hygiène"
 Réglementation européenne pour
 la filière agroalimentaire</t>
  </si>
  <si>
    <t>Cible acheteurs</t>
  </si>
  <si>
    <t>Bonnes pratiques</t>
  </si>
  <si>
    <t>Ce guide recense des fiches pratiques à destination des acteurs de la restauration collective pour réduire les déchets alimentaires à la source.</t>
  </si>
  <si>
    <t>L'objectif de ce dispositif est d'harmoniser le niveau de sécurité sanitaire en impliquant l'ensemble des acteurs de la chaîne alimentaire et de lutter contre le gaspillage alimentaire.</t>
  </si>
  <si>
    <t>Ensemble de mesures pour la mutualisation et l'optimisation du parc automobile des services de l'Etat et des opérateurs (assurance, maintenance, règles d'organisation, pilotage …)</t>
  </si>
  <si>
    <t>Premier Ministre (Valls)</t>
  </si>
  <si>
    <t>TCO - Coût Global</t>
  </si>
  <si>
    <t>La  circulaire donne en annexe la liste des quatorze indicateurs de réussite pour 2011 dont la satisfaction rend les ministères éligibles à la redistribution du fonds "Etat exemplaire".</t>
  </si>
  <si>
    <t>Ministre du Budget &amp; Réforme Etat (Pécresse) /SAE</t>
  </si>
  <si>
    <t xml:space="preserve">Cette directive oblige les  établissements publics de l'Etat à nommer un directeur achats et à construire un plan d'action achats pour respecter des objectifs d'économies et de développement durable.
</t>
  </si>
  <si>
    <t xml:space="preserve">Cette directive fixe l'objectif d’introduire20 % de denrées issues de l’agriculture biologique dans les menus  en 2012. 
</t>
  </si>
  <si>
    <t>Ce décret procède à une réorganisation importante de la filière déchets de pneumatiques et  élargie la responsabilité du producteur dont les systèmes individuels et éco-organismes devront être approuvés ou agréés au 1er janvier 2020.</t>
  </si>
  <si>
    <t xml:space="preserve"> Décret n° 2015-1003 du 18 août 2015 relatif à la gestion des déchets de pneumatiques </t>
  </si>
  <si>
    <t>Décret n°2008-1279 du 5 decembre 2008 relatif aux parcs automobiles de l'Etat</t>
  </si>
  <si>
    <t xml:space="preserve"> Décret n° 2012-22 du 6 janvier 2012 relatif à la gestion des déchets d'éléments d'ameublement </t>
  </si>
  <si>
    <t xml:space="preserve"> Décret n° 2015-90 du 28 janvier 2015 fixant le montant prévu à l'article 13 de la loi n° 2014-856 du 31 juillet 2014 relative à l'économie sociale et solidaire </t>
  </si>
  <si>
    <t>Ce décret fixe le montant total annuel des achats au-dessus duquel les pouvoirs adjudicateurs ou les entités adjudicatrices ont l'obligation d'adopter et de publier un schéma de promotion des achats publics socialement responsables.</t>
  </si>
  <si>
    <t xml:space="preserve"> Décret n° 2011-493 du 5 mai 2011 relatif à la prise en compte des incidences énergétiques et environnementales des véhicules à moteur dans les procédures de commande publique </t>
  </si>
  <si>
    <t>O6/05/2011</t>
  </si>
  <si>
    <t>Ce décret est la transposition, en droit interne, de la directive 2009/33/CE du Parlement européen et du Conseil du 23 avril 2009 relative à la promotion de véhicules de transport routier propres et économes en énergie.</t>
  </si>
  <si>
    <t>Par cette dirctive, 3 nouvelles mesures viennent modifier la réglementation sur les marchés publics. Allègement des dossiers de candidature, limitation du chiffre d’affaire demandé aux candidats, partenariat d’innovation.</t>
  </si>
  <si>
    <t xml:space="preserve">Directive 2014/24/UE du Parlement européen et du Conseil du 26 février 2014 sur la passation des marchés publics </t>
  </si>
  <si>
    <t xml:space="preserve">CG de la Somme </t>
  </si>
  <si>
    <t>Voirie</t>
  </si>
  <si>
    <t>Ce guide destiné aux bâtiments fourni, entre autres, des conseils juridiques et des préconisations sur l'exécution d'un chantier et la gestion  des déchets. Ces recommandations peuvent être déclinées sur les marchés de voirie.</t>
  </si>
  <si>
    <t>Accéder</t>
  </si>
  <si>
    <t>Cette fiche énonce des critères de base et des critères plus élaborés à intégrer dans des marchés de nettoyage écologiques.</t>
  </si>
  <si>
    <t>Commission Européenne
 de l'environnement</t>
  </si>
  <si>
    <t>Denrées  et restauration collective</t>
  </si>
  <si>
    <t>Cette fiche énonce des critères de base et des critères plus élaborés à intégrer dans des marchés d'alimentation et de services de restauration.</t>
  </si>
  <si>
    <t>Cette fiche énonce des critères de base et des critères plus élaborés à intégrer dans des marchés d'entretien d'espaces verts.</t>
  </si>
  <si>
    <t>Cette fiche énonce des critères de base et des critères plus élaborés à intégrer dans des marchés d'éclairage intérieur.</t>
  </si>
  <si>
    <t>En cours de révision</t>
  </si>
  <si>
    <t>Cette fiche énonce des critères de base et des critères plus élaborés à intégrer dans des marchés de construction de route et de signalisation routière.</t>
  </si>
  <si>
    <t>Cette fiche énonce des critères de base et des critères plus élaborés à intégrer dans des marchés d’éclairage public et les feux de signalisation</t>
  </si>
  <si>
    <t>Critères  marchés publics écologiques  de l’UE pour les papiers à copier et papiers graphiques</t>
  </si>
  <si>
    <t>Cette fiche énonce des critères de base et des critères plus élaborés à intégrer dans des marchés de papier à copier et papier graphique.</t>
  </si>
  <si>
    <t>2008
En cours de révision</t>
  </si>
  <si>
    <t>Accéder à la version 2008</t>
  </si>
  <si>
    <t>Cette fiche énonce des critères de base et des critères plus élaborés à intégrer dans des marchés d'ameublement.</t>
  </si>
  <si>
    <t>Commission Européenne 
de l'environnement</t>
  </si>
  <si>
    <t xml:space="preserve">Commission Européenne
 de l'environnement </t>
  </si>
  <si>
    <t xml:space="preserve">Cette fiche énonce des critères de base et des critères plus élaborés à intégrer dans des marchés d'équipements de traitement de l’image </t>
  </si>
  <si>
    <t>Cette fiche énonce des critères de base et des critères plus élaborés à intégrer dans des marchés de matériel informatique de bureau</t>
  </si>
  <si>
    <t>2012
En cours de révision</t>
  </si>
  <si>
    <t>Accéder à la version 2012</t>
  </si>
  <si>
    <t>Vêtements de travail et 
produits textiles</t>
  </si>
  <si>
    <t>Cette fiche énonce des critères de base et des critères plus élaborés à intégrer dans des marchés de textiles.</t>
  </si>
  <si>
    <t xml:space="preserve">Guide et recommandations sur la commande publique et accès à l'emploi des personnes qui en sont éloignées </t>
  </si>
  <si>
    <t>Observatoire Economique 
de l'Achat Public (OEAP)</t>
  </si>
  <si>
    <t>Ce guide précise le cadre juridique en tenant compte de l’évolution récente de la jurisprudence du Conseil d’Etat qui assouplit le lien requis entre l’objet du marché et les clauses d’insertion professionnelle.</t>
  </si>
  <si>
    <t xml:space="preserve">Cette publication rassemble de nombreux retours d’expérience sur la mise en œuvre des clauses sociales d’insertion dans les Conseils régionaux. </t>
  </si>
  <si>
    <t xml:space="preserve">Avise et association des 
Régions de France 
</t>
  </si>
  <si>
    <t xml:space="preserve">Le guide pratique de l'Association des Acheteurs Publics </t>
  </si>
  <si>
    <t xml:space="preserve">AAP- Association des Acheteurs Publics </t>
  </si>
  <si>
    <t>Véritable boîte à outils au service des acheteurs publics des collectivités, ce document compile textes de références, conseils et exemples pratiques sur l’achat public en faveur du développement durable.</t>
  </si>
  <si>
    <t>Ce document propose notamment un tableau des bonnes et des mauvaises pratiques en matière d’achat public innovant sous la forme de « 15 facteurs clés de succès ».</t>
  </si>
  <si>
    <t>Direction des affaires juridiques</t>
  </si>
  <si>
    <t>Natureparif et l’ANVL</t>
  </si>
  <si>
    <t xml:space="preserve">Guide de la gestion différenciée </t>
  </si>
  <si>
    <t>Vade-mecum  des marchés publics</t>
  </si>
  <si>
    <t>D’ambition didactique, cet ouvrage  comporte des documents explicitant les règles de publicité, de procédure ou de délais applicables dans la commande publique.</t>
  </si>
  <si>
    <t xml:space="preserve">Guide de l'achat durable 
dans les marchés publics </t>
  </si>
  <si>
    <t>La vocation de ce guide est d'aider les acheteurs dans la rédaction de leurs cahiers des chargespour répondre à des objectifs de développement durable</t>
  </si>
  <si>
    <t>Guide de l’achat public durable
Achat de vêtements</t>
  </si>
  <si>
    <t>Outre l’aide à l’écriture des documents constitutifs d’un marché, le guide apporte des éléments d’information portant sur le contexte et les impacts de la filière des produits textiles.</t>
  </si>
  <si>
    <t>Guide relatif à la prise en compte du coût global dans les marchés publics de maitrise d’œuvre et de travaux</t>
  </si>
  <si>
    <t>Groupe d'étude des marchés
 du développement durable
 et de l'environnement</t>
  </si>
  <si>
    <t xml:space="preserve">Ce guide constitue le manuel d’utilisation du logiciel de TCO téléchargeable sur le site   www-coutglobal-developpement-durable-gouv-fr.  </t>
  </si>
  <si>
    <t xml:space="preserve">Guide d'achat relatif aux produits et prestations d'entretien des espaces verts </t>
  </si>
  <si>
    <t xml:space="preserve">Toulouse Métropole Emploi </t>
  </si>
  <si>
    <t>Ce guide a pour ambition de nourrir la réflexion des donneurs d’ordre quant à la diversité des supports possibles et des modalités pouvant être retenues pour intégrer des clauses sociales dans les marchés publics.</t>
  </si>
  <si>
    <t>Guide local de la clause d'insertion</t>
  </si>
  <si>
    <t xml:space="preserve">Guide d'utilisation à l'usage des donneurs d'ordre publics </t>
  </si>
  <si>
    <t>Ce guide porte sur l'utilisation de l'article 30 du Code des Marchés Publics pour favoriser l'Insertion par l'Activité Economique.</t>
  </si>
  <si>
    <t>Le Manuel  fournit des conseils sur la mise en pratique de l’achat responsable sur plusieurs familles d'achats.</t>
  </si>
  <si>
    <t>Conseil international pour les initiatives écologiques locales (ICLEI)</t>
  </si>
  <si>
    <t>Guide Manuel PROCURA +
2ème édition</t>
  </si>
  <si>
    <t>Observatoire des Achats responsables (ObsAR)</t>
  </si>
  <si>
    <t>Basé sur un recueil de bonnes pratiques, ce guide apporte des conseils opérationnels sur l'intégration des clauses sociales d’insertion dans les marchés de prestations.</t>
  </si>
  <si>
    <t>Guide Les achats responsables : levier pour l'insertion</t>
  </si>
  <si>
    <t>Guide Restauration Collective et Développement Durable</t>
  </si>
  <si>
    <t>Ce guide propose de balayer les enjeux règlementaires, environnementaux, humains et économique. De nombreuses ressources sont également recensées  qui renvoient vers les données de références utiles actualisées.</t>
  </si>
  <si>
    <t>CG Gironde - ADEME</t>
  </si>
  <si>
    <t>Ce guide montre comment prendre en compte  leurs incidences énergétiques et environnementales conformément à la directive 2009/33/CE</t>
  </si>
  <si>
    <t>OEAP &amp; DAJ</t>
  </si>
  <si>
    <t>Présentant le cadre juridique et les organisations pouvant servir d’appui, la mise en œuvre de ce guide facilite l’accès des entreprises spécialisées à la commande publique.</t>
  </si>
  <si>
    <t>Circulaire administration exemplaire 2015-2020</t>
  </si>
  <si>
    <t>Instruction du Premier ministre à l'attention des membres du gouvernement et du secrétaire général du gouvernement pour bâtir des "plans ministériels d'administration exemplaire" pour la période 2015-2020</t>
  </si>
  <si>
    <t>Président de la République
 (Hollande)</t>
  </si>
  <si>
    <t>Loi « d'action et de mobilisation », elle fixe les grands objectifs d’un nouveau modèle énergétique français, dans le cadre mondial et européen.</t>
  </si>
  <si>
    <t>Norme française 
sur les achats responsables
NF X50 - 135</t>
  </si>
  <si>
    <t xml:space="preserve">Cette norme, fondée sur le norme ISO 26000, présente des recommandations pour aider les acteurs de la fonction achats  à intégrer des enjeux du développement durable dans leurs pratiques. </t>
  </si>
  <si>
    <t>En savoir plus</t>
  </si>
  <si>
    <t>Boîte à outils pour achats responsables</t>
  </si>
  <si>
    <t>Organisation et compétences</t>
  </si>
  <si>
    <t>Dialogue avec les parties prenantes</t>
  </si>
  <si>
    <t xml:space="preserve"> Processus et outils</t>
  </si>
  <si>
    <t>Mesure et pilotage</t>
  </si>
  <si>
    <t>Processus et outils</t>
  </si>
  <si>
    <t>Dialogue 
parties prenantes</t>
  </si>
  <si>
    <t>Organisation 
et moyens</t>
  </si>
  <si>
    <t>Accéder à l'outil</t>
  </si>
  <si>
    <t>Outil d'auto-évaluation pour analyser le déploiement de la démarche sous l'angle de l'organisation (compétences, stratégie …) et de 25 Familles d'Achats.</t>
  </si>
  <si>
    <t>ARPE PACA</t>
  </si>
  <si>
    <t>L’objectif de cet outil est d'amener l'utilisateur à se questionner sur la maturité achats responsables dans son entité tout en découvrant des leviers pur agir.</t>
  </si>
  <si>
    <t xml:space="preserve">Toolkit : Critères  marchés publics écologiques  de l’UE pour les produits et services de nettoyage </t>
  </si>
  <si>
    <t>Toolkit : Critères  marchés publics écologiques  de l’UE pour l'alimentation et les services de restauration.</t>
  </si>
  <si>
    <t>Toolkit : Critères  marchés publics écologiques  de l’UE pour les produits et services de jardinage</t>
  </si>
  <si>
    <t>Toolkit : Critères  marchés publics écologiques  de l’UE pourl'éclairage intérieur</t>
  </si>
  <si>
    <t>Toolkit : Critères  marchés publics écologiques  de l’UE pour la construction de routes et la signalisation routière</t>
  </si>
  <si>
    <t>Toolkit : Critères  marchés publics écologiques  de l’UE pour l’éclairage public et les feux de signalisation</t>
  </si>
  <si>
    <t xml:space="preserve">Toolkit : Critères  marchés publics écologiques  de l’UE pour l'ameublement </t>
  </si>
  <si>
    <t xml:space="preserve">Toolkit : Critères  marchés publics écologiques  de l’UE pour les équipements de traitement de l’image </t>
  </si>
  <si>
    <t>Toolkit : Critères  marchés publics écologiques  de l’UE pour les équipements de  matériel informatique de bureau</t>
  </si>
  <si>
    <t xml:space="preserve">Toolkit : Critères  marchés publics écologiques  de l’UE pour les  textiles </t>
  </si>
  <si>
    <t>ADEME</t>
  </si>
  <si>
    <t>Comprendre 
les logos environnementaux 
sur les produits</t>
  </si>
  <si>
    <t>Ce guide apporte une grille de lecture pour identifer les logos environnementaux et mieux les comprendre afin de guider les choix au quotidien.</t>
  </si>
  <si>
    <t>Interministériel</t>
  </si>
  <si>
    <t xml:space="preserve">Ce plan comporte la suppression progressive des 53 molécules les plus dangereuses et la réduction de 50 % de l´usage des pesticides d'ici à 2018 (base 2008).
</t>
  </si>
  <si>
    <t>PNAAPD
Plan national d'Actions 
des Achats Publics Durables</t>
  </si>
  <si>
    <t>Local
Circuits courts</t>
  </si>
  <si>
    <t>Ce guide vise à donner des clés aux gestionnaires de la restauration collective publique pour leur permettre de s’approvisionner avec des produits de proximité et de qualité.</t>
  </si>
  <si>
    <t xml:space="preserve">Accéder </t>
  </si>
  <si>
    <t>Commission 
des affaires économiques
de l'Assemblée nationale</t>
  </si>
  <si>
    <t xml:space="preserve"> Ce rapport met en lumière les freins au développement de l'ancrage territorial de la production et cherche à dégager des pistes et propositions pour favoriser le développement de filières agricoles et alimentaires localisées sur les territoires.</t>
  </si>
  <si>
    <t>Le référentiel EcoJardin se veut un véritable outil méthodologique, un guide de bonnes pratiques à destination des jardiniers et des gestionnaires d'espaces verts.</t>
  </si>
  <si>
    <t>Plantes &amp; Cités</t>
  </si>
  <si>
    <t xml:space="preserve">Rapport d’information sur les circuits courts et la relocalisation des filières agricoles et alimentaires </t>
  </si>
  <si>
    <t>Label Ecojardin de la gestion écologique des espaces verts</t>
  </si>
  <si>
    <t>Le PNAAPD a pour vocation d’organiser les actions nationales en faveur de l’achat public durable et de fédérer les différents acteurs en charge de l’achat public .</t>
  </si>
  <si>
    <t xml:space="preserve">Toute les clés pour comprendre les garanties des labels de commerce équitable et leurs différences avec les labels de développement durable.
</t>
  </si>
  <si>
    <t xml:space="preserve">Plate-Forme pour
 le Commerce Equitable,
Fair World Project,
FairNESS. </t>
  </si>
  <si>
    <t xml:space="preserve">Guide international des labels
 du commerce équitable </t>
  </si>
  <si>
    <t>Plateforme pour le Commerce Equitable</t>
  </si>
  <si>
    <t>Plateforme du
 Commerce Equitable, 
InPACT National,
FNAB.</t>
  </si>
  <si>
    <t>Charte du "commerce équitable local"</t>
  </si>
  <si>
    <t>Cet boîte à outils a pour objectif d’aider les collectivités à rédiger leurs marchés et cahiers des charges de denrées alimentaires en prenant en compte les circuits courts et les enjeux de développement durable.</t>
  </si>
  <si>
    <t>Boîte à outils pour rédiger un 
marché public de denrées 
alimentaires (fruits et légumes)</t>
  </si>
  <si>
    <t>Vérifier la disponibilité 
de la nouvelle version</t>
  </si>
  <si>
    <t>1.1</t>
  </si>
  <si>
    <t xml:space="preserve">Nom de la structure : </t>
  </si>
  <si>
    <t>1.2</t>
  </si>
  <si>
    <t xml:space="preserve">N° de téléphone : </t>
  </si>
  <si>
    <t>1.3</t>
  </si>
  <si>
    <t>Adresse</t>
  </si>
  <si>
    <t xml:space="preserve">Rue : </t>
  </si>
  <si>
    <t>(Complément)</t>
  </si>
  <si>
    <t xml:space="preserve">Code postale : </t>
  </si>
  <si>
    <t xml:space="preserve">Ville : </t>
  </si>
  <si>
    <t>1.4</t>
  </si>
  <si>
    <t xml:space="preserve">Adresse mail : </t>
  </si>
  <si>
    <t>1.5</t>
  </si>
  <si>
    <t>1.6</t>
  </si>
  <si>
    <t xml:space="preserve">Taille de la structure  </t>
  </si>
  <si>
    <t xml:space="preserve">Nb d'habitants : </t>
  </si>
  <si>
    <t xml:space="preserve">Nombre d'agents : </t>
  </si>
  <si>
    <t>1.7</t>
  </si>
  <si>
    <t xml:space="preserve">Nb de marchés passés : </t>
  </si>
  <si>
    <t>Montant estimatif :</t>
  </si>
  <si>
    <t>1.8</t>
  </si>
  <si>
    <t>Agent ou élu chargé du projet achat responsable</t>
  </si>
  <si>
    <t xml:space="preserve">Nom : </t>
  </si>
  <si>
    <t xml:space="preserve">Telephone : </t>
  </si>
  <si>
    <t xml:space="preserve">Mail : </t>
  </si>
  <si>
    <t xml:space="preserve">Fonction : </t>
  </si>
  <si>
    <t>2.1</t>
  </si>
  <si>
    <t>Explicitez :</t>
  </si>
  <si>
    <t>Diagnostic</t>
  </si>
  <si>
    <t>2.2</t>
  </si>
  <si>
    <t>3.1</t>
  </si>
  <si>
    <t>Quelles actions avez-vous commencé à mettre en place ?</t>
  </si>
  <si>
    <t xml:space="preserve">- Considérations environnementales : </t>
  </si>
  <si>
    <t>3.2</t>
  </si>
  <si>
    <t>Pouvez vous donner des éléments sur vos pratiques éco-responsables dans les marchés</t>
  </si>
  <si>
    <t>- de services</t>
  </si>
  <si>
    <t>- de fournitures</t>
  </si>
  <si>
    <t>- de travaux</t>
  </si>
  <si>
    <t>Intitulé du marché</t>
  </si>
  <si>
    <t>Type de marché/achat</t>
  </si>
  <si>
    <t>Conclusions issues de votre analyse du besoin</t>
  </si>
  <si>
    <t>Article(s) du code mobilisé(s)</t>
  </si>
  <si>
    <t>Bilan</t>
  </si>
  <si>
    <t>Quels sont les grands projets de votre entité ?</t>
  </si>
  <si>
    <t>Quels sont les principaux marchés pluriannuels qui arriveront à échéance dans les 12 prochains mois ?</t>
  </si>
  <si>
    <t>Pouvez-vous développer quelques marchés exemplaires que vous avez passés et sur lesquels vous avez suffisamment de recul pour tirer les conclusions des réussites et points d'améliorations ?</t>
  </si>
  <si>
    <t>Domaines</t>
  </si>
  <si>
    <t>1 Politique et stratégie</t>
  </si>
  <si>
    <t>2 Organisation et compétences</t>
  </si>
  <si>
    <t>3 Dialogue avec les parties prenantes</t>
  </si>
  <si>
    <t>4 Processus et outils</t>
  </si>
  <si>
    <t>Colonne1</t>
  </si>
  <si>
    <t>2 Politique et stratégie</t>
  </si>
  <si>
    <r>
      <t xml:space="preserve">Votre entité s'est-elle </t>
    </r>
    <r>
      <rPr>
        <b/>
        <sz val="11"/>
        <rFont val="Calibri"/>
        <family val="2"/>
        <scheme val="minor"/>
      </rPr>
      <t>engagée</t>
    </r>
    <r>
      <rPr>
        <sz val="11"/>
        <rFont val="Calibri"/>
        <family val="2"/>
        <scheme val="minor"/>
      </rPr>
      <t xml:space="preserve"> dans une politique d'achats responsables ?</t>
    </r>
  </si>
  <si>
    <r>
      <t xml:space="preserve">Un </t>
    </r>
    <r>
      <rPr>
        <b/>
        <sz val="11"/>
        <rFont val="Calibri"/>
        <family val="2"/>
        <scheme val="minor"/>
      </rPr>
      <t>élu ou responsable politique</t>
    </r>
    <r>
      <rPr>
        <sz val="11"/>
        <rFont val="Calibri"/>
        <family val="2"/>
        <scheme val="minor"/>
      </rPr>
      <t xml:space="preserve"> (administrateur...) est-il en charge de la question des achats responsables ? </t>
    </r>
  </si>
  <si>
    <r>
      <t xml:space="preserve">Avez-vous  </t>
    </r>
    <r>
      <rPr>
        <b/>
        <sz val="11"/>
        <rFont val="Calibri"/>
        <family val="2"/>
        <scheme val="minor"/>
      </rPr>
      <t>officialisé un engagement</t>
    </r>
    <r>
      <rPr>
        <sz val="11"/>
        <rFont val="Calibri"/>
        <family val="2"/>
        <scheme val="minor"/>
      </rPr>
      <t xml:space="preserve"> en matière d'achats responsables au travers d'une décision politique ?
</t>
    </r>
    <r>
      <rPr>
        <sz val="10"/>
        <color theme="0" tint="-0.34998626667073579"/>
        <rFont val="Calibri"/>
        <family val="2"/>
        <scheme val="minor"/>
      </rPr>
      <t>Délibération ….</t>
    </r>
  </si>
  <si>
    <r>
      <t xml:space="preserve">Les élus ont -ils été </t>
    </r>
    <r>
      <rPr>
        <b/>
        <sz val="11"/>
        <rFont val="Calibri"/>
        <family val="2"/>
        <scheme val="minor"/>
      </rPr>
      <t>formés</t>
    </r>
    <r>
      <rPr>
        <sz val="11"/>
        <rFont val="Calibri"/>
        <family val="2"/>
        <scheme val="minor"/>
      </rPr>
      <t xml:space="preserve"> ou sensibilisés  à l'intérêt d'engager une démarche d'achats responsables ?</t>
    </r>
  </si>
  <si>
    <r>
      <t xml:space="preserve">La </t>
    </r>
    <r>
      <rPr>
        <b/>
        <sz val="11"/>
        <rFont val="Calibri"/>
        <family val="2"/>
        <scheme val="minor"/>
      </rPr>
      <t>commission d'appel d'offres</t>
    </r>
    <r>
      <rPr>
        <sz val="11"/>
        <rFont val="Calibri"/>
        <family val="2"/>
        <scheme val="minor"/>
      </rPr>
      <t>, ou une entité équivalente, a-t-elle énoncé des recommandations en matière d'achats responsables ?</t>
    </r>
  </si>
  <si>
    <r>
      <rPr>
        <sz val="11"/>
        <rFont val="Calibri"/>
        <family val="2"/>
        <scheme val="minor"/>
      </rPr>
      <t xml:space="preserve">Au-delà d'un acte formel officialisant la démarche, cet engagement fait-il l'objet d'une </t>
    </r>
    <r>
      <rPr>
        <b/>
        <sz val="11"/>
        <rFont val="Calibri"/>
        <family val="2"/>
        <scheme val="minor"/>
      </rPr>
      <t xml:space="preserve">communication </t>
    </r>
    <r>
      <rPr>
        <sz val="11"/>
        <rFont val="Calibri"/>
        <family val="2"/>
        <scheme val="minor"/>
      </rPr>
      <t>auprès des différentes parties prenantes de la fonction achats ?</t>
    </r>
    <r>
      <rPr>
        <sz val="11"/>
        <color theme="5"/>
        <rFont val="Calibri"/>
        <family val="2"/>
        <scheme val="minor"/>
      </rPr>
      <t xml:space="preserve">
</t>
    </r>
    <r>
      <rPr>
        <sz val="11"/>
        <color theme="0" tint="-0.34998626667073579"/>
        <rFont val="Calibri"/>
        <family val="2"/>
        <scheme val="minor"/>
      </rPr>
      <t>P</t>
    </r>
    <r>
      <rPr>
        <i/>
        <sz val="10"/>
        <color theme="0" tint="-0.34998626667073579"/>
        <rFont val="Calibri"/>
        <family val="2"/>
        <scheme val="minor"/>
      </rPr>
      <t>rescripteurs,  utilisateurs/usagers,  fournisseurs,citoyens, etc.</t>
    </r>
  </si>
  <si>
    <r>
      <t>Votre établissement est-il signataire</t>
    </r>
    <r>
      <rPr>
        <sz val="11"/>
        <rFont val="Calibri"/>
        <family val="2"/>
        <scheme val="minor"/>
      </rPr>
      <t xml:space="preserve"> d'une</t>
    </r>
    <r>
      <rPr>
        <sz val="11"/>
        <color theme="1"/>
        <rFont val="Calibri"/>
        <family val="2"/>
        <scheme val="minor"/>
      </rPr>
      <t xml:space="preserve"> </t>
    </r>
    <r>
      <rPr>
        <b/>
        <sz val="11"/>
        <color theme="1"/>
        <rFont val="Calibri"/>
        <family val="2"/>
        <scheme val="minor"/>
      </rPr>
      <t>charte</t>
    </r>
    <r>
      <rPr>
        <sz val="11"/>
        <color theme="1"/>
        <rFont val="Calibri"/>
        <family val="2"/>
        <scheme val="minor"/>
      </rPr>
      <t xml:space="preserve"> pour l’achat public durable ?
</t>
    </r>
    <r>
      <rPr>
        <i/>
        <sz val="10"/>
        <color theme="0" tint="-0.34998626667073579"/>
        <rFont val="Calibri"/>
        <family val="2"/>
        <scheme val="minor"/>
      </rPr>
      <t>Charte nationale pour l'achat public durable (à venir), charte de la Médiation, charte privée, …</t>
    </r>
  </si>
  <si>
    <r>
      <t xml:space="preserve">Votre </t>
    </r>
    <r>
      <rPr>
        <b/>
        <sz val="11"/>
        <rFont val="Calibri"/>
        <family val="2"/>
        <scheme val="minor"/>
      </rPr>
      <t>politique d'achats responsables transpose-t-elle les engagements et les objectifs de votre établissement</t>
    </r>
    <r>
      <rPr>
        <sz val="11"/>
        <rFont val="Calibri"/>
        <family val="2"/>
        <scheme val="minor"/>
      </rPr>
      <t xml:space="preserve"> en matère de développement durable ?</t>
    </r>
  </si>
  <si>
    <r>
      <rPr>
        <sz val="11"/>
        <rFont val="Calibri"/>
        <family val="2"/>
        <scheme val="minor"/>
      </rPr>
      <t xml:space="preserve">Avez-vous une </t>
    </r>
    <r>
      <rPr>
        <b/>
        <sz val="11"/>
        <rFont val="Calibri"/>
        <family val="2"/>
        <scheme val="minor"/>
      </rPr>
      <t>vision précise sur l’ensemble de vos dépenses</t>
    </r>
    <r>
      <rPr>
        <sz val="11"/>
        <rFont val="Calibri"/>
        <family val="2"/>
        <scheme val="minor"/>
      </rPr>
      <t xml:space="preserve"> et leur répartition par type d’achat ?</t>
    </r>
    <r>
      <rPr>
        <i/>
        <sz val="11"/>
        <rFont val="Calibri"/>
        <family val="2"/>
        <scheme val="minor"/>
      </rPr>
      <t xml:space="preserve"> 
</t>
    </r>
    <r>
      <rPr>
        <i/>
        <sz val="10"/>
        <color theme="0" tint="-0.34998626667073579"/>
        <rFont val="Calibri"/>
        <family val="2"/>
        <scheme val="minor"/>
      </rPr>
      <t>Cartographie, planification.</t>
    </r>
  </si>
  <si>
    <r>
      <t>Avez-vous</t>
    </r>
    <r>
      <rPr>
        <b/>
        <sz val="11"/>
        <rFont val="Calibri"/>
        <family val="2"/>
        <scheme val="minor"/>
      </rPr>
      <t xml:space="preserve"> analysé les achats à forts enjeux</t>
    </r>
    <r>
      <rPr>
        <sz val="11"/>
        <rFont val="Calibri"/>
        <family val="2"/>
        <scheme val="minor"/>
      </rPr>
      <t xml:space="preserve"> (économiques, sociaux, environnementaux...)</t>
    </r>
    <r>
      <rPr>
        <b/>
        <sz val="11"/>
        <rFont val="Calibri"/>
        <family val="2"/>
        <scheme val="minor"/>
      </rPr>
      <t xml:space="preserve"> </t>
    </r>
    <r>
      <rPr>
        <sz val="11"/>
        <rFont val="Calibri"/>
        <family val="2"/>
        <scheme val="minor"/>
      </rPr>
      <t>en vue d'identifier et d'évaluer les risques et les opportunités qu'ils présentent pour votre organisation ?</t>
    </r>
  </si>
  <si>
    <r>
      <rPr>
        <sz val="11"/>
        <rFont val="Calibri"/>
        <family val="2"/>
        <scheme val="minor"/>
      </rPr>
      <t xml:space="preserve">Disposez-vous d’un </t>
    </r>
    <r>
      <rPr>
        <b/>
        <sz val="11"/>
        <rFont val="Calibri"/>
        <family val="2"/>
        <scheme val="minor"/>
      </rPr>
      <t>plan d’action</t>
    </r>
    <r>
      <rPr>
        <sz val="11"/>
        <rFont val="Calibri"/>
        <family val="2"/>
        <scheme val="minor"/>
      </rPr>
      <t xml:space="preserve"> relatif aux achats responsables ?</t>
    </r>
    <r>
      <rPr>
        <sz val="11"/>
        <color theme="1"/>
        <rFont val="Calibri"/>
        <family val="2"/>
        <scheme val="minor"/>
      </rPr>
      <t/>
    </r>
  </si>
  <si>
    <r>
      <t xml:space="preserve">Votre entité dispose-t-elle d'une </t>
    </r>
    <r>
      <rPr>
        <b/>
        <sz val="11"/>
        <rFont val="Calibri"/>
        <family val="2"/>
        <scheme val="minor"/>
      </rPr>
      <t>organisation dédiée aux achats</t>
    </r>
    <r>
      <rPr>
        <sz val="11"/>
        <rFont val="Calibri"/>
        <family val="2"/>
        <scheme val="minor"/>
      </rPr>
      <t xml:space="preserve"> ?
</t>
    </r>
    <r>
      <rPr>
        <sz val="10"/>
        <color theme="0" tint="-0.34998626667073579"/>
        <rFont val="Calibri"/>
        <family val="2"/>
        <scheme val="minor"/>
      </rPr>
      <t>Direction,  service ou  équipe dédié disposant de moyens d'action, etc.</t>
    </r>
  </si>
  <si>
    <r>
      <t xml:space="preserve">Afin de coordonner  et de suivre les différents projets, avez-vous nommé  une </t>
    </r>
    <r>
      <rPr>
        <b/>
        <sz val="11"/>
        <color theme="1"/>
        <rFont val="Calibri"/>
        <family val="2"/>
        <scheme val="minor"/>
      </rPr>
      <t>personne dédiée</t>
    </r>
    <r>
      <rPr>
        <sz val="11"/>
        <color theme="1"/>
        <rFont val="Calibri"/>
        <family val="2"/>
        <scheme val="minor"/>
      </rPr>
      <t xml:space="preserve"> totalement ou partiellement à la démarche ?
</t>
    </r>
    <r>
      <rPr>
        <sz val="10"/>
        <color theme="0" tint="-0.34998626667073579"/>
        <rFont val="Calibri"/>
        <family val="2"/>
        <scheme val="minor"/>
      </rPr>
      <t>Référent ou coordinateur achats responcables, chargé de mission...</t>
    </r>
  </si>
  <si>
    <r>
      <rPr>
        <sz val="11"/>
        <color theme="1"/>
        <rFont val="Calibri"/>
        <family val="2"/>
        <scheme val="minor"/>
      </rPr>
      <t xml:space="preserve">Possédez-vous, en interne, d'un réseau de </t>
    </r>
    <r>
      <rPr>
        <b/>
        <sz val="11"/>
        <color theme="1"/>
        <rFont val="Calibri"/>
        <family val="2"/>
        <scheme val="minor"/>
      </rPr>
      <t xml:space="preserve">correspondants achats </t>
    </r>
    <r>
      <rPr>
        <sz val="11"/>
        <color theme="1"/>
        <rFont val="Calibri"/>
        <family val="2"/>
        <scheme val="minor"/>
      </rPr>
      <t>?</t>
    </r>
    <r>
      <rPr>
        <b/>
        <sz val="11"/>
        <color theme="1"/>
        <rFont val="Calibri"/>
        <family val="2"/>
        <scheme val="minor"/>
      </rPr>
      <t xml:space="preserve">
</t>
    </r>
    <r>
      <rPr>
        <i/>
        <sz val="10"/>
        <color theme="0" tint="-0.34998626667073579"/>
        <rFont val="Calibri"/>
        <family val="2"/>
        <scheme val="minor"/>
      </rPr>
      <t>Personnes référentes au sein de chacune des principales directions.</t>
    </r>
  </si>
  <si>
    <r>
      <t xml:space="preserve">Les acteurs de la fonction achats ont été </t>
    </r>
    <r>
      <rPr>
        <b/>
        <sz val="11"/>
        <rFont val="Calibri"/>
        <family val="2"/>
        <scheme val="minor"/>
      </rPr>
      <t>sensibilisés et formés aux achats responsables </t>
    </r>
    <r>
      <rPr>
        <sz val="11"/>
        <rFont val="Calibri"/>
        <family val="2"/>
        <scheme val="minor"/>
      </rPr>
      <t>?</t>
    </r>
  </si>
  <si>
    <t>Plus d'info.</t>
  </si>
  <si>
    <r>
      <t xml:space="preserve">Avez-vous </t>
    </r>
    <r>
      <rPr>
        <b/>
        <sz val="11"/>
        <rFont val="Calibri"/>
        <family val="2"/>
        <scheme val="minor"/>
      </rPr>
      <t xml:space="preserve">identifié et cartographié </t>
    </r>
    <r>
      <rPr>
        <sz val="11"/>
        <rFont val="Calibri"/>
        <family val="2"/>
        <scheme val="minor"/>
      </rPr>
      <t xml:space="preserve">les  principales </t>
    </r>
    <r>
      <rPr>
        <b/>
        <sz val="11"/>
        <rFont val="Calibri"/>
        <family val="2"/>
        <scheme val="minor"/>
      </rPr>
      <t>parties prenantes</t>
    </r>
    <r>
      <rPr>
        <sz val="11"/>
        <rFont val="Calibri"/>
        <family val="2"/>
        <scheme val="minor"/>
      </rPr>
      <t xml:space="preserve"> en lien avec votre initiative d'</t>
    </r>
    <r>
      <rPr>
        <b/>
        <sz val="11"/>
        <rFont val="Calibri"/>
        <family val="2"/>
        <scheme val="minor"/>
      </rPr>
      <t xml:space="preserve">achats </t>
    </r>
    <r>
      <rPr>
        <sz val="11"/>
        <rFont val="Calibri"/>
        <family val="2"/>
        <scheme val="minor"/>
      </rPr>
      <t>responsables ?</t>
    </r>
  </si>
  <si>
    <r>
      <rPr>
        <sz val="11"/>
        <rFont val="Calibri"/>
        <family val="2"/>
        <scheme val="minor"/>
      </rPr>
      <t xml:space="preserve">Votre entité conduit-elle des </t>
    </r>
    <r>
      <rPr>
        <b/>
        <sz val="11"/>
        <rFont val="Calibri"/>
        <family val="2"/>
        <scheme val="minor"/>
      </rPr>
      <t>actions de sensibilisation à l'achat de produits responsables</t>
    </r>
    <r>
      <rPr>
        <sz val="11"/>
        <rFont val="Calibri"/>
        <family val="2"/>
        <scheme val="minor"/>
      </rPr>
      <t xml:space="preserve"> auprès de ses parties prenantes ?</t>
    </r>
    <r>
      <rPr>
        <sz val="11"/>
        <color rgb="FFC00000"/>
        <rFont val="Calibri"/>
        <family val="2"/>
        <scheme val="minor"/>
      </rPr>
      <t xml:space="preserve">
</t>
    </r>
    <r>
      <rPr>
        <i/>
        <sz val="10"/>
        <color theme="0" tint="-0.34998626667073579"/>
        <rFont val="Calibri"/>
        <family val="2"/>
        <scheme val="minor"/>
      </rPr>
      <t>Prescripteurs, maitrises d'œuvre, clients internes, fournisseurs, etc.</t>
    </r>
  </si>
  <si>
    <r>
      <t xml:space="preserve">Veillez-vous  à ce que toutes les </t>
    </r>
    <r>
      <rPr>
        <b/>
        <sz val="11"/>
        <rFont val="Calibri"/>
        <family val="2"/>
        <scheme val="minor"/>
      </rPr>
      <t>attentes des  parties prenantes</t>
    </r>
    <r>
      <rPr>
        <sz val="11"/>
        <rFont val="Calibri"/>
        <family val="2"/>
        <scheme val="minor"/>
      </rPr>
      <t xml:space="preserve"> à l’acte d’achat soient </t>
    </r>
    <r>
      <rPr>
        <b/>
        <sz val="11"/>
        <rFont val="Calibri"/>
        <family val="2"/>
        <scheme val="minor"/>
      </rPr>
      <t>prises en compte dès  la caractérisation des besoins</t>
    </r>
    <r>
      <rPr>
        <sz val="11"/>
        <rFont val="Calibri"/>
        <family val="2"/>
        <scheme val="minor"/>
      </rPr>
      <t> ?</t>
    </r>
  </si>
  <si>
    <r>
      <t>Disposez-vous d'un</t>
    </r>
    <r>
      <rPr>
        <b/>
        <sz val="11"/>
        <rFont val="Calibri"/>
        <family val="2"/>
        <scheme val="minor"/>
      </rPr>
      <t xml:space="preserve"> outil formalisé permettant de questionner les prescripteurs et autres parties prenantes internes sur le besoin</t>
    </r>
    <r>
      <rPr>
        <sz val="11"/>
        <rFont val="Calibri"/>
        <family val="2"/>
        <scheme val="minor"/>
      </rPr>
      <t xml:space="preserve"> exprimé et d'assurer ainsi, la transversalité de la démarche ?
</t>
    </r>
    <r>
      <rPr>
        <i/>
        <sz val="10"/>
        <color theme="0" tint="-0.34998626667073579"/>
        <rFont val="Calibri"/>
        <family val="2"/>
        <scheme val="minor"/>
      </rPr>
      <t>Fiches navettes...</t>
    </r>
  </si>
  <si>
    <r>
      <t xml:space="preserve">Possédez-vous, au sein de votre entité, un </t>
    </r>
    <r>
      <rPr>
        <b/>
        <sz val="11"/>
        <color theme="1"/>
        <rFont val="Calibri"/>
        <family val="2"/>
        <scheme val="minor"/>
      </rPr>
      <t>guide pratique de référence sur la passation des marchés publics responsables</t>
    </r>
    <r>
      <rPr>
        <sz val="11"/>
        <color theme="1"/>
        <rFont val="Calibri"/>
        <family val="2"/>
        <scheme val="minor"/>
      </rPr>
      <t xml:space="preserve"> ?                                                                       
</t>
    </r>
    <r>
      <rPr>
        <i/>
        <sz val="10"/>
        <color theme="1"/>
        <rFont val="Calibri"/>
        <family val="2"/>
        <scheme val="minor"/>
      </rPr>
      <t/>
    </r>
  </si>
  <si>
    <r>
      <t>Pour les achats à</t>
    </r>
    <r>
      <rPr>
        <b/>
        <sz val="11"/>
        <rFont val="Calibri"/>
        <family val="2"/>
        <scheme val="minor"/>
      </rPr>
      <t xml:space="preserve"> fort(s) enjeu(x)</t>
    </r>
    <r>
      <rPr>
        <sz val="11"/>
        <rFont val="Calibri"/>
        <family val="2"/>
        <scheme val="minor"/>
      </rPr>
      <t xml:space="preserve">, mettez-vous systématiquement en place une ou plusieurs </t>
    </r>
    <r>
      <rPr>
        <b/>
        <sz val="11"/>
        <rFont val="Calibri"/>
        <family val="2"/>
        <scheme val="minor"/>
      </rPr>
      <t>démarches spécifiques</t>
    </r>
    <r>
      <rPr>
        <sz val="11"/>
        <rFont val="Calibri"/>
        <family val="2"/>
        <scheme val="minor"/>
      </rPr>
      <t xml:space="preserve"> ?
</t>
    </r>
    <r>
      <rPr>
        <i/>
        <sz val="10"/>
        <color theme="0" tint="-0.34998626667073579"/>
        <rFont val="Calibri"/>
        <family val="2"/>
        <scheme val="minor"/>
      </rPr>
      <t>Groupe de travail spécifique, étude du marché, réflexion sur le choix des clauses et critères, suivi particulier, etc.</t>
    </r>
  </si>
  <si>
    <r>
      <t xml:space="preserve">Les acheteurs mènent-ils systématiquement  une </t>
    </r>
    <r>
      <rPr>
        <b/>
        <sz val="11"/>
        <color rgb="FF000000"/>
        <rFont val="Calibri"/>
        <family val="2"/>
        <scheme val="minor"/>
      </rPr>
      <t>réflexion sur le coût global</t>
    </r>
    <r>
      <rPr>
        <sz val="11"/>
        <color rgb="FF000000"/>
        <rFont val="Calibri"/>
        <family val="2"/>
        <scheme val="minor"/>
      </rPr>
      <t xml:space="preserve"> </t>
    </r>
    <r>
      <rPr>
        <sz val="11"/>
        <color theme="1"/>
        <rFont val="Calibri"/>
        <family val="2"/>
        <scheme val="minor"/>
      </rPr>
      <t>des produits ou des prestations achetés ?</t>
    </r>
  </si>
  <si>
    <r>
      <t xml:space="preserve">Avez-vous mis en place un système de </t>
    </r>
    <r>
      <rPr>
        <b/>
        <sz val="11"/>
        <color theme="1"/>
        <rFont val="Calibri"/>
        <family val="2"/>
        <scheme val="minor"/>
      </rPr>
      <t xml:space="preserve">veille juridique, commerciale et technologique </t>
    </r>
    <r>
      <rPr>
        <sz val="11"/>
        <color theme="1"/>
        <rFont val="Calibri"/>
        <family val="2"/>
        <scheme val="minor"/>
      </rPr>
      <t xml:space="preserve">utile à la fonction achats ? 
</t>
    </r>
    <r>
      <rPr>
        <i/>
        <sz val="10"/>
        <color theme="0" tint="-0.34998626667073579"/>
        <rFont val="Calibri"/>
        <family val="2"/>
        <scheme val="minor"/>
      </rPr>
      <t>Tout dispositif de sourcing et de veille sur les catégories d'achats et sur les fournisseurs.</t>
    </r>
  </si>
  <si>
    <r>
      <t xml:space="preserve">La </t>
    </r>
    <r>
      <rPr>
        <b/>
        <sz val="11"/>
        <color rgb="FF000000"/>
        <rFont val="Calibri"/>
        <family val="2"/>
        <scheme val="minor"/>
      </rPr>
      <t>fin de vie des produits</t>
    </r>
    <r>
      <rPr>
        <sz val="11"/>
        <color rgb="FF000000"/>
        <rFont val="Calibri"/>
        <family val="2"/>
        <scheme val="minor"/>
      </rPr>
      <t xml:space="preserve"> est-elle systématiquement </t>
    </r>
    <r>
      <rPr>
        <b/>
        <sz val="11"/>
        <color rgb="FF000000"/>
        <rFont val="Calibri"/>
        <family val="2"/>
        <scheme val="minor"/>
      </rPr>
      <t>prise en compte</t>
    </r>
    <r>
      <rPr>
        <sz val="11"/>
        <color rgb="FF000000"/>
        <rFont val="Calibri"/>
        <family val="2"/>
        <scheme val="minor"/>
      </rPr>
      <t xml:space="preserve"> dans les conditions d’exécution des marchés ou dans une  démarche  globale  de  gestion  des déchets ?  
</t>
    </r>
    <r>
      <rPr>
        <i/>
        <sz val="10"/>
        <color theme="0" tint="-0.34998626667073579"/>
        <rFont val="Calibri"/>
        <family val="2"/>
        <scheme val="minor"/>
      </rPr>
      <t>Recyclage,  réemploi, traitement des déchets…</t>
    </r>
  </si>
  <si>
    <r>
      <t xml:space="preserve">Les achats font-ils l'objet d'une </t>
    </r>
    <r>
      <rPr>
        <b/>
        <sz val="11"/>
        <color theme="1"/>
        <rFont val="Calibri"/>
        <family val="2"/>
        <scheme val="minor"/>
      </rPr>
      <t>planification et les projets de consultations</t>
    </r>
    <r>
      <rPr>
        <sz val="11"/>
        <color theme="1"/>
        <rFont val="Calibri"/>
        <family val="2"/>
        <scheme val="minor"/>
      </rPr>
      <t xml:space="preserve"> sont-ils </t>
    </r>
    <r>
      <rPr>
        <b/>
        <sz val="11"/>
        <color theme="1"/>
        <rFont val="Calibri"/>
        <family val="2"/>
        <scheme val="minor"/>
      </rPr>
      <t>recensés</t>
    </r>
    <r>
      <rPr>
        <sz val="11"/>
        <color theme="1"/>
        <rFont val="Calibri"/>
        <family val="2"/>
        <scheme val="minor"/>
      </rPr>
      <t xml:space="preserve"> ?</t>
    </r>
  </si>
  <si>
    <r>
      <t xml:space="preserve">Veillez-vous à ce que  les règles de mises en concurrence  permettent aux </t>
    </r>
    <r>
      <rPr>
        <b/>
        <sz val="11"/>
        <color theme="1"/>
        <rFont val="Calibri"/>
        <family val="2"/>
        <scheme val="minor"/>
      </rPr>
      <t>structures de taille modeste</t>
    </r>
    <r>
      <rPr>
        <sz val="11"/>
        <color theme="1"/>
        <rFont val="Calibri"/>
        <family val="2"/>
        <scheme val="minor"/>
      </rPr>
      <t xml:space="preserve"> de soumissionner ?</t>
    </r>
  </si>
  <si>
    <r>
      <t xml:space="preserve">Etes-vous attentif  à la </t>
    </r>
    <r>
      <rPr>
        <b/>
        <sz val="11"/>
        <color theme="1"/>
        <rFont val="Calibri"/>
        <family val="2"/>
        <scheme val="minor"/>
      </rPr>
      <t>dépendance économique</t>
    </r>
    <r>
      <rPr>
        <sz val="11"/>
        <color theme="1"/>
        <rFont val="Calibri"/>
        <family val="2"/>
        <scheme val="minor"/>
      </rPr>
      <t>  des entreprises</t>
    </r>
    <r>
      <rPr>
        <b/>
        <sz val="11"/>
        <color theme="1"/>
        <rFont val="Calibri"/>
        <family val="2"/>
        <scheme val="minor"/>
      </rPr>
      <t xml:space="preserve"> </t>
    </r>
    <r>
      <rPr>
        <sz val="11"/>
        <color theme="1"/>
        <rFont val="Calibri"/>
        <family val="2"/>
        <scheme val="minor"/>
      </rPr>
      <t>?</t>
    </r>
  </si>
  <si>
    <r>
      <t xml:space="preserve">Les cahiers des charges et/ou autres pièces des </t>
    </r>
    <r>
      <rPr>
        <b/>
        <sz val="11"/>
        <color theme="1"/>
        <rFont val="Calibri"/>
        <family val="2"/>
        <scheme val="minor"/>
      </rPr>
      <t>dossiers de consultation</t>
    </r>
    <r>
      <rPr>
        <sz val="11"/>
        <color theme="1"/>
        <rFont val="Calibri"/>
        <family val="2"/>
        <scheme val="minor"/>
      </rPr>
      <t xml:space="preserve"> intègrent-ils  des </t>
    </r>
    <r>
      <rPr>
        <b/>
        <sz val="11"/>
        <color theme="1"/>
        <rFont val="Calibri"/>
        <family val="2"/>
        <scheme val="minor"/>
      </rPr>
      <t>dispositions liées au développement durable</t>
    </r>
    <r>
      <rPr>
        <sz val="11"/>
        <color theme="1"/>
        <rFont val="Calibri"/>
        <family val="2"/>
        <scheme val="minor"/>
      </rPr>
      <t> ?</t>
    </r>
  </si>
  <si>
    <r>
      <t>Privilégiez-vous systématiquement la « </t>
    </r>
    <r>
      <rPr>
        <b/>
        <sz val="11"/>
        <color rgb="FF000000"/>
        <rFont val="Calibri"/>
        <family val="2"/>
        <scheme val="minor"/>
      </rPr>
      <t>mieux disance </t>
    </r>
    <r>
      <rPr>
        <sz val="11"/>
        <color rgb="FF000000"/>
        <rFont val="Calibri"/>
        <family val="2"/>
        <scheme val="minor"/>
      </rPr>
      <t>» à la « moins disance » dans l’attribution de vos marchés ?</t>
    </r>
  </si>
  <si>
    <r>
      <t>Restez-vous attentif durant  l’</t>
    </r>
    <r>
      <rPr>
        <b/>
        <sz val="11"/>
        <color theme="1"/>
        <rFont val="Calibri"/>
        <family val="2"/>
        <scheme val="minor"/>
      </rPr>
      <t>exécution des marchés</t>
    </r>
    <r>
      <rPr>
        <sz val="11"/>
        <color theme="1"/>
        <rFont val="Calibri"/>
        <family val="2"/>
        <scheme val="minor"/>
      </rPr>
      <t xml:space="preserve"> au respect des conditions  contractuelles et des engagements mutuels ?</t>
    </r>
  </si>
  <si>
    <r>
      <t xml:space="preserve">Votre entité a-t-elle mis en place une gestion efficace de la </t>
    </r>
    <r>
      <rPr>
        <b/>
        <sz val="11"/>
        <rFont val="Calibri"/>
        <family val="2"/>
        <scheme val="minor"/>
      </rPr>
      <t>relation aux fournisseurs</t>
    </r>
    <r>
      <rPr>
        <sz val="11"/>
        <rFont val="Calibri"/>
        <family val="2"/>
        <scheme val="minor"/>
      </rPr>
      <t xml:space="preserve"> ?
</t>
    </r>
    <r>
      <rPr>
        <i/>
        <sz val="11"/>
        <color theme="0" tint="-0.34998626667073579"/>
        <rFont val="Calibri"/>
        <family val="2"/>
        <scheme val="minor"/>
      </rPr>
      <t>E</t>
    </r>
    <r>
      <rPr>
        <i/>
        <sz val="10"/>
        <color theme="0" tint="-0.34998626667073579"/>
        <rFont val="Calibri"/>
        <family val="2"/>
        <scheme val="minor"/>
      </rPr>
      <t>mission rapide des commandes, délais de paiement respectés, clauses équilibrées, protection de la propriété intellectuelle, prévention des conflits, recours à la médiation, etc.</t>
    </r>
  </si>
  <si>
    <r>
      <t>Avez-vous mis en place des</t>
    </r>
    <r>
      <rPr>
        <b/>
        <sz val="11"/>
        <color theme="1"/>
        <rFont val="Calibri"/>
        <family val="2"/>
        <scheme val="minor"/>
      </rPr>
      <t xml:space="preserve"> indicateurs de suivi</t>
    </r>
    <r>
      <rPr>
        <sz val="11"/>
        <color theme="1"/>
        <rFont val="Calibri"/>
        <family val="2"/>
        <scheme val="minor"/>
      </rPr>
      <t xml:space="preserve"> pour piloter et pérenniser  la démarche engagée ? </t>
    </r>
  </si>
  <si>
    <r>
      <t xml:space="preserve">Possédez-vous, au sein de votre entité, </t>
    </r>
    <r>
      <rPr>
        <b/>
        <sz val="11"/>
        <color theme="1"/>
        <rFont val="Calibri"/>
        <family val="2"/>
        <scheme val="minor"/>
      </rPr>
      <t>un outil de pilotage des achats</t>
    </r>
    <r>
      <rPr>
        <sz val="11"/>
        <color theme="1"/>
        <rFont val="Calibri"/>
        <family val="2"/>
        <scheme val="minor"/>
      </rPr>
      <t xml:space="preserve"> ?</t>
    </r>
  </si>
  <si>
    <r>
      <t xml:space="preserve">Le reporting achats responsables prévoit-il une </t>
    </r>
    <r>
      <rPr>
        <b/>
        <sz val="11"/>
        <color theme="1"/>
        <rFont val="Calibri"/>
        <family val="2"/>
        <scheme val="minor"/>
      </rPr>
      <t>communication auprès des partenaires externes</t>
    </r>
    <r>
      <rPr>
        <sz val="11"/>
        <color theme="1"/>
        <rFont val="Calibri"/>
        <family val="2"/>
        <scheme val="minor"/>
      </rPr>
      <t xml:space="preserve"> (fournisseurs, habitants, institutionnels …) ?
</t>
    </r>
    <r>
      <rPr>
        <i/>
        <sz val="10"/>
        <color theme="0" tint="-0.34998626667073579"/>
        <rFont val="Calibri"/>
        <family val="2"/>
        <scheme val="minor"/>
      </rPr>
      <t>Cela permet notamment  de valoriser les bonnes pratiques et  la pertinence de la démarche .</t>
    </r>
  </si>
  <si>
    <r>
      <t xml:space="preserve">Un processus de </t>
    </r>
    <r>
      <rPr>
        <b/>
        <sz val="11"/>
        <color theme="1"/>
        <rFont val="Calibri"/>
        <family val="2"/>
        <scheme val="minor"/>
      </rPr>
      <t xml:space="preserve">reporting achats responsables </t>
    </r>
    <r>
      <rPr>
        <sz val="11"/>
        <color theme="1"/>
        <rFont val="Calibri"/>
        <family val="2"/>
        <scheme val="minor"/>
      </rPr>
      <t xml:space="preserve">est-il prévu à destination  des </t>
    </r>
    <r>
      <rPr>
        <b/>
        <sz val="11"/>
        <color theme="1"/>
        <rFont val="Calibri"/>
        <family val="2"/>
        <scheme val="minor"/>
      </rPr>
      <t>clients internes</t>
    </r>
    <r>
      <rPr>
        <sz val="11"/>
        <color theme="1"/>
        <rFont val="Calibri"/>
        <family val="2"/>
        <scheme val="minor"/>
      </rPr>
      <t xml:space="preserve">, notamment vis-à-vis de la commission d'appel d'offfres et des élus ?
</t>
    </r>
    <r>
      <rPr>
        <i/>
        <sz val="10"/>
        <color theme="0" tint="-0.34998626667073579"/>
        <rFont val="Calibri"/>
        <family val="2"/>
        <scheme val="minor"/>
      </rPr>
      <t>L'objectif étant de mesurer la progression de la démarche en vue de renforcer les plans d’action et d'encourager la démarche.</t>
    </r>
  </si>
  <si>
    <r>
      <rPr>
        <sz val="11"/>
        <rFont val="Calibri"/>
        <family val="2"/>
        <scheme val="minor"/>
      </rPr>
      <t xml:space="preserve">Votre établissement, est-elle </t>
    </r>
    <r>
      <rPr>
        <b/>
        <sz val="11"/>
        <rFont val="Calibri"/>
        <family val="2"/>
        <scheme val="minor"/>
      </rPr>
      <t>adhérent à un réseau régional</t>
    </r>
    <r>
      <rPr>
        <sz val="11"/>
        <rFont val="Calibri"/>
        <family val="2"/>
        <scheme val="minor"/>
      </rPr>
      <t xml:space="preserve"> « Commande publique et développement durable » ?</t>
    </r>
  </si>
  <si>
    <r>
      <t xml:space="preserve">Votre établissement a-t-il adopté et publié un </t>
    </r>
    <r>
      <rPr>
        <b/>
        <sz val="11"/>
        <rFont val="Calibri"/>
        <family val="2"/>
        <scheme val="minor"/>
      </rPr>
      <t>schéma de promotion des achats publics socialement responsables</t>
    </r>
    <r>
      <rPr>
        <sz val="11"/>
        <rFont val="Calibri"/>
        <family val="2"/>
        <scheme val="minor"/>
      </rPr>
      <t xml:space="preserve"> ?
</t>
    </r>
    <r>
      <rPr>
        <i/>
        <sz val="10"/>
        <color theme="0" tint="-0.499984740745262"/>
        <rFont val="Calibri"/>
        <family val="2"/>
        <scheme val="minor"/>
      </rPr>
      <t>Obligatoire lorsque le montant total annuel des achats est supérieur à 100 millions d’eurosHT.</t>
    </r>
  </si>
  <si>
    <t>Décret relatif au schéma de promotion des achats publics socialement responsables</t>
  </si>
  <si>
    <t xml:space="preserve">L’art. 13 de la loi n° 2014-856 du 31/07/2014 relative à l’économie sociale et solidaire a instauré l’obligation d’adopter et de publier un schéma de promotion des achats publics socialement responsables. </t>
  </si>
  <si>
    <t>Accéder à la fiche explicative</t>
  </si>
  <si>
    <t>Etablissements dont le montant total annuel des achats est &gt; 100 millions d'€ HT</t>
  </si>
  <si>
    <r>
      <rPr>
        <sz val="11"/>
        <rFont val="Calibri"/>
        <family val="2"/>
        <scheme val="minor"/>
      </rPr>
      <t>Dans votre politique achats,</t>
    </r>
    <r>
      <rPr>
        <b/>
        <sz val="11"/>
        <rFont val="Calibri"/>
        <family val="2"/>
        <scheme val="minor"/>
      </rPr>
      <t xml:space="preserve"> le rôle et les responsabilités de chaque intervenant dans le processus</t>
    </r>
    <r>
      <rPr>
        <sz val="11"/>
        <rFont val="Calibri"/>
        <family val="2"/>
        <scheme val="minor"/>
      </rPr>
      <t xml:space="preserve"> sont-ils clairement définis ?</t>
    </r>
  </si>
  <si>
    <t>Chapitres</t>
  </si>
  <si>
    <r>
      <t xml:space="preserve">Pour identifier les </t>
    </r>
    <r>
      <rPr>
        <b/>
        <sz val="11"/>
        <color theme="1"/>
        <rFont val="Calibri"/>
        <family val="2"/>
        <scheme val="minor"/>
      </rPr>
      <t>enjeux significatifs</t>
    </r>
    <r>
      <rPr>
        <sz val="11"/>
        <color theme="1"/>
        <rFont val="Calibri"/>
        <family val="2"/>
        <scheme val="minor"/>
      </rPr>
      <t xml:space="preserve">, les acheteurs mènent-ils systématiquement  leur </t>
    </r>
    <r>
      <rPr>
        <b/>
        <sz val="11"/>
        <color theme="1"/>
        <rFont val="Calibri"/>
        <family val="2"/>
        <scheme val="minor"/>
      </rPr>
      <t xml:space="preserve">réflexion </t>
    </r>
    <r>
      <rPr>
        <sz val="11"/>
        <color theme="1"/>
        <rFont val="Calibri"/>
        <family val="2"/>
        <scheme val="minor"/>
      </rPr>
      <t>sur l'ensemble du</t>
    </r>
    <r>
      <rPr>
        <b/>
        <sz val="11"/>
        <color theme="1"/>
        <rFont val="Calibri"/>
        <family val="2"/>
        <scheme val="minor"/>
      </rPr>
      <t xml:space="preserve"> cycle de vie </t>
    </r>
    <r>
      <rPr>
        <sz val="11"/>
        <color theme="1"/>
        <rFont val="Calibri"/>
        <family val="2"/>
        <scheme val="minor"/>
      </rPr>
      <t>des produits ou services  ?</t>
    </r>
  </si>
  <si>
    <t xml:space="preserve">Commande publique durable - Outil d'évaluation </t>
  </si>
  <si>
    <t>Prenez-vous des dispositions pour que les matériaux constitutifs de la chaussée dégradée contenant moins de 50 mg/kg d’hydrocarbures polycycliques aromatiques soient recyclés ?</t>
  </si>
  <si>
    <t>En cas de présence d'amiante,  prenez-vous les dispositions nécessaires pour que les entreprises  consultées  répondent  aux  exigences  réglementaires qui s’imposent,  assurent  la  protection  des  salariés  et  de  l’environnement  et  évacuent  l'enrobé  concerné en installation de stockage de déchets appropriée ?</t>
  </si>
  <si>
    <t>Les projets de réfection ou d’aménagement des voiries et espaces publics sont-ils systématiquement abordé sous l’angle d’ « une voirie pour tous », de manière à assurer les moyens d’une politique globale de mobilité durable ?</t>
  </si>
  <si>
    <t>Les parties prenantes impactées (associations d'usagers et de l'environnement, riverains…) sont-elles systématiquement consultées en amont des projets d’aménagement ou de rénovation de la voirie ?</t>
  </si>
  <si>
    <t>Veillez-vous à ce que toutes les dispositions du PAVE et autres prescriptions visant à faciliter l’accès des personnes handicapées et à mobilité réduite à l'ensemble des circulations piétonnes et des aires de stationnement automobile sont appliquées systématiquement à tous les travaux réalisés sur la voirie ?</t>
  </si>
  <si>
    <t>Prenez-vous en compte l’avancée en âge de la population dans l’aménagement de l’espace public ?</t>
  </si>
  <si>
    <t>Pour influencer les choix, une concertation avec les parties prenantes (techniciens, aménageurs, urbanistes, concepteurs, entreprises, organismes de formation…) est-elle  menée de manière systématique en amont des projets ?</t>
  </si>
  <si>
    <t>En amont des projets, avant l’élaboration du cahier des charges, caractérisez-vous systématiquement les enrobés concernés afin de vous assurer de l’absence, ou pas, d’amiante et/ou de HAP en teneur élevé dans l’enrobé ?</t>
  </si>
  <si>
    <t>Prenez-vous des dispositions pour favoriser les solutions innovantes comme l’utilisation de revêtements dépolluants  pour chaussées ?</t>
  </si>
  <si>
    <t>Prenez-vous des dispositions particulières pour favoriser l’utilisation d'enrobés tiède et/ou à basses calories ?</t>
  </si>
  <si>
    <t>Prenez-vous des dispositions pour interdire l'usage du brai de houille dans la fabrication des enrobés hydrocarbonés à chaud ?</t>
  </si>
  <si>
    <t>Prenez-vous des dispositions pour bannir l’utilisation de fluxants pour liants hydrocarbonés étiquetés T R45 et Xn R40 ?</t>
  </si>
  <si>
    <t>Dans le cadre des travaux sur revêtements routiers,  prenez-vous des dispositions particulières auprès des entreprises afin de prévenir et réduire les risques d’exposition des intervenants aux poussières ?</t>
  </si>
  <si>
    <t>Prenez-vous des mesures particulières pour que la signalisation temporaire des chantiers,  la signalisation des véhicules et la signalisation des agents soient efficaces et respectées sur tous les chantiers ?</t>
  </si>
  <si>
    <t>Prenez-vous des dispositions particulières pour inciter les entreprises à limiter les nuisances sonore et vibratoire des chantiers ?</t>
  </si>
  <si>
    <t>Prenez-vous des dispositions particulières pour que les peintures de signalisations horizontales utilisées répondent aux exigences de l’écolabel NF Environnement ?</t>
  </si>
  <si>
    <t>Prenez-vous des dispositions pour que la signalisation routière lumineuse soit équipée de foyer à Leds ?</t>
  </si>
  <si>
    <t>Etudiez-vous  systématiquement la pertinence et la faisabilité d’introduire des clauses d'insertion dans les marchés de travaux et aménagement de voirie ?</t>
  </si>
  <si>
    <t>Travaux et aménagement de voirie</t>
  </si>
  <si>
    <t>L’élaboration du PAVE - Plan de mise en accessibilité de la voirie et des aménagements des espaces publics. Guide juridique et pratique à l’usage des maires</t>
  </si>
  <si>
    <t>Maj du 30 octobre 2012</t>
  </si>
  <si>
    <t>Ce guide juridique et pratique à l’usage des maires présente la réglementation en vigueur sur les plans de mise en accessibilité de la voirie et des aménagements des espaces publics (PAVE) et suggère des conseils pratiques et méthodologiques pour les élaborer.</t>
  </si>
  <si>
    <t>Travaux et aménagement de la voirie</t>
  </si>
  <si>
    <t>MLHD et MEEM</t>
  </si>
  <si>
    <t>MEEM</t>
  </si>
  <si>
    <t>MEEM- MINEFI</t>
  </si>
  <si>
    <t>MEEM
CGDD</t>
  </si>
  <si>
    <t xml:space="preserve">Convention d’engagement volontaire des acteurs de conception,  réalisation et maintenance des infrastructures routières, voirie et espace public urbain </t>
  </si>
  <si>
    <t>MEEM - Assemblée des départements de France- Fédération des travaux public - SYNTEC Ingéniérie - USIRF- Syndicat Pro. des terrassiers de France</t>
  </si>
  <si>
    <t>L' objectif de cette convention est de concevoir, construire, aménager et entretenir des infrastructures routières ou des voiries urbaines performantes sur le plan économique, responsables sur le plan social et respectueuses de l'environnement.</t>
  </si>
  <si>
    <t>Système d’Evaluation des Variantes Environnementales 
(Eco-comparateur SEVE) ?</t>
  </si>
  <si>
    <t>Verion V3
Avril 2016</t>
  </si>
  <si>
    <t>URSIF</t>
  </si>
  <si>
    <r>
      <t xml:space="preserve">Prenez-vous des mesures pour encourager les entreprises signataires de la </t>
    </r>
    <r>
      <rPr>
        <sz val="11"/>
        <rFont val="Calibri"/>
        <family val="2"/>
        <scheme val="minor"/>
      </rPr>
      <t>convention d’engagement volontaire</t>
    </r>
    <r>
      <rPr>
        <sz val="11"/>
        <color theme="1"/>
        <rFont val="Calibri"/>
        <family val="2"/>
        <scheme val="minor"/>
      </rPr>
      <t xml:space="preserve"> des acteurs de conception,  réalisation et maintenance des infrastructures routières, voirie et espace public urbain ?</t>
    </r>
  </si>
  <si>
    <r>
      <t xml:space="preserve">Pour comparer de façon objective les différentes variantes « environnementales » proposées par les entreprises, votre organisation a-t-elle recours à l’utilisation du </t>
    </r>
    <r>
      <rPr>
        <sz val="11"/>
        <rFont val="Calibri"/>
        <family val="2"/>
        <scheme val="minor"/>
      </rPr>
      <t>Système d’Evaluation des Variantes Environnementales </t>
    </r>
    <r>
      <rPr>
        <sz val="11"/>
        <color theme="1"/>
        <rFont val="Calibri"/>
        <family val="2"/>
        <scheme val="minor"/>
      </rPr>
      <t>(éco-comparateur SEVE) ?</t>
    </r>
  </si>
  <si>
    <t>Quel est le pourcentage du réseau réservé aux piétons et aux  vélos ?</t>
  </si>
  <si>
    <t>Pourcentage de PME parmi les fournisseurs de l'organisation</t>
  </si>
  <si>
    <t>Montant des achats en K€ réalisé auprès du secteur adapté et protégé</t>
  </si>
  <si>
    <t>Fournitures de bureau</t>
  </si>
  <si>
    <t>Quelle est l'évolution du nombre de livraisons de fournitures par site, enregistrée par rapport à l’année précédente ?</t>
  </si>
  <si>
    <t>Quel est le pourcentage de produits achetés ayant des caractéristiques équivalentes à celles des écolabels de type 1 ?</t>
  </si>
  <si>
    <t>Quelle est l'évolution de la consommation de fournitures de bureau par agent, enregistrée par rapport à l’année précédente ?</t>
  </si>
  <si>
    <t>Avez-vous mis établi un catalogue interne en vue de restreindre le nombre de références différentes ?</t>
  </si>
  <si>
    <t>Avez-vous adopté des mesures  pour optimiser les commandes en effectuant des achats regroupés périodiques et limiter le nombre des livraisons ?</t>
  </si>
  <si>
    <t>Pour maitriser et rationaliser vos dépenses, avez-vous mis en place une organisation interne pour unifier et optimiser la gestion des fournitures de bureau   ?</t>
  </si>
  <si>
    <t>Avez-vous concerté les utilisateurs sur leurs attentes et les réponses durables possibles en les sensibilisant à l'intérêt de la standardisation des commandes ?</t>
  </si>
  <si>
    <t>Avez-vous mis en place des actions particulières  en vue de sensibiliser les utilisateurs aux bonnes pratiques pour réduire leur consommation ?</t>
  </si>
  <si>
    <t>Prenez-vous des dispositions pour encourager les fournisseurs signataires de la Charte UFIPA ?</t>
  </si>
  <si>
    <t>Prenez-vous des dispositions visant à privilégier les produits répondant aux exigences d’un écolabel de type 1 ?</t>
  </si>
  <si>
    <t>Prenez-vous des dispositions pour que les déclarations  environnementales des entreprises soient fondées sur les termes et leurs conditions d’utilisation, définis par la norme ISO 14021 ?</t>
  </si>
  <si>
    <t>Prenez-vous des dispositions visant à privilégier les produits réutilisables et rechargeables ?</t>
  </si>
  <si>
    <t>Prenez-vous des dispositions visant à privilégier les produits durables qui assurent une plus longue durée de vie et nécessitent un remplacement moins fréquent ?</t>
  </si>
  <si>
    <t>Prenez-vous des dispositions pour privilégier les produits fabriqués à partir de matières recyclées ?</t>
  </si>
  <si>
    <t>Pour les produits à base de bois, prenez-vous des dispositions particulières pour imposer à ce que la matière soit issue de forêts gérées durablement ?</t>
  </si>
  <si>
    <t>Prenez-vous des dispositions pour bannir les solvants dans les produits concernés ?</t>
  </si>
  <si>
    <t>Prenez-vous des dispositions pour bannir toutes substances toxiques dans les produits ?</t>
  </si>
  <si>
    <t>Prenez-vous des mesures contraignantes pour inciter les prestataires à réduire l’impact environnemental des livraisons ?</t>
  </si>
  <si>
    <t>Prenez-vous des dispositions pour favoriser l’achat de produits en vrac ou de produits dont l’emballage est minimal et recyclable.</t>
  </si>
  <si>
    <t>Avez-vous mis en place un programme de collecte approprié afin de maximiser la récupération et de favoriser le recyclage des produits et de leurs emballages ?</t>
  </si>
  <si>
    <r>
      <t>SEVE</t>
    </r>
    <r>
      <rPr>
        <sz val="10"/>
        <rFont val="Calibri"/>
        <family val="2"/>
        <scheme val="minor"/>
      </rPr>
      <t> un outil disponible et commun aux maîtres d’ouvrage et maîtres d’oeuvre  pour comparer, sur les même bases, des variantes « environnementales » proposées par les entreprises.</t>
    </r>
  </si>
  <si>
    <t>Ce guide vise à faciliter les démarches d’achats professionnels équitables du secteur public ou privé au bénéfice des producteurs marginalisés des pays du Sud, dans un contexte juridique et politique plus favorable aujourd’hui</t>
  </si>
  <si>
    <t>Evolution de la consommation de fournitures de bureau par agent</t>
  </si>
  <si>
    <t xml:space="preserve"> Part des produits achetés ayant des caractéristiques équivalentes à celles des écolabels de type 1 </t>
  </si>
  <si>
    <t>Evolution du nombre de livraisons de fournitures par site enregistrée par rapport à l’année précédente </t>
  </si>
  <si>
    <t xml:space="preserve">Part du réseau de voirie réservé aux piétons et aux  vélos </t>
  </si>
  <si>
    <t xml:space="preserve">Ce guide fournit des préconisations aux collectivités afin d'intégrer des critères environnementaux et sociaux dans leurs marchés d'achat de produits ou prestations d'entretien d'espaces verts.
</t>
  </si>
  <si>
    <t xml:space="preserve">Groupe d'étude des marchés
 Développement Durable
</t>
  </si>
  <si>
    <t xml:space="preserve">Ce guide est destiné à accompagner les collectivités dans la mise en œuvre de méthodes d’aménagement et de gestion des espaces verts respectueuses des milieux naturels et favorisant la biodiversité. </t>
  </si>
  <si>
    <t>LOI n° 2015-992 du 17 août 2015 relative à la transition énergétique pour la croissance verte</t>
  </si>
  <si>
    <t>Aout 2015</t>
  </si>
  <si>
    <t xml:space="preserve">L'article 68 modifie la loi n°2014-110 du 6 février 2014 vise à mieux encadrer l'utilisation des produits phytosanitaires : l'échéance concernant l'interdiction aux personnes publiques d'utiliser des produits phytosanitaires est avancée au 01/01/2017. </t>
  </si>
  <si>
    <t>Quelle est la part des montants d’achats de d'entretien d'espaces verts réalisés auprès de structures relevant de l’économie solidaire ?</t>
  </si>
  <si>
    <t>Intégrez-vous systématiquement dans les DCE, des dispositions pour contraindre les entreprises à mettre en place un système de traçabilité des déchets  et à recourir obligatoirement à une filière d’élimination agréée DEEE ?</t>
  </si>
  <si>
    <t>Prenez-vous des dispositions particulières pour que les lampes utilisées en éclairage extérieur  présentent une efficacité lumineuse maximum ?</t>
  </si>
  <si>
    <t>Avez-vous classifié vos éclairages selon les types de voies définis par la norme  13201 et pris connaissance des recommandations associées  ?</t>
  </si>
  <si>
    <t>Les choix d’investissement sont-ils déterminés selon un schéma directeur d'aménagemenr lumière (SDAL), élaboré sur la base des études préalables (audit énergétique et inventaire financier) ?</t>
  </si>
  <si>
    <t>Prenez-vous des dispositions pour imposer une durée de vie minimale aux  luminaires fournis ?</t>
  </si>
  <si>
    <t>PROPOSITION DE LOI
visant à favoriser l’ancrage territorial 
de l’alimentation, votée à l'unanimité le 14 jenvier 2016 à l'Assemblée Nationale.</t>
  </si>
  <si>
    <t>Cette proposition de loi constitue une avancée pérenne et crédible pour la restauration collective de qualité. Le texte se veut contraignant et vise à intégrer 40% de bio et local dans les cantines.</t>
  </si>
  <si>
    <t>Brigitte Allain, 
députée de Dordogne</t>
  </si>
  <si>
    <t>Ce guide vise à donner des clefs aux gestionnaires de la restauration collective publique pour leur permettre de s’approvisionner avec des produits de proximité et de qualité.</t>
  </si>
  <si>
    <t>Favoriser l'approvisionnement local et de qualité en restauration collective</t>
  </si>
  <si>
    <t>Services du ministère de l’Agriculture, de l’Agroalimentaire et de la Forêt</t>
  </si>
  <si>
    <t>Groupe d'étude des marchés de restauration collective et nutrition (GEM-RCN)</t>
  </si>
  <si>
    <t>Afin d’aider les acheteurs publics à élaborer le cahier des charges de leurs contrats de restauration collective, le GEM RCN a élaboré une recommandation nutrition.</t>
  </si>
  <si>
    <t>Recommandation nutrition</t>
  </si>
  <si>
    <t>Avez-vous engagé une étude sur la consommation énergétique de votre parc informatique ?</t>
  </si>
  <si>
    <t>Quelle est la part des ordinateurs et ordinateurs portables achetés, répondant aux exigences du programme Energy Star ?</t>
  </si>
  <si>
    <t>Prenez-vous des dispositions pour vous assurer que les imprimeurs présentent des certifications de traçabilité FSC/PEFC pour garantir la chaîne de contrôle de leurs approvisionnements en matière de gestion responsable des forêts ?</t>
  </si>
  <si>
    <t xml:space="preserve"> Dans la mesure du possible, optez-vous pour  le remplacement des imprimantes individuelles vers des multifonctions partagés ?</t>
  </si>
  <si>
    <t>Prenez-vous en compte la capacité physique et la capacité d’adaptation des employés et/ou des usagers dans l’étude des besoins d’aménagement ou d’espaces de travail ?</t>
  </si>
  <si>
    <t>Pour ajouter une dimension environnementale et sociétale à l’excellence technique des produits, faites-vous référence à la certification « NF Office Excellence Certifiée » (ou équivalent) pour définir votre niveau d’exigence ?</t>
  </si>
  <si>
    <t>Quelles est la part des mobiliers ayant des caractéristiques équivalentes à celles de l'écolabel NF Environnement ou équivalent ?</t>
  </si>
  <si>
    <t>Quelle est la part des mobiliers ayant des caractéristiques équivalentes à celles de l'écolabel NF-OEC ?</t>
  </si>
  <si>
    <t xml:space="preserve">Avez-vous formalisé et mis en place une démarche visant à fiabiliser la mesure des consommations, à consommer moins et mieux et à accroitre le tri et le recyclage du papier?  </t>
  </si>
  <si>
    <t>Avez vous mis en place des actions en faveur de la dématérialisation ayant eu un impact notoire sur la consommation de papier ?</t>
  </si>
  <si>
    <t>A défaut de faire référence à un écolabel reconnu, prenez-vous, néanmoins, des dispositions pour que le papier soit  issu d’un processus de fabrication ayant des impacts réduits sur l’environnement ?</t>
  </si>
  <si>
    <t>Prenez-vous des dispositions pour que le  papier soit produit à partir de fibres recyclée post-consommation ?</t>
  </si>
  <si>
    <t>A défaut, prenez-vous des dispositions pour que le  papier soit produit à partir de fibres vierges issues de forêts certifiées (FSC,  PEFC ou équivalent) ?</t>
  </si>
  <si>
    <t>En interne, communiquez-vous sur les relevés de  consommations et les exemples de bonnes pratiques visant à réduire les consommations ?</t>
  </si>
  <si>
    <t>Prenez-vous en compte l’interchangeabilité des modules Leds dans le choix de vos luminaires ?</t>
  </si>
  <si>
    <t>Prenez-vous en compte les trames vertes et bleues, les trames noires, les corridors biologiques, les zonages de protection et les réservoirs de biodiversité (ZNIEFF, zones Natura 2000…) dans les plans d’aménagement de votre réseau d’éclairage public ?</t>
  </si>
  <si>
    <t>Pour lutter contre la pollution lumineuse, prenez-vous des dispositions pour que le taux d’ULOR des luminaires fonctionnels n’excède pas 1 %  (ou ULR 3 % pour les Leds) ?</t>
  </si>
  <si>
    <t>Nombre de véhicules électriques ou hybrides loués ou achetés au cours de l’année écoulée</t>
  </si>
  <si>
    <t>Soc.</t>
  </si>
  <si>
    <t>Indic.</t>
  </si>
  <si>
    <t>Env.</t>
  </si>
  <si>
    <t>Part des ordinateurs et ordinateurs portables achetés, répondant aux exigences du programme Energy Star</t>
  </si>
  <si>
    <t>Quelle est la part des vêtements en coton issu de l'agriculture biologique, achetés au cours de l'année écoulée ?</t>
  </si>
  <si>
    <t>↙</t>
  </si>
  <si>
    <r>
      <t>Pour ouvrir ou fermer ce champ d'indicateurs cliquer sur le "</t>
    </r>
    <r>
      <rPr>
        <b/>
        <sz val="12"/>
        <color theme="1"/>
        <rFont val="Calibri"/>
        <family val="2"/>
        <scheme val="minor"/>
      </rPr>
      <t>+</t>
    </r>
    <r>
      <rPr>
        <b/>
        <sz val="9"/>
        <color theme="1"/>
        <rFont val="Calibri"/>
        <family val="2"/>
        <scheme val="minor"/>
      </rPr>
      <t>" ou le "</t>
    </r>
    <r>
      <rPr>
        <b/>
        <sz val="12"/>
        <color theme="1"/>
        <rFont val="Calibri"/>
        <family val="2"/>
        <scheme val="minor"/>
      </rPr>
      <t>-</t>
    </r>
    <r>
      <rPr>
        <b/>
        <sz val="9"/>
        <color theme="1"/>
        <rFont val="Calibri"/>
        <family val="2"/>
        <scheme val="minor"/>
      </rPr>
      <t>" en marge de la feuille.</t>
    </r>
  </si>
  <si>
    <t>Pour ouvrir ou fermer le champ d'indicateurs de chaque famille d'achats, cliquer sur le "+" ou le "-" en marge de la feuille.</t>
  </si>
  <si>
    <r>
      <t>Pour ouvrir ou fermer ce champ d'indicateurs cliquer sur le "</t>
    </r>
    <r>
      <rPr>
        <b/>
        <sz val="12"/>
        <rFont val="Calibri"/>
        <family val="2"/>
        <scheme val="minor"/>
      </rPr>
      <t>+</t>
    </r>
    <r>
      <rPr>
        <b/>
        <sz val="9"/>
        <rFont val="Calibri"/>
        <family val="2"/>
        <scheme val="minor"/>
      </rPr>
      <t>" ou le "</t>
    </r>
    <r>
      <rPr>
        <b/>
        <sz val="12"/>
        <rFont val="Calibri"/>
        <family val="2"/>
        <scheme val="minor"/>
      </rPr>
      <t>-</t>
    </r>
    <r>
      <rPr>
        <b/>
        <sz val="9"/>
        <rFont val="Calibri"/>
        <family val="2"/>
        <scheme val="minor"/>
      </rPr>
      <t>" en marge de la feuille.</t>
    </r>
  </si>
  <si>
    <t>Intégrez-vous dans vos marchés, des dispositions afin de minimiser les consommations mixtes de votre parc de véhicules ?</t>
  </si>
  <si>
    <r>
      <t xml:space="preserve">Sur les marchés Véhicules, adoptez-vous une approche en coût total </t>
    </r>
    <r>
      <rPr>
        <i/>
        <sz val="9"/>
        <color theme="0" tint="-0.499984740745262"/>
        <rFont val="Calibri"/>
        <family val="2"/>
        <scheme val="minor"/>
      </rPr>
      <t>(coûts d'achat, d'usage et de revente)</t>
    </r>
    <r>
      <rPr>
        <sz val="11"/>
        <color theme="1"/>
        <rFont val="Calibri"/>
        <family val="2"/>
        <scheme val="minor"/>
      </rPr>
      <t> ?</t>
    </r>
  </si>
  <si>
    <r>
      <t xml:space="preserve">Disposez-vous d’un système de gestion précis* permettant d’estimer et d’exprimer les besoins et d’optimiser le coût global de la politique de déplacement interne ?
</t>
    </r>
    <r>
      <rPr>
        <i/>
        <sz val="9"/>
        <color theme="0" tint="-0.499984740745262"/>
        <rFont val="Calibri"/>
        <family val="2"/>
        <scheme val="minor"/>
      </rPr>
      <t>(* Maitrise des données d’activité, d’utilisation, de suivi et d'entretien des véhicules)</t>
    </r>
  </si>
  <si>
    <t>5 Mesure et pilotage</t>
  </si>
  <si>
    <t>Economie d'energie</t>
  </si>
  <si>
    <t>resoources / déchets</t>
  </si>
  <si>
    <t xml:space="preserve">Part des mobiliers équivalents à l'écolabel NF Environnement </t>
  </si>
  <si>
    <t>Prenez-vous des dispositions pour contraindre les prestataires à  mettre en place une gestion optimisée et raisonnée de l’eau ?</t>
  </si>
  <si>
    <t>Prenez-vous des dsipositions particulières pour sensibiliser les agents à adopter des comportements responsables afin d’effectuer une bonne gestion des fournitures en fin de vie ?</t>
  </si>
  <si>
    <t>Quelle est la part des travaux d'impression  imprimés sur papier recyclé, commandée au cours de l'année écoulé  ?</t>
  </si>
  <si>
    <t>Quelle est la part des travaux d'impression  imprimés sur issu de forêt gérée durablement, commandée au cours de l'année écoulé  ?</t>
  </si>
  <si>
    <t xml:space="preserve">Part des travaux réalisés sur papier recyclé </t>
  </si>
  <si>
    <t xml:space="preserve">Part des travaux réalisés sur papier issu de forêts gérées durablement </t>
  </si>
  <si>
    <r>
      <t xml:space="preserve">Pour les impressions sur des supports spéciaux </t>
    </r>
    <r>
      <rPr>
        <sz val="9"/>
        <color theme="0" tint="-0.499984740745262"/>
        <rFont val="Calibri"/>
        <family val="2"/>
        <scheme val="minor"/>
      </rPr>
      <t>(ex: le PVC)</t>
    </r>
    <r>
      <rPr>
        <sz val="11"/>
        <color theme="1"/>
        <rFont val="Calibri"/>
        <family val="2"/>
        <scheme val="minor"/>
      </rPr>
      <t>, prenez-vous des dispositions particulières  pour vous assurer que le prestataire a mis en place un dispositif de reprise des supports en fin de vie, en vue d'assurer leur  réemploi ou leur recyclage ?</t>
    </r>
  </si>
  <si>
    <t>Nombre annuel total d’heures de travail générées par le dispositif "clauses d'insertion"</t>
  </si>
  <si>
    <t>Quel est le nombre annuel total d’heures de travail générées par le dispositif "clauses d'insertion" sur les marchés d'entretien des espaces verts ?</t>
  </si>
  <si>
    <t>Quel est le nombre annuel total d’heures de travail générées par le dispositif "clauses d'insertion" sur les marchés de prestations de nettoyage ?</t>
  </si>
  <si>
    <t>Quel est le nombre annuel total d’heures de travail générées par le dispositif "clauses d'insertion" sur les marchés de restauration collective ?</t>
  </si>
  <si>
    <t>Quel est le nombre annuel total d’heures de travail générées par le dispositif "clauses d'insertion" sur les marchés d'entretien de travaux et d'aménagement de voirie ?</t>
  </si>
  <si>
    <t xml:space="preserve">Quelle est la part, en volume, des aliments issus de l'agriculture biologique, consommés dans vos restaurants ? </t>
  </si>
  <si>
    <t>Heures insertion</t>
  </si>
  <si>
    <t>Somme</t>
  </si>
  <si>
    <t>%</t>
  </si>
  <si>
    <t>K€</t>
  </si>
  <si>
    <t>heures</t>
  </si>
  <si>
    <t>Kg/m²</t>
  </si>
  <si>
    <t>véhicules</t>
  </si>
  <si>
    <t>imprimante/postes</t>
  </si>
  <si>
    <t>Moins de 40 %</t>
  </si>
  <si>
    <t>Plus de 40 %</t>
  </si>
  <si>
    <t>Moins</t>
  </si>
  <si>
    <t>kWh/hab.</t>
  </si>
  <si>
    <r>
      <t xml:space="preserve">Prenez-vous des dispositions pour que les produits bénéficient d'un signe officiel de qualité ou d'origine </t>
    </r>
    <r>
      <rPr>
        <i/>
        <sz val="9"/>
        <color theme="0" tint="-0.499984740745262"/>
        <rFont val="Calibri"/>
        <family val="2"/>
        <scheme val="minor"/>
      </rPr>
      <t>(AOC, AOP, IGP, Label Rouge, STG…)</t>
    </r>
    <r>
      <rPr>
        <sz val="11"/>
        <color theme="1"/>
        <rFont val="Calibri"/>
        <family val="2"/>
        <scheme val="minor"/>
      </rPr>
      <t xml:space="preserve"> ?</t>
    </r>
  </si>
  <si>
    <t>EPCI</t>
  </si>
  <si>
    <t>Type de structure</t>
  </si>
  <si>
    <t>Moins de 50</t>
  </si>
  <si>
    <t>De 50 à 99</t>
  </si>
  <si>
    <t>De 100 à 199</t>
  </si>
  <si>
    <t>De 200 à 399</t>
  </si>
  <si>
    <t>De 400 à 999</t>
  </si>
  <si>
    <t>De 1 000 à 1 999</t>
  </si>
  <si>
    <t>De 2 000 à 3 499</t>
  </si>
  <si>
    <t>De 3 500 à 4 999</t>
  </si>
  <si>
    <t>De 5 000 à 9 999</t>
  </si>
  <si>
    <t>De 10 000 à 19 999</t>
  </si>
  <si>
    <t>De 20 000 à 49 999</t>
  </si>
  <si>
    <t>De 50 000 à 99 999</t>
  </si>
  <si>
    <t>De 100 000 à 199 000</t>
  </si>
  <si>
    <t>Plus de 200 000</t>
  </si>
  <si>
    <t>Taille</t>
  </si>
  <si>
    <t>Agents</t>
  </si>
  <si>
    <t>3 et moins</t>
  </si>
  <si>
    <t>De 4 à 9</t>
  </si>
  <si>
    <t>De 10 à 19</t>
  </si>
  <si>
    <t>De 20 à 49</t>
  </si>
  <si>
    <t>De 200 à 349</t>
  </si>
  <si>
    <t>De 350 à 499</t>
  </si>
  <si>
    <t>De 500 à 999</t>
  </si>
  <si>
    <t>De 2 000 à 4 999</t>
  </si>
  <si>
    <t>Plus de 10 000</t>
  </si>
  <si>
    <t xml:space="preserve">Au cours des 12 derniers mois pouvez vous estimez le  : </t>
  </si>
  <si>
    <t>1.9</t>
  </si>
  <si>
    <t>Appartenance à un réseau :</t>
  </si>
  <si>
    <t>Si oui, lequel ?</t>
  </si>
  <si>
    <t>Aquitaine (3AR)</t>
  </si>
  <si>
    <t>Grand Ouest (RGO)</t>
  </si>
  <si>
    <t>Haute Normandie</t>
  </si>
  <si>
    <t>Picardie (ResPIR)</t>
  </si>
  <si>
    <t>Nord - Pas-de-Calais</t>
  </si>
  <si>
    <t>Ile de France (Maximilien)</t>
  </si>
  <si>
    <t>Alsace</t>
  </si>
  <si>
    <t>Rhône-Alpes (RAEE)</t>
  </si>
  <si>
    <t>PACA (ARPE)</t>
  </si>
  <si>
    <t>Midi-Pyrénées (ARPE)</t>
  </si>
  <si>
    <t xml:space="preserve">Type de Structure : </t>
  </si>
  <si>
    <t>Déploiement</t>
  </si>
  <si>
    <t>Phases</t>
  </si>
  <si>
    <t>Stade de la démarche engagée :</t>
  </si>
  <si>
    <t>Construction</t>
  </si>
  <si>
    <t>Maturité</t>
  </si>
  <si>
    <t>Etes vous engagé dans une démarche globale de développement durable (Agenda 21, ISO 26000... )</t>
  </si>
  <si>
    <t>Votre Politique Achats est-elle alignée sur la Politique Générale de votre organisation :</t>
  </si>
  <si>
    <t>2 - Les achats responsables dans  votre organisation</t>
  </si>
  <si>
    <t>2.3</t>
  </si>
  <si>
    <t>- Considération économique</t>
  </si>
  <si>
    <t>2.4</t>
  </si>
  <si>
    <t>2.5</t>
  </si>
  <si>
    <t>3 - Evaluation du potentiel d'action</t>
  </si>
  <si>
    <t xml:space="preserve">- Considérations sociales  </t>
  </si>
  <si>
    <t>1 - Renseignements sur la structure</t>
  </si>
  <si>
    <t>Signature d'une charte pour l’achat public durable.</t>
  </si>
  <si>
    <r>
      <t xml:space="preserve">Juillet 2016 </t>
    </r>
    <r>
      <rPr>
        <sz val="22"/>
        <rFont val="Arial"/>
        <family val="2"/>
      </rPr>
      <t>Version 1</t>
    </r>
  </si>
  <si>
    <t>Commentaires</t>
  </si>
  <si>
    <t>Non concerné</t>
  </si>
  <si>
    <t>Commune</t>
  </si>
  <si>
    <t>Département</t>
  </si>
  <si>
    <t>Région</t>
  </si>
  <si>
    <t>Service de l'Etat</t>
  </si>
  <si>
    <t xml:space="preserve">Hôpital </t>
  </si>
  <si>
    <t>Si autre, préciser :</t>
  </si>
  <si>
    <t>Autre</t>
  </si>
  <si>
    <t>Si Autre, préciser :</t>
  </si>
  <si>
    <t>Réponses (Oui/Non, Plutôt Oui/ plutôt Non, %, chiffre...)</t>
  </si>
  <si>
    <t>ValidatioRéponses (Oui/Non, Plutôt Oui/ plutôt 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</si>
</sst>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0.0"/>
  </numFmts>
  <fonts count="76" x14ac:knownFonts="1">
    <font>
      <sz val="11"/>
      <color theme="1"/>
      <name val="Calibri"/>
      <family val="2"/>
      <scheme val="minor"/>
    </font>
    <font>
      <sz val="9"/>
      <color indexed="81"/>
      <name val="Tahoma"/>
      <family val="2"/>
    </font>
    <font>
      <sz val="11"/>
      <color rgb="FF3C3C3C"/>
      <name val="Calibri"/>
      <family val="2"/>
      <scheme val="minor"/>
    </font>
    <font>
      <b/>
      <sz val="9"/>
      <color indexed="81"/>
      <name val="Tahoma"/>
      <family val="2"/>
    </font>
    <font>
      <b/>
      <sz val="11"/>
      <color theme="1"/>
      <name val="Calibri"/>
      <family val="2"/>
      <scheme val="minor"/>
    </font>
    <font>
      <sz val="11"/>
      <color rgb="FF000000"/>
      <name val="Calibri"/>
      <family val="2"/>
      <scheme val="minor"/>
    </font>
    <font>
      <sz val="11"/>
      <color theme="0"/>
      <name val="Calibri"/>
      <family val="2"/>
      <scheme val="minor"/>
    </font>
    <font>
      <sz val="11"/>
      <name val="Calibri"/>
      <family val="2"/>
      <scheme val="minor"/>
    </font>
    <font>
      <sz val="11"/>
      <color theme="1"/>
      <name val="Calibri"/>
      <family val="2"/>
      <scheme val="minor"/>
    </font>
    <font>
      <b/>
      <sz val="18"/>
      <color theme="1"/>
      <name val="Calibri"/>
      <family val="2"/>
      <scheme val="minor"/>
    </font>
    <font>
      <b/>
      <sz val="14"/>
      <color theme="1"/>
      <name val="Calibri"/>
      <family val="2"/>
      <scheme val="minor"/>
    </font>
    <font>
      <sz val="11"/>
      <color rgb="FF006100"/>
      <name val="Calibri"/>
      <family val="2"/>
      <scheme val="minor"/>
    </font>
    <font>
      <sz val="11"/>
      <color rgb="FFFFC000"/>
      <name val="Calibri"/>
      <family val="2"/>
      <scheme val="minor"/>
    </font>
    <font>
      <i/>
      <sz val="9"/>
      <color theme="1"/>
      <name val="Calibri"/>
      <family val="2"/>
      <scheme val="minor"/>
    </font>
    <font>
      <b/>
      <sz val="11"/>
      <color rgb="FF006100"/>
      <name val="Calibri"/>
      <family val="2"/>
      <scheme val="minor"/>
    </font>
    <font>
      <b/>
      <sz val="14"/>
      <color rgb="FF7030A0"/>
      <name val="Calibri"/>
      <family val="2"/>
      <scheme val="minor"/>
    </font>
    <font>
      <b/>
      <sz val="11"/>
      <name val="Calibri"/>
      <family val="2"/>
      <scheme val="minor"/>
    </font>
    <font>
      <b/>
      <sz val="11"/>
      <name val="Calibri"/>
      <family val="2"/>
    </font>
    <font>
      <sz val="11"/>
      <color theme="1"/>
      <name val="Calibri"/>
      <family val="2"/>
    </font>
    <font>
      <u/>
      <sz val="11"/>
      <color theme="10"/>
      <name val="Calibri"/>
      <family val="2"/>
      <scheme val="minor"/>
    </font>
    <font>
      <b/>
      <sz val="8"/>
      <color theme="1"/>
      <name val="Calibri"/>
      <family val="2"/>
      <scheme val="minor"/>
    </font>
    <font>
      <sz val="8"/>
      <color theme="1"/>
      <name val="Calibri"/>
      <family val="2"/>
      <scheme val="minor"/>
    </font>
    <font>
      <b/>
      <u/>
      <sz val="11"/>
      <color theme="10"/>
      <name val="Calibri"/>
      <family val="2"/>
      <scheme val="minor"/>
    </font>
    <font>
      <b/>
      <sz val="11"/>
      <color rgb="FF7030A0"/>
      <name val="Calibri"/>
      <family val="2"/>
      <scheme val="minor"/>
    </font>
    <font>
      <sz val="10"/>
      <name val="Arial"/>
      <family val="2"/>
    </font>
    <font>
      <b/>
      <sz val="10"/>
      <name val="Arial"/>
      <family val="2"/>
    </font>
    <font>
      <b/>
      <sz val="11"/>
      <color theme="1"/>
      <name val="Calibri"/>
      <family val="2"/>
    </font>
    <font>
      <b/>
      <sz val="12"/>
      <color indexed="81"/>
      <name val="Tahoma"/>
      <family val="2"/>
    </font>
    <font>
      <sz val="10"/>
      <color rgb="FF3C3C3C"/>
      <name val="Calibri"/>
      <family val="2"/>
      <scheme val="minor"/>
    </font>
    <font>
      <sz val="10"/>
      <color theme="1"/>
      <name val="Calibri"/>
      <family val="2"/>
      <scheme val="minor"/>
    </font>
    <font>
      <u/>
      <sz val="10"/>
      <color theme="10"/>
      <name val="Calibri"/>
      <family val="2"/>
      <scheme val="minor"/>
    </font>
    <font>
      <sz val="10"/>
      <name val="Calibri"/>
      <family val="2"/>
      <scheme val="minor"/>
    </font>
    <font>
      <b/>
      <sz val="10"/>
      <name val="Calibri"/>
      <family val="2"/>
      <scheme val="minor"/>
    </font>
    <font>
      <sz val="11"/>
      <color theme="5"/>
      <name val="Calibri"/>
      <family val="2"/>
      <scheme val="minor"/>
    </font>
    <font>
      <sz val="11"/>
      <color theme="0" tint="-0.34998626667073579"/>
      <name val="Calibri"/>
      <family val="2"/>
      <scheme val="minor"/>
    </font>
    <font>
      <i/>
      <sz val="10"/>
      <color theme="0" tint="-0.34998626667073579"/>
      <name val="Calibri"/>
      <family val="2"/>
      <scheme val="minor"/>
    </font>
    <font>
      <i/>
      <sz val="11"/>
      <name val="Calibri"/>
      <family val="2"/>
      <scheme val="minor"/>
    </font>
    <font>
      <sz val="10"/>
      <color theme="0" tint="-0.34998626667073579"/>
      <name val="Calibri"/>
      <family val="2"/>
      <scheme val="minor"/>
    </font>
    <font>
      <sz val="11"/>
      <color rgb="FFC00000"/>
      <name val="Calibri"/>
      <family val="2"/>
      <scheme val="minor"/>
    </font>
    <font>
      <i/>
      <sz val="10"/>
      <color theme="1"/>
      <name val="Calibri"/>
      <family val="2"/>
      <scheme val="minor"/>
    </font>
    <font>
      <i/>
      <sz val="11"/>
      <color theme="0" tint="-0.34998626667073579"/>
      <name val="Calibri"/>
      <family val="2"/>
      <scheme val="minor"/>
    </font>
    <font>
      <sz val="9"/>
      <color theme="1"/>
      <name val="Calibri"/>
      <family val="2"/>
      <scheme val="minor"/>
    </font>
    <font>
      <sz val="36"/>
      <name val="Arial"/>
      <family val="2"/>
    </font>
    <font>
      <i/>
      <sz val="9"/>
      <color theme="1" tint="0.34998626667073579"/>
      <name val="Arial"/>
      <family val="2"/>
    </font>
    <font>
      <b/>
      <sz val="11"/>
      <color theme="0"/>
      <name val="Arial"/>
      <family val="2"/>
    </font>
    <font>
      <sz val="10"/>
      <color theme="1" tint="0.34998626667073579"/>
      <name val="Arial"/>
      <family val="2"/>
    </font>
    <font>
      <sz val="9"/>
      <color theme="1" tint="0.34998626667073579"/>
      <name val="Arial"/>
      <family val="2"/>
    </font>
    <font>
      <b/>
      <sz val="10"/>
      <color theme="1" tint="0.34998626667073579"/>
      <name val="Arial"/>
      <family val="2"/>
    </font>
    <font>
      <i/>
      <sz val="8"/>
      <color theme="1" tint="0.34998626667073579"/>
      <name val="Arial"/>
      <family val="2"/>
    </font>
    <font>
      <b/>
      <sz val="10"/>
      <color theme="0"/>
      <name val="Arial"/>
      <family val="2"/>
    </font>
    <font>
      <sz val="10"/>
      <color rgb="FFFF0000"/>
      <name val="Arial"/>
      <family val="2"/>
    </font>
    <font>
      <b/>
      <sz val="14"/>
      <name val="Calibri"/>
      <family val="2"/>
      <scheme val="minor"/>
    </font>
    <font>
      <b/>
      <sz val="11"/>
      <color rgb="FF000000"/>
      <name val="Calibri"/>
      <family val="2"/>
      <scheme val="minor"/>
    </font>
    <font>
      <i/>
      <sz val="10"/>
      <color theme="0" tint="-0.499984740745262"/>
      <name val="Calibri"/>
      <family val="2"/>
      <scheme val="minor"/>
    </font>
    <font>
      <sz val="22"/>
      <name val="Arial"/>
      <family val="2"/>
    </font>
    <font>
      <b/>
      <sz val="11"/>
      <color theme="0"/>
      <name val="Calibri"/>
      <family val="2"/>
      <scheme val="minor"/>
    </font>
    <font>
      <sz val="11"/>
      <name val="Calibri"/>
      <family val="2"/>
    </font>
    <font>
      <sz val="10"/>
      <color theme="0"/>
      <name val="Calibri"/>
      <family val="2"/>
      <scheme val="minor"/>
    </font>
    <font>
      <b/>
      <sz val="9"/>
      <color theme="1"/>
      <name val="Calibri"/>
      <family val="2"/>
      <scheme val="minor"/>
    </font>
    <font>
      <b/>
      <sz val="12"/>
      <name val="Calibri"/>
      <family val="2"/>
      <scheme val="minor"/>
    </font>
    <font>
      <b/>
      <sz val="12"/>
      <color theme="1"/>
      <name val="Calibri"/>
      <family val="2"/>
      <scheme val="minor"/>
    </font>
    <font>
      <b/>
      <sz val="9"/>
      <name val="Calibri"/>
      <family val="2"/>
      <scheme val="minor"/>
    </font>
    <font>
      <sz val="9"/>
      <name val="Calibri"/>
      <family val="2"/>
      <scheme val="minor"/>
    </font>
    <font>
      <b/>
      <sz val="10"/>
      <color theme="1"/>
      <name val="Calibri"/>
      <family val="2"/>
      <scheme val="minor"/>
    </font>
    <font>
      <b/>
      <sz val="10"/>
      <color rgb="FFFFC000"/>
      <name val="Calibri"/>
      <family val="2"/>
      <scheme val="minor"/>
    </font>
    <font>
      <sz val="9"/>
      <color indexed="81"/>
      <name val="Tahoma"/>
      <charset val="1"/>
    </font>
    <font>
      <b/>
      <sz val="9"/>
      <color indexed="81"/>
      <name val="Tahoma"/>
      <charset val="1"/>
    </font>
    <font>
      <sz val="11"/>
      <color theme="0" tint="-0.499984740745262"/>
      <name val="Calibri"/>
      <family val="2"/>
      <scheme val="minor"/>
    </font>
    <font>
      <sz val="11"/>
      <color rgb="FFFFCC66"/>
      <name val="Calibri"/>
      <family val="2"/>
      <scheme val="minor"/>
    </font>
    <font>
      <i/>
      <sz val="9"/>
      <color theme="0" tint="-0.499984740745262"/>
      <name val="Calibri"/>
      <family val="2"/>
      <scheme val="minor"/>
    </font>
    <font>
      <sz val="9"/>
      <color theme="0" tint="-0.499984740745262"/>
      <name val="Calibri"/>
      <family val="2"/>
      <scheme val="minor"/>
    </font>
    <font>
      <i/>
      <sz val="9"/>
      <color indexed="81"/>
      <name val="Tahoma"/>
      <family val="2"/>
    </font>
    <font>
      <b/>
      <sz val="14"/>
      <name val="Arial"/>
      <family val="2"/>
    </font>
    <font>
      <b/>
      <sz val="10"/>
      <color rgb="FF7030A0"/>
      <name val="Arial"/>
      <family val="2"/>
    </font>
    <font>
      <b/>
      <sz val="14"/>
      <color theme="1"/>
      <name val="Arial"/>
      <family val="2"/>
    </font>
    <font>
      <sz val="10"/>
      <color theme="1" tint="0.249977111117893"/>
      <name val="Arial"/>
      <family val="2"/>
    </font>
  </fonts>
  <fills count="32">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rgb="FFC6EFCE"/>
      </patternFill>
    </fill>
    <fill>
      <patternFill patternType="solid">
        <fgColor theme="3" tint="0.79998168889431442"/>
        <bgColor indexed="64"/>
      </patternFill>
    </fill>
    <fill>
      <patternFill patternType="solid">
        <fgColor theme="5" tint="0.59996337778862885"/>
        <bgColor indexed="64"/>
      </patternFill>
    </fill>
    <fill>
      <patternFill patternType="solid">
        <fgColor theme="8" tint="0.39994506668294322"/>
        <bgColor indexed="64"/>
      </patternFill>
    </fill>
    <fill>
      <patternFill patternType="solid">
        <fgColor rgb="FF9999FF"/>
        <bgColor indexed="64"/>
      </patternFill>
    </fill>
    <fill>
      <patternFill patternType="solid">
        <fgColor rgb="FF00CC99"/>
        <bgColor indexed="64"/>
      </patternFill>
    </fill>
    <fill>
      <patternFill patternType="solid">
        <fgColor theme="3" tint="0.59996337778862885"/>
        <bgColor indexed="64"/>
      </patternFill>
    </fill>
    <fill>
      <patternFill patternType="solid">
        <fgColor rgb="FFFFFF99"/>
        <bgColor indexed="64"/>
      </patternFill>
    </fill>
    <fill>
      <patternFill patternType="solid">
        <fgColor theme="6" tint="0.39994506668294322"/>
        <bgColor indexed="64"/>
      </patternFill>
    </fill>
    <fill>
      <patternFill patternType="solid">
        <fgColor indexed="47"/>
        <bgColor indexed="64"/>
      </patternFill>
    </fill>
    <fill>
      <patternFill patternType="solid">
        <fgColor indexed="44"/>
        <bgColor indexed="64"/>
      </patternFill>
    </fill>
    <fill>
      <patternFill patternType="solid">
        <fgColor rgb="FFFF00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9" tint="0.59996337778862885"/>
        <bgColor indexed="64"/>
      </patternFill>
    </fill>
    <fill>
      <patternFill patternType="solid">
        <fgColor rgb="FFFFCC66"/>
        <bgColor indexed="64"/>
      </patternFill>
    </fill>
    <fill>
      <patternFill patternType="solid">
        <fgColor theme="4" tint="0.79998168889431442"/>
        <bgColor indexed="64"/>
      </patternFill>
    </fill>
    <fill>
      <patternFill patternType="solid">
        <fgColor rgb="FF7030A0"/>
        <bgColor indexed="64"/>
      </patternFill>
    </fill>
    <fill>
      <patternFill patternType="gray0625">
        <bgColor theme="0"/>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s>
  <cellStyleXfs count="9">
    <xf numFmtId="0" fontId="0" fillId="0" borderId="0"/>
    <xf numFmtId="9" fontId="8" fillId="0" borderId="0" applyFont="0" applyFill="0" applyBorder="0" applyAlignment="0" applyProtection="0"/>
    <xf numFmtId="164" fontId="8" fillId="0" borderId="0" applyFont="0" applyFill="0" applyBorder="0" applyAlignment="0" applyProtection="0"/>
    <xf numFmtId="0" fontId="11" fillId="11" borderId="0" applyNumberFormat="0" applyBorder="0" applyAlignment="0" applyProtection="0"/>
    <xf numFmtId="0" fontId="19" fillId="0" borderId="0" applyNumberFormat="0" applyFill="0" applyBorder="0" applyAlignment="0" applyProtection="0"/>
    <xf numFmtId="0" fontId="24" fillId="0" borderId="0"/>
    <xf numFmtId="0" fontId="25" fillId="21" borderId="1" applyProtection="0">
      <alignment horizontal="center" vertical="center"/>
    </xf>
    <xf numFmtId="0" fontId="24" fillId="0" borderId="0"/>
    <xf numFmtId="44" fontId="8" fillId="0" borderId="0" applyFont="0" applyFill="0" applyBorder="0" applyAlignment="0" applyProtection="0"/>
  </cellStyleXfs>
  <cellXfs count="417">
    <xf numFmtId="0" fontId="0" fillId="0" borderId="0" xfId="0"/>
    <xf numFmtId="0" fontId="0" fillId="5" borderId="0" xfId="0" applyFill="1"/>
    <xf numFmtId="0" fontId="9" fillId="5" borderId="0" xfId="0" applyFont="1" applyFill="1" applyAlignment="1">
      <alignment horizontal="left" indent="1"/>
    </xf>
    <xf numFmtId="0" fontId="0" fillId="5" borderId="0" xfId="0" applyFill="1" applyAlignment="1">
      <alignment horizontal="left" indent="1"/>
    </xf>
    <xf numFmtId="0" fontId="0" fillId="0" borderId="2" xfId="0" applyBorder="1" applyAlignment="1">
      <alignment horizontal="center"/>
    </xf>
    <xf numFmtId="0" fontId="0" fillId="3" borderId="0" xfId="0" applyFill="1" applyAlignment="1">
      <alignment horizontal="left" indent="1"/>
    </xf>
    <xf numFmtId="0" fontId="0" fillId="3" borderId="0" xfId="0" applyFill="1"/>
    <xf numFmtId="0" fontId="4" fillId="3" borderId="0" xfId="0" applyFont="1" applyFill="1" applyAlignment="1">
      <alignment horizontal="left" indent="1"/>
    </xf>
    <xf numFmtId="0" fontId="10" fillId="3" borderId="0" xfId="0" applyFont="1" applyFill="1" applyAlignment="1">
      <alignment horizontal="left" indent="1"/>
    </xf>
    <xf numFmtId="9" fontId="4" fillId="3" borderId="0" xfId="1" applyFont="1" applyFill="1" applyAlignment="1">
      <alignment horizontal="center"/>
    </xf>
    <xf numFmtId="9" fontId="4" fillId="0" borderId="2" xfId="1" applyFont="1" applyBorder="1" applyAlignment="1">
      <alignment horizontal="center" vertical="center"/>
    </xf>
    <xf numFmtId="0" fontId="7" fillId="5" borderId="0" xfId="0" applyFont="1" applyFill="1"/>
    <xf numFmtId="0" fontId="12" fillId="5" borderId="0" xfId="0" applyFont="1" applyFill="1"/>
    <xf numFmtId="0" fontId="4" fillId="3" borderId="0" xfId="0" applyFont="1" applyFill="1" applyAlignment="1">
      <alignment horizontal="left" indent="1"/>
    </xf>
    <xf numFmtId="9" fontId="4" fillId="2" borderId="2" xfId="0" applyNumberFormat="1" applyFont="1" applyFill="1" applyBorder="1" applyAlignment="1">
      <alignment horizontal="center" vertical="center"/>
    </xf>
    <xf numFmtId="9" fontId="14" fillId="11" borderId="2" xfId="3" applyNumberFormat="1" applyFont="1" applyBorder="1" applyAlignment="1">
      <alignment horizontal="center"/>
    </xf>
    <xf numFmtId="9" fontId="4" fillId="3" borderId="0" xfId="0" applyNumberFormat="1" applyFont="1" applyFill="1" applyBorder="1" applyAlignment="1">
      <alignment horizontal="center" vertical="center"/>
    </xf>
    <xf numFmtId="0" fontId="15" fillId="3" borderId="0" xfId="0" applyFont="1" applyFill="1" applyAlignment="1">
      <alignment horizontal="left" indent="1"/>
    </xf>
    <xf numFmtId="2" fontId="4" fillId="2" borderId="2" xfId="0" applyNumberFormat="1" applyFont="1" applyFill="1" applyBorder="1" applyAlignment="1">
      <alignment horizontal="center" vertical="center"/>
    </xf>
    <xf numFmtId="1" fontId="4" fillId="2" borderId="2" xfId="0" applyNumberFormat="1" applyFont="1" applyFill="1" applyBorder="1" applyAlignment="1">
      <alignment horizontal="center" vertical="center"/>
    </xf>
    <xf numFmtId="0" fontId="16" fillId="3" borderId="0" xfId="0" applyFont="1" applyFill="1" applyAlignment="1">
      <alignment horizontal="left" indent="1"/>
    </xf>
    <xf numFmtId="0" fontId="0" fillId="3" borderId="0" xfId="0" applyFill="1" applyBorder="1"/>
    <xf numFmtId="0" fontId="4" fillId="2" borderId="2" xfId="0" applyFont="1" applyFill="1" applyBorder="1" applyAlignment="1">
      <alignment horizontal="center" vertical="center"/>
    </xf>
    <xf numFmtId="9" fontId="4" fillId="2" borderId="2" xfId="1" applyFont="1" applyFill="1" applyBorder="1" applyAlignment="1">
      <alignment horizontal="center" vertical="center" wrapText="1"/>
    </xf>
    <xf numFmtId="0" fontId="15" fillId="3" borderId="0" xfId="0" applyFont="1" applyFill="1" applyAlignment="1">
      <alignment horizontal="left" indent="1"/>
    </xf>
    <xf numFmtId="9" fontId="4" fillId="2" borderId="2" xfId="1" applyFont="1" applyFill="1" applyBorder="1" applyAlignment="1">
      <alignment horizontal="center" vertical="center"/>
    </xf>
    <xf numFmtId="9" fontId="16" fillId="2" borderId="2" xfId="1" applyFont="1" applyFill="1" applyBorder="1" applyAlignment="1">
      <alignment horizontal="center" vertical="center"/>
    </xf>
    <xf numFmtId="0" fontId="0" fillId="0" borderId="0" xfId="0" applyAlignment="1">
      <alignment horizontal="center" vertical="center"/>
    </xf>
    <xf numFmtId="0" fontId="0" fillId="0" borderId="0" xfId="0" applyAlignment="1"/>
    <xf numFmtId="0" fontId="0" fillId="0" borderId="0" xfId="0" applyProtection="1">
      <protection locked="0"/>
    </xf>
    <xf numFmtId="0" fontId="0" fillId="4" borderId="0" xfId="0" applyFill="1" applyProtection="1">
      <protection locked="0"/>
    </xf>
    <xf numFmtId="0" fontId="0" fillId="4" borderId="0" xfId="0" applyFill="1" applyProtection="1"/>
    <xf numFmtId="0" fontId="0" fillId="0" borderId="0" xfId="0" applyProtection="1"/>
    <xf numFmtId="0" fontId="7" fillId="5" borderId="1" xfId="0" applyFont="1" applyFill="1" applyBorder="1" applyAlignment="1" applyProtection="1">
      <alignment horizontal="center" vertical="center"/>
    </xf>
    <xf numFmtId="0" fontId="0" fillId="5" borderId="0" xfId="0" applyFill="1" applyProtection="1"/>
    <xf numFmtId="0" fontId="0" fillId="2" borderId="1" xfId="0" applyFill="1" applyBorder="1" applyAlignment="1" applyProtection="1">
      <alignment horizontal="center" vertical="center" wrapText="1"/>
    </xf>
    <xf numFmtId="0" fontId="0" fillId="2" borderId="1" xfId="0" applyFill="1" applyBorder="1" applyAlignment="1" applyProtection="1">
      <alignment horizontal="center" vertical="center"/>
    </xf>
    <xf numFmtId="0" fontId="0" fillId="2" borderId="1" xfId="0" applyFill="1" applyBorder="1" applyAlignment="1" applyProtection="1">
      <alignment horizontal="left" vertical="center" wrapText="1"/>
    </xf>
    <xf numFmtId="9" fontId="0" fillId="2" borderId="1" xfId="0" applyNumberFormat="1" applyFill="1" applyBorder="1" applyAlignment="1" applyProtection="1">
      <alignment horizontal="center" vertical="center"/>
    </xf>
    <xf numFmtId="0" fontId="0" fillId="2" borderId="1" xfId="0" applyNumberFormat="1" applyFill="1" applyBorder="1" applyAlignment="1" applyProtection="1">
      <alignment horizontal="center" vertical="center"/>
    </xf>
    <xf numFmtId="0" fontId="0" fillId="7" borderId="1" xfId="0" applyFill="1" applyBorder="1" applyAlignment="1" applyProtection="1">
      <alignment horizontal="center" vertical="center"/>
    </xf>
    <xf numFmtId="2" fontId="0" fillId="2" borderId="1"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0" fontId="0" fillId="2" borderId="1" xfId="0" applyFont="1" applyFill="1" applyBorder="1" applyAlignment="1" applyProtection="1">
      <alignment horizontal="left" vertical="center" wrapText="1"/>
    </xf>
    <xf numFmtId="0" fontId="0" fillId="9" borderId="1" xfId="0"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0" fillId="10" borderId="1" xfId="0"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0" fillId="13" borderId="1" xfId="0" applyFill="1" applyBorder="1" applyAlignment="1" applyProtection="1">
      <alignment horizontal="center" vertical="center" wrapText="1"/>
    </xf>
    <xf numFmtId="0" fontId="0" fillId="5" borderId="0" xfId="0" applyFill="1" applyAlignment="1">
      <alignment horizontal="left"/>
    </xf>
    <xf numFmtId="0" fontId="0" fillId="0" borderId="0" xfId="0" applyAlignment="1">
      <alignment horizontal="center" vertical="center"/>
    </xf>
    <xf numFmtId="0" fontId="15" fillId="3" borderId="0" xfId="0" applyFont="1" applyFill="1" applyAlignment="1">
      <alignment horizontal="left" indent="1"/>
    </xf>
    <xf numFmtId="0" fontId="4" fillId="3" borderId="0" xfId="0" applyFont="1" applyFill="1" applyAlignment="1">
      <alignment horizontal="left" indent="1"/>
    </xf>
    <xf numFmtId="0" fontId="0" fillId="2" borderId="1" xfId="0" applyFill="1" applyBorder="1" applyAlignment="1">
      <alignment horizontal="left" vertical="center" wrapText="1"/>
    </xf>
    <xf numFmtId="0" fontId="0" fillId="2" borderId="1" xfId="0" applyFont="1" applyFill="1" applyBorder="1" applyAlignment="1">
      <alignment horizontal="left" vertical="center" wrapText="1"/>
    </xf>
    <xf numFmtId="0" fontId="0" fillId="15" borderId="1" xfId="0"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0" fillId="0" borderId="0" xfId="0" applyAlignment="1">
      <alignment horizontal="center"/>
    </xf>
    <xf numFmtId="0" fontId="0" fillId="0" borderId="0" xfId="0" applyAlignment="1">
      <alignment horizontal="center" vertical="center"/>
    </xf>
    <xf numFmtId="0" fontId="7" fillId="2" borderId="1" xfId="0" applyFont="1" applyFill="1" applyBorder="1" applyAlignment="1" applyProtection="1">
      <alignment horizontal="left" vertical="center" wrapText="1"/>
    </xf>
    <xf numFmtId="0" fontId="7" fillId="16"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0" fillId="17" borderId="1" xfId="0" applyFill="1" applyBorder="1" applyAlignment="1" applyProtection="1">
      <alignment horizontal="center" vertical="center" wrapText="1"/>
    </xf>
    <xf numFmtId="0" fontId="0" fillId="18" borderId="1" xfId="0" applyFill="1" applyBorder="1" applyAlignment="1" applyProtection="1">
      <alignment horizontal="center" vertical="center"/>
    </xf>
    <xf numFmtId="0" fontId="2" fillId="18" borderId="1" xfId="0" applyFont="1" applyFill="1" applyBorder="1" applyAlignment="1" applyProtection="1">
      <alignment horizontal="center" vertical="center"/>
    </xf>
    <xf numFmtId="0" fontId="0" fillId="19" borderId="1" xfId="0" applyFill="1" applyBorder="1" applyAlignment="1" applyProtection="1">
      <alignment horizontal="center" vertical="center"/>
    </xf>
    <xf numFmtId="0" fontId="19" fillId="2" borderId="1" xfId="4" applyFill="1" applyBorder="1" applyAlignment="1" applyProtection="1">
      <alignment horizontal="center" vertical="center"/>
    </xf>
    <xf numFmtId="0" fontId="19" fillId="2" borderId="1" xfId="4" applyFill="1" applyBorder="1" applyAlignment="1" applyProtection="1">
      <alignment horizontal="center" vertical="center" wrapText="1"/>
    </xf>
    <xf numFmtId="0" fontId="0" fillId="0" borderId="0" xfId="0" applyAlignment="1">
      <alignment horizontal="center" vertical="center"/>
    </xf>
    <xf numFmtId="0" fontId="0" fillId="14" borderId="1" xfId="0" applyFill="1" applyBorder="1" applyAlignment="1" applyProtection="1">
      <alignment horizontal="center" vertical="center" wrapText="1"/>
    </xf>
    <xf numFmtId="0" fontId="0" fillId="6" borderId="1" xfId="0" applyFill="1" applyBorder="1" applyAlignment="1" applyProtection="1">
      <alignment horizontal="center" vertical="center" wrapText="1"/>
    </xf>
    <xf numFmtId="0" fontId="19" fillId="2" borderId="1" xfId="4" applyFill="1" applyBorder="1" applyAlignment="1">
      <alignment horizontal="center" vertical="center"/>
    </xf>
    <xf numFmtId="0" fontId="8" fillId="2" borderId="1" xfId="0" applyFont="1" applyFill="1" applyBorder="1" applyAlignment="1">
      <alignment horizontal="left" vertical="center" wrapText="1"/>
    </xf>
    <xf numFmtId="0" fontId="0" fillId="2" borderId="1" xfId="0" applyFill="1" applyBorder="1" applyAlignment="1" applyProtection="1">
      <alignment horizontal="left" wrapText="1"/>
    </xf>
    <xf numFmtId="0" fontId="4" fillId="3" borderId="0" xfId="0" applyFont="1" applyFill="1" applyAlignment="1">
      <alignment horizontal="left" indent="1"/>
    </xf>
    <xf numFmtId="0" fontId="15" fillId="3" borderId="0" xfId="0" applyFont="1" applyFill="1" applyAlignment="1">
      <alignment horizontal="left" indent="1"/>
    </xf>
    <xf numFmtId="0" fontId="7" fillId="2" borderId="1" xfId="4" applyFont="1" applyFill="1" applyBorder="1" applyAlignment="1" applyProtection="1">
      <alignment horizontal="center" vertical="center"/>
    </xf>
    <xf numFmtId="0" fontId="9" fillId="3" borderId="0" xfId="0" applyFont="1" applyFill="1" applyAlignment="1">
      <alignment horizontal="left" indent="1"/>
    </xf>
    <xf numFmtId="9" fontId="20" fillId="2" borderId="2" xfId="0" applyNumberFormat="1" applyFont="1" applyFill="1" applyBorder="1" applyAlignment="1">
      <alignment horizontal="center" vertical="center"/>
    </xf>
    <xf numFmtId="0" fontId="0" fillId="2" borderId="8" xfId="0" applyFont="1"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22" fillId="2" borderId="1" xfId="4" applyFont="1" applyFill="1" applyBorder="1" applyAlignment="1" applyProtection="1">
      <alignment horizontal="center" vertical="center"/>
    </xf>
    <xf numFmtId="0" fontId="19" fillId="2" borderId="1" xfId="4" applyFont="1" applyFill="1" applyBorder="1" applyAlignment="1" applyProtection="1">
      <alignment horizontal="center" vertical="center"/>
    </xf>
    <xf numFmtId="0" fontId="9" fillId="3" borderId="0" xfId="0" applyFont="1" applyFill="1" applyBorder="1" applyAlignment="1">
      <alignment horizontal="left" indent="1"/>
    </xf>
    <xf numFmtId="0" fontId="4" fillId="3" borderId="0" xfId="0" applyFont="1" applyFill="1" applyAlignment="1">
      <alignment horizontal="center"/>
    </xf>
    <xf numFmtId="0" fontId="23" fillId="3" borderId="0" xfId="0" applyFont="1" applyFill="1" applyAlignment="1">
      <alignment horizontal="left" indent="1"/>
    </xf>
    <xf numFmtId="0" fontId="0" fillId="0" borderId="0" xfId="0" applyAlignment="1">
      <alignment horizontal="center"/>
    </xf>
    <xf numFmtId="0" fontId="10" fillId="3" borderId="0" xfId="0" applyFont="1" applyFill="1" applyAlignment="1">
      <alignment horizontal="center"/>
    </xf>
    <xf numFmtId="0" fontId="4" fillId="2" borderId="2" xfId="0" applyNumberFormat="1" applyFont="1" applyFill="1" applyBorder="1" applyAlignment="1">
      <alignment horizontal="center" vertical="center"/>
    </xf>
    <xf numFmtId="1" fontId="23" fillId="0" borderId="2" xfId="2" applyNumberFormat="1" applyFont="1" applyBorder="1" applyAlignment="1">
      <alignment horizontal="center" vertical="center"/>
    </xf>
    <xf numFmtId="0" fontId="4" fillId="3" borderId="0" xfId="0" applyFont="1" applyFill="1" applyAlignment="1">
      <alignment horizontal="left" indent="1"/>
    </xf>
    <xf numFmtId="0" fontId="9" fillId="3" borderId="0" xfId="0" applyFont="1" applyFill="1" applyAlignment="1">
      <alignment horizontal="left" indent="1"/>
    </xf>
    <xf numFmtId="0" fontId="5" fillId="2" borderId="1" xfId="0" applyFont="1" applyFill="1" applyBorder="1" applyAlignment="1">
      <alignment horizontal="left" vertical="center" wrapText="1"/>
    </xf>
    <xf numFmtId="0" fontId="0" fillId="3" borderId="0" xfId="0" applyFill="1" applyAlignment="1">
      <alignment horizontal="center"/>
    </xf>
    <xf numFmtId="0" fontId="4" fillId="3" borderId="0" xfId="0" applyFont="1" applyFill="1" applyAlignment="1">
      <alignment horizontal="center" vertical="center"/>
    </xf>
    <xf numFmtId="0" fontId="24" fillId="20" borderId="0" xfId="5" applyFill="1"/>
    <xf numFmtId="0" fontId="4" fillId="3" borderId="0" xfId="0" applyFont="1" applyFill="1" applyAlignment="1">
      <alignment horizontal="left" indent="1"/>
    </xf>
    <xf numFmtId="0" fontId="15" fillId="3" borderId="0" xfId="0" applyFont="1" applyFill="1" applyAlignment="1">
      <alignment horizontal="left" indent="1"/>
    </xf>
    <xf numFmtId="0" fontId="15" fillId="3" borderId="0" xfId="0" applyFont="1" applyFill="1" applyAlignment="1">
      <alignment horizontal="left" indent="1"/>
    </xf>
    <xf numFmtId="0" fontId="15" fillId="3" borderId="0" xfId="0" applyFont="1" applyFill="1"/>
    <xf numFmtId="0" fontId="15" fillId="3" borderId="0" xfId="0" applyFont="1" applyFill="1" applyAlignment="1"/>
    <xf numFmtId="0" fontId="26" fillId="5" borderId="0" xfId="0" applyFont="1" applyFill="1"/>
    <xf numFmtId="0" fontId="0" fillId="0" borderId="0" xfId="0" applyFont="1" applyProtection="1"/>
    <xf numFmtId="0" fontId="7" fillId="5" borderId="0" xfId="0" applyFont="1" applyFill="1" applyAlignment="1" applyProtection="1">
      <alignment horizontal="center" vertical="center"/>
    </xf>
    <xf numFmtId="9" fontId="6" fillId="5" borderId="0" xfId="1" applyFont="1" applyFill="1" applyProtection="1"/>
    <xf numFmtId="0" fontId="0" fillId="10" borderId="9" xfId="0" applyFill="1" applyBorder="1" applyAlignment="1" applyProtection="1">
      <alignment horizontal="center" vertical="center" wrapText="1"/>
    </xf>
    <xf numFmtId="0" fontId="0" fillId="2" borderId="9" xfId="0" applyFill="1" applyBorder="1" applyAlignment="1" applyProtection="1">
      <alignment horizontal="center" vertical="center" wrapText="1"/>
    </xf>
    <xf numFmtId="0" fontId="19" fillId="2" borderId="9" xfId="4"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9" xfId="0" applyFill="1" applyBorder="1" applyAlignment="1" applyProtection="1">
      <alignment horizontal="left" vertical="center" wrapText="1"/>
    </xf>
    <xf numFmtId="0" fontId="0" fillId="2" borderId="9" xfId="0" applyNumberFormat="1" applyFill="1" applyBorder="1" applyAlignment="1" applyProtection="1">
      <alignment horizontal="center" vertical="center"/>
    </xf>
    <xf numFmtId="0" fontId="0" fillId="5" borderId="0" xfId="0" applyFont="1" applyFill="1" applyBorder="1" applyProtection="1"/>
    <xf numFmtId="0" fontId="0" fillId="5" borderId="0" xfId="0" applyFill="1" applyBorder="1" applyAlignment="1" applyProtection="1">
      <alignment vertical="center"/>
    </xf>
    <xf numFmtId="0" fontId="0" fillId="5" borderId="0" xfId="0" applyFill="1" applyBorder="1" applyAlignment="1" applyProtection="1">
      <alignment horizontal="left" vertical="center"/>
    </xf>
    <xf numFmtId="0" fontId="0" fillId="5" borderId="0" xfId="0" applyFill="1" applyBorder="1" applyAlignment="1" applyProtection="1">
      <alignment horizontal="center" vertical="center"/>
    </xf>
    <xf numFmtId="0" fontId="0" fillId="5" borderId="0" xfId="0" applyFill="1" applyBorder="1" applyAlignment="1" applyProtection="1">
      <alignment horizontal="left" vertical="center" wrapText="1"/>
    </xf>
    <xf numFmtId="0" fontId="0" fillId="5" borderId="0" xfId="0" applyFill="1" applyBorder="1" applyAlignment="1" applyProtection="1">
      <alignment horizontal="center" vertical="center"/>
      <protection locked="0"/>
    </xf>
    <xf numFmtId="0" fontId="0" fillId="5" borderId="0" xfId="0" applyNumberFormat="1" applyFill="1" applyBorder="1" applyAlignment="1" applyProtection="1">
      <alignment horizontal="center" vertical="center"/>
    </xf>
    <xf numFmtId="0" fontId="0" fillId="5" borderId="0" xfId="0" applyNumberFormat="1" applyFill="1" applyBorder="1" applyProtection="1"/>
    <xf numFmtId="0" fontId="0" fillId="5" borderId="0" xfId="0" applyFill="1" applyBorder="1" applyProtection="1"/>
    <xf numFmtId="0" fontId="0" fillId="2" borderId="1" xfId="0" applyFill="1" applyBorder="1" applyAlignment="1">
      <alignment vertical="center"/>
    </xf>
    <xf numFmtId="0" fontId="28" fillId="2" borderId="1" xfId="0" applyFont="1" applyFill="1" applyBorder="1" applyAlignment="1">
      <alignment horizontal="left" vertical="center" wrapText="1"/>
    </xf>
    <xf numFmtId="0" fontId="29" fillId="0" borderId="1" xfId="0" applyFont="1" applyBorder="1" applyAlignment="1">
      <alignment vertical="center" wrapText="1"/>
    </xf>
    <xf numFmtId="0" fontId="29" fillId="23" borderId="1" xfId="0" applyFont="1" applyFill="1" applyBorder="1" applyAlignment="1">
      <alignment horizontal="center" vertical="center" wrapText="1"/>
    </xf>
    <xf numFmtId="0" fontId="29" fillId="0" borderId="1" xfId="0" applyFont="1" applyBorder="1"/>
    <xf numFmtId="14" fontId="28" fillId="5" borderId="1" xfId="0" applyNumberFormat="1" applyFont="1" applyFill="1" applyBorder="1" applyAlignment="1">
      <alignment horizontal="center" vertical="center" wrapText="1"/>
    </xf>
    <xf numFmtId="17" fontId="29" fillId="5"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30" fillId="2" borderId="1" xfId="4" applyFont="1" applyFill="1" applyBorder="1" applyAlignment="1">
      <alignment horizontal="center" vertical="center" wrapText="1"/>
    </xf>
    <xf numFmtId="14" fontId="28" fillId="23" borderId="1" xfId="0" applyNumberFormat="1" applyFont="1" applyFill="1" applyBorder="1" applyAlignment="1">
      <alignment horizontal="center" vertical="center" wrapText="1"/>
    </xf>
    <xf numFmtId="0" fontId="29" fillId="2" borderId="1" xfId="0" applyFont="1" applyFill="1" applyBorder="1" applyAlignment="1">
      <alignment vertical="center" wrapText="1"/>
    </xf>
    <xf numFmtId="14" fontId="29" fillId="5" borderId="1" xfId="0" applyNumberFormat="1" applyFont="1" applyFill="1" applyBorder="1" applyAlignment="1">
      <alignment horizontal="center" vertical="center" wrapText="1"/>
    </xf>
    <xf numFmtId="14" fontId="29" fillId="23" borderId="1" xfId="0" applyNumberFormat="1" applyFont="1" applyFill="1" applyBorder="1" applyAlignment="1">
      <alignment horizontal="center" vertical="center" wrapText="1"/>
    </xf>
    <xf numFmtId="17" fontId="29" fillId="2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xf>
    <xf numFmtId="0" fontId="30" fillId="0" borderId="1" xfId="4" applyFont="1" applyBorder="1" applyAlignment="1">
      <alignment horizontal="center" vertical="center" wrapText="1"/>
    </xf>
    <xf numFmtId="0" fontId="31" fillId="2" borderId="1" xfId="0" applyFont="1" applyFill="1" applyBorder="1" applyAlignment="1">
      <alignment horizontal="center" vertical="center" wrapText="1"/>
    </xf>
    <xf numFmtId="0" fontId="28" fillId="5" borderId="1" xfId="0" applyNumberFormat="1" applyFont="1" applyFill="1" applyBorder="1" applyAlignment="1">
      <alignment horizontal="center" vertical="center" wrapText="1"/>
    </xf>
    <xf numFmtId="0" fontId="28" fillId="3" borderId="1" xfId="0" applyNumberFormat="1" applyFont="1" applyFill="1" applyBorder="1" applyAlignment="1">
      <alignment horizontal="center" vertical="center" wrapText="1"/>
    </xf>
    <xf numFmtId="0" fontId="28" fillId="23" borderId="1" xfId="0" applyNumberFormat="1" applyFont="1" applyFill="1" applyBorder="1" applyAlignment="1">
      <alignment horizontal="center" vertical="center" wrapText="1"/>
    </xf>
    <xf numFmtId="14" fontId="28" fillId="5" borderId="1" xfId="0" applyNumberFormat="1" applyFont="1" applyFill="1" applyBorder="1" applyAlignment="1">
      <alignment horizontal="center" vertical="center"/>
    </xf>
    <xf numFmtId="0" fontId="30" fillId="0" borderId="1" xfId="4" applyFont="1" applyBorder="1" applyAlignment="1">
      <alignment horizontal="center" vertical="center"/>
    </xf>
    <xf numFmtId="1" fontId="28" fillId="23" borderId="1" xfId="0" applyNumberFormat="1" applyFont="1" applyFill="1" applyBorder="1" applyAlignment="1">
      <alignment horizontal="center" vertical="center" wrapText="1"/>
    </xf>
    <xf numFmtId="0" fontId="4" fillId="3" borderId="0" xfId="0" applyFont="1" applyFill="1" applyAlignment="1">
      <alignment horizontal="left" indent="1"/>
    </xf>
    <xf numFmtId="0" fontId="12" fillId="5" borderId="0" xfId="0" applyFont="1" applyFill="1" applyAlignment="1">
      <alignment horizontal="center"/>
    </xf>
    <xf numFmtId="165" fontId="12" fillId="5" borderId="0" xfId="2" applyNumberFormat="1" applyFont="1" applyFill="1" applyAlignment="1">
      <alignment horizontal="center"/>
    </xf>
    <xf numFmtId="1" fontId="12" fillId="5" borderId="0" xfId="0" applyNumberFormat="1" applyFont="1" applyFill="1" applyAlignment="1">
      <alignment horizontal="center"/>
    </xf>
    <xf numFmtId="0" fontId="12" fillId="5" borderId="0" xfId="0" applyFont="1" applyFill="1" applyAlignment="1">
      <alignment wrapText="1"/>
    </xf>
    <xf numFmtId="0" fontId="12" fillId="5" borderId="0" xfId="0" applyFont="1" applyFill="1" applyAlignment="1">
      <alignment horizontal="left" wrapText="1"/>
    </xf>
    <xf numFmtId="17" fontId="28" fillId="23" borderId="1" xfId="0" applyNumberFormat="1" applyFont="1" applyFill="1" applyBorder="1" applyAlignment="1">
      <alignment horizontal="center" vertical="center" wrapText="1"/>
    </xf>
    <xf numFmtId="0" fontId="30" fillId="0" borderId="0" xfId="4" applyFont="1" applyBorder="1" applyAlignment="1">
      <alignment horizontal="center" vertical="center"/>
    </xf>
    <xf numFmtId="0" fontId="24" fillId="5" borderId="0" xfId="5" applyFill="1"/>
    <xf numFmtId="0" fontId="45" fillId="24" borderId="0" xfId="7" applyFont="1" applyFill="1"/>
    <xf numFmtId="0" fontId="46" fillId="24" borderId="0" xfId="7" applyFont="1" applyFill="1" applyAlignment="1"/>
    <xf numFmtId="0" fontId="46" fillId="24" borderId="0" xfId="7" applyFont="1" applyFill="1" applyAlignment="1">
      <alignment horizontal="center"/>
    </xf>
    <xf numFmtId="0" fontId="45" fillId="24" borderId="0" xfId="7" applyFont="1" applyFill="1" applyAlignment="1">
      <alignment horizontal="left" vertical="center"/>
    </xf>
    <xf numFmtId="0" fontId="47" fillId="24" borderId="0" xfId="7" applyFont="1" applyFill="1" applyAlignment="1">
      <alignment horizontal="left" vertical="center"/>
    </xf>
    <xf numFmtId="0" fontId="45" fillId="24" borderId="0" xfId="7" applyFont="1" applyFill="1" applyBorder="1" applyAlignment="1">
      <alignment horizontal="left" vertical="center"/>
    </xf>
    <xf numFmtId="0" fontId="45" fillId="24" borderId="0" xfId="7" applyFont="1" applyFill="1" applyBorder="1" applyAlignment="1">
      <alignment horizontal="right" vertical="center"/>
    </xf>
    <xf numFmtId="0" fontId="43" fillId="24" borderId="0" xfId="7" applyFont="1" applyFill="1" applyBorder="1" applyAlignment="1">
      <alignment horizontal="right" vertical="center"/>
    </xf>
    <xf numFmtId="0" fontId="0" fillId="24" borderId="0" xfId="0" applyFill="1"/>
    <xf numFmtId="0" fontId="43" fillId="24" borderId="0" xfId="7" applyFont="1" applyFill="1" applyAlignment="1">
      <alignment horizontal="left" vertical="center"/>
    </xf>
    <xf numFmtId="0" fontId="45" fillId="24" borderId="0" xfId="7" applyFont="1" applyFill="1" applyAlignment="1">
      <alignment horizontal="right" vertical="center"/>
    </xf>
    <xf numFmtId="0" fontId="45" fillId="24" borderId="0" xfId="7" applyFont="1" applyFill="1" applyAlignment="1" applyProtection="1">
      <alignment horizontal="left" vertical="center"/>
      <protection locked="0" hidden="1"/>
    </xf>
    <xf numFmtId="0" fontId="45" fillId="24" borderId="0" xfId="7" applyFont="1" applyFill="1" applyAlignment="1">
      <alignment horizontal="center" vertical="center"/>
    </xf>
    <xf numFmtId="0" fontId="48" fillId="24" borderId="0" xfId="7" applyFont="1" applyFill="1" applyAlignment="1">
      <alignment horizontal="right" vertical="center"/>
    </xf>
    <xf numFmtId="0" fontId="45" fillId="24" borderId="0" xfId="7" applyFont="1" applyFill="1" applyAlignment="1">
      <alignment vertical="center"/>
    </xf>
    <xf numFmtId="0" fontId="45" fillId="24" borderId="0" xfId="7" quotePrefix="1" applyFont="1" applyFill="1" applyAlignment="1">
      <alignment vertical="center"/>
    </xf>
    <xf numFmtId="0" fontId="45" fillId="24" borderId="0" xfId="7" quotePrefix="1" applyFont="1" applyFill="1" applyBorder="1" applyAlignment="1">
      <alignment vertical="center"/>
    </xf>
    <xf numFmtId="0" fontId="47" fillId="24" borderId="0" xfId="7" applyFont="1" applyFill="1" applyBorder="1" applyAlignment="1">
      <alignment vertical="center"/>
    </xf>
    <xf numFmtId="0" fontId="45" fillId="24" borderId="0" xfId="7" applyFont="1" applyFill="1" applyAlignment="1">
      <alignment horizontal="left" vertical="top"/>
    </xf>
    <xf numFmtId="0" fontId="45" fillId="24" borderId="0" xfId="7" quotePrefix="1" applyFont="1" applyFill="1" applyAlignment="1">
      <alignment horizontal="left" vertical="center"/>
    </xf>
    <xf numFmtId="0" fontId="45" fillId="24" borderId="0" xfId="7" applyFont="1" applyFill="1" applyAlignment="1">
      <alignment horizontal="left" vertical="center" wrapText="1"/>
    </xf>
    <xf numFmtId="0" fontId="47" fillId="24" borderId="0" xfId="7" applyFont="1" applyFill="1" applyAlignment="1">
      <alignment horizontal="left" vertical="top" wrapText="1"/>
    </xf>
    <xf numFmtId="0" fontId="47" fillId="24" borderId="1" xfId="7" applyFont="1" applyFill="1" applyBorder="1" applyAlignment="1" applyProtection="1">
      <alignment horizontal="left" vertical="center"/>
      <protection locked="0" hidden="1"/>
    </xf>
    <xf numFmtId="0" fontId="47" fillId="24" borderId="1" xfId="7" applyFont="1" applyFill="1" applyBorder="1" applyAlignment="1" applyProtection="1">
      <alignment horizontal="left" vertical="center" wrapText="1"/>
      <protection locked="0" hidden="1"/>
    </xf>
    <xf numFmtId="22" fontId="45" fillId="24" borderId="0" xfId="7" applyNumberFormat="1" applyFont="1" applyFill="1" applyAlignment="1">
      <alignment horizontal="left" vertical="center"/>
    </xf>
    <xf numFmtId="0" fontId="50" fillId="24" borderId="0" xfId="7" applyFont="1" applyFill="1" applyAlignment="1">
      <alignment horizontal="left" vertical="center"/>
    </xf>
    <xf numFmtId="0" fontId="30" fillId="2" borderId="0" xfId="4" applyFont="1" applyFill="1" applyBorder="1" applyAlignment="1">
      <alignment horizontal="center" vertical="center" wrapText="1"/>
    </xf>
    <xf numFmtId="0" fontId="42" fillId="5" borderId="0" xfId="5" applyFont="1" applyFill="1" applyAlignment="1">
      <alignment horizontal="center" vertical="center"/>
    </xf>
    <xf numFmtId="0" fontId="12" fillId="5" borderId="0" xfId="0" applyFont="1" applyFill="1" applyProtection="1"/>
    <xf numFmtId="0" fontId="18" fillId="2" borderId="1" xfId="0" applyFont="1" applyFill="1" applyBorder="1" applyAlignment="1">
      <alignment horizontal="left" vertical="center" wrapText="1"/>
    </xf>
    <xf numFmtId="0" fontId="19" fillId="2" borderId="0" xfId="4" applyFill="1" applyAlignment="1">
      <alignment horizontal="center" vertical="center"/>
    </xf>
    <xf numFmtId="0" fontId="7" fillId="17" borderId="1" xfId="0" applyFont="1" applyFill="1" applyBorder="1" applyAlignment="1" applyProtection="1">
      <alignment horizontal="center" vertical="center" wrapText="1"/>
    </xf>
    <xf numFmtId="0" fontId="0" fillId="25" borderId="1" xfId="0"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7" fillId="26" borderId="1" xfId="0" applyFont="1" applyFill="1" applyBorder="1" applyAlignment="1" applyProtection="1">
      <alignment horizontal="center" vertical="center" wrapText="1"/>
    </xf>
    <xf numFmtId="0" fontId="7" fillId="27" borderId="1" xfId="0" applyFont="1" applyFill="1" applyBorder="1" applyAlignment="1" applyProtection="1">
      <alignment horizontal="center" vertical="center" wrapText="1"/>
    </xf>
    <xf numFmtId="0" fontId="10" fillId="4" borderId="0" xfId="0" applyFont="1" applyFill="1" applyAlignment="1" applyProtection="1">
      <alignment horizontal="center" vertical="center"/>
    </xf>
    <xf numFmtId="0" fontId="10" fillId="0" borderId="0" xfId="0" applyFont="1" applyAlignment="1" applyProtection="1">
      <alignment horizontal="center" vertical="center"/>
    </xf>
    <xf numFmtId="0" fontId="51" fillId="5"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0" fontId="24" fillId="3" borderId="0" xfId="5" applyFill="1"/>
    <xf numFmtId="0" fontId="42" fillId="5" borderId="0" xfId="5" applyFont="1" applyFill="1" applyAlignment="1">
      <alignment vertical="center"/>
    </xf>
    <xf numFmtId="0" fontId="0" fillId="3" borderId="0" xfId="0" applyFill="1" applyBorder="1" applyAlignment="1">
      <alignment horizontal="center" vertical="center"/>
    </xf>
    <xf numFmtId="9" fontId="20" fillId="3" borderId="0" xfId="0" applyNumberFormat="1" applyFont="1" applyFill="1" applyBorder="1" applyAlignment="1">
      <alignment horizontal="center" vertical="center"/>
    </xf>
    <xf numFmtId="0" fontId="4" fillId="3" borderId="0" xfId="0" applyNumberFormat="1" applyFont="1" applyFill="1" applyBorder="1" applyAlignment="1">
      <alignment horizontal="left" vertical="center" indent="1"/>
    </xf>
    <xf numFmtId="0" fontId="4" fillId="5" borderId="0" xfId="0" applyFont="1" applyFill="1"/>
    <xf numFmtId="0" fontId="7" fillId="0" borderId="1" xfId="0" applyFont="1" applyBorder="1" applyAlignment="1" applyProtection="1">
      <alignment horizontal="left" vertical="center" wrapText="1" indent="1"/>
    </xf>
    <xf numFmtId="0" fontId="33" fillId="0" borderId="1" xfId="0" applyFont="1" applyBorder="1" applyAlignment="1" applyProtection="1">
      <alignment horizontal="left" vertical="center" wrapText="1" indent="1"/>
    </xf>
    <xf numFmtId="0" fontId="0" fillId="0" borderId="1" xfId="0" applyBorder="1" applyAlignment="1" applyProtection="1">
      <alignment horizontal="left" vertical="center" wrapText="1" indent="1"/>
    </xf>
    <xf numFmtId="0" fontId="36" fillId="0" borderId="1" xfId="0" applyFont="1" applyBorder="1" applyAlignment="1" applyProtection="1">
      <alignment horizontal="left" vertical="center" wrapText="1" indent="1"/>
    </xf>
    <xf numFmtId="0" fontId="0" fillId="0" borderId="1" xfId="0" applyFont="1" applyBorder="1" applyAlignment="1" applyProtection="1">
      <alignment horizontal="left" vertical="center" wrapText="1" indent="1"/>
    </xf>
    <xf numFmtId="0" fontId="4" fillId="0" borderId="1" xfId="0" applyFont="1" applyBorder="1" applyAlignment="1" applyProtection="1">
      <alignment horizontal="left" vertical="center" wrapText="1" indent="1"/>
    </xf>
    <xf numFmtId="0" fontId="38" fillId="0" borderId="1" xfId="0" applyFont="1" applyBorder="1" applyAlignment="1" applyProtection="1">
      <alignment horizontal="left" vertical="center" wrapText="1" indent="1"/>
    </xf>
    <xf numFmtId="0" fontId="5" fillId="0" borderId="1" xfId="0" applyFont="1" applyBorder="1" applyAlignment="1" applyProtection="1">
      <alignment horizontal="left" vertical="center" wrapText="1" indent="1"/>
    </xf>
    <xf numFmtId="0" fontId="0" fillId="2" borderId="1" xfId="0" applyFill="1" applyBorder="1" applyAlignment="1" applyProtection="1">
      <alignment horizontal="left" vertical="center" wrapText="1" indent="1"/>
    </xf>
    <xf numFmtId="1" fontId="55" fillId="12" borderId="2" xfId="0" applyNumberFormat="1" applyFont="1" applyFill="1" applyBorder="1" applyAlignment="1">
      <alignment horizontal="left" indent="1"/>
    </xf>
    <xf numFmtId="0" fontId="55" fillId="12" borderId="2" xfId="0" applyFont="1" applyFill="1" applyBorder="1" applyAlignment="1">
      <alignment horizontal="left" indent="1"/>
    </xf>
    <xf numFmtId="1" fontId="16" fillId="6" borderId="2" xfId="0" applyNumberFormat="1" applyFont="1" applyFill="1" applyBorder="1" applyAlignment="1">
      <alignment horizontal="left" indent="1"/>
    </xf>
    <xf numFmtId="0" fontId="41" fillId="3" borderId="0" xfId="0" applyFont="1" applyFill="1" applyBorder="1" applyAlignment="1">
      <alignment horizontal="center"/>
    </xf>
    <xf numFmtId="0" fontId="0" fillId="2" borderId="1" xfId="0" applyFill="1" applyBorder="1" applyAlignment="1">
      <alignment vertical="center" wrapText="1"/>
    </xf>
    <xf numFmtId="0" fontId="0" fillId="2" borderId="1" xfId="0" applyFont="1" applyFill="1" applyBorder="1" applyAlignment="1">
      <alignment vertical="center" wrapText="1"/>
    </xf>
    <xf numFmtId="0" fontId="56" fillId="2" borderId="1" xfId="0" applyFont="1" applyFill="1" applyBorder="1" applyAlignment="1">
      <alignment vertical="center"/>
    </xf>
    <xf numFmtId="0" fontId="31" fillId="0" borderId="1" xfId="0" applyFont="1" applyBorder="1" applyAlignment="1">
      <alignment horizontal="center" vertical="center" wrapText="1"/>
    </xf>
    <xf numFmtId="0" fontId="31" fillId="2" borderId="1" xfId="0" applyFont="1" applyFill="1" applyBorder="1" applyAlignment="1">
      <alignment horizontal="left" vertical="center" wrapText="1"/>
    </xf>
    <xf numFmtId="0" fontId="57" fillId="22" borderId="1" xfId="0" applyNumberFormat="1" applyFont="1" applyFill="1" applyBorder="1" applyAlignment="1">
      <alignment horizontal="center" vertical="center" wrapText="1"/>
    </xf>
    <xf numFmtId="14" fontId="57" fillId="22" borderId="1" xfId="0" applyNumberFormat="1" applyFont="1" applyFill="1" applyBorder="1" applyAlignment="1">
      <alignment horizontal="center" vertical="center" wrapText="1"/>
    </xf>
    <xf numFmtId="0" fontId="9" fillId="3" borderId="0" xfId="0" applyFont="1" applyFill="1" applyAlignment="1">
      <alignment horizontal="left" vertical="center" indent="1"/>
    </xf>
    <xf numFmtId="0" fontId="4" fillId="5" borderId="0" xfId="0" applyFont="1" applyFill="1" applyAlignment="1">
      <alignment horizontal="right"/>
    </xf>
    <xf numFmtId="0" fontId="30" fillId="0" borderId="0" xfId="4" applyFont="1" applyAlignment="1">
      <alignment horizontal="center" vertical="center"/>
    </xf>
    <xf numFmtId="0" fontId="0" fillId="28" borderId="1" xfId="0" applyFill="1" applyBorder="1" applyAlignment="1" applyProtection="1">
      <alignment vertical="center"/>
    </xf>
    <xf numFmtId="2" fontId="31" fillId="2"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vertical="center" wrapText="1"/>
    </xf>
    <xf numFmtId="0" fontId="31" fillId="2" borderId="0" xfId="0" applyFont="1" applyFill="1" applyBorder="1" applyAlignment="1">
      <alignment horizontal="left" vertical="center" wrapText="1"/>
    </xf>
    <xf numFmtId="0" fontId="31" fillId="0" borderId="1" xfId="0" applyFont="1" applyFill="1" applyBorder="1" applyAlignment="1">
      <alignment vertical="center" wrapText="1"/>
    </xf>
    <xf numFmtId="0" fontId="62" fillId="0" borderId="1" xfId="0" applyFont="1" applyBorder="1" applyAlignment="1">
      <alignment horizontal="center" vertical="center" wrapText="1"/>
    </xf>
    <xf numFmtId="0" fontId="32" fillId="0" borderId="1" xfId="0" applyFont="1" applyBorder="1" applyAlignment="1">
      <alignment vertical="center" wrapText="1"/>
    </xf>
    <xf numFmtId="0" fontId="31" fillId="0" borderId="1" xfId="0" applyFont="1" applyBorder="1" applyAlignment="1">
      <alignment wrapText="1"/>
    </xf>
    <xf numFmtId="0" fontId="31" fillId="2" borderId="0" xfId="0" applyFont="1" applyFill="1" applyBorder="1" applyAlignment="1">
      <alignment horizontal="center" vertical="center" wrapText="1"/>
    </xf>
    <xf numFmtId="0" fontId="31" fillId="2" borderId="1" xfId="0" applyFont="1" applyFill="1" applyBorder="1" applyAlignment="1">
      <alignment vertical="center" wrapText="1"/>
    </xf>
    <xf numFmtId="14" fontId="31" fillId="2" borderId="1" xfId="0" applyNumberFormat="1" applyFont="1" applyFill="1" applyBorder="1" applyAlignment="1">
      <alignment horizontal="center" vertical="center" wrapText="1"/>
    </xf>
    <xf numFmtId="0" fontId="0" fillId="10" borderId="1" xfId="0" applyFont="1" applyFill="1" applyBorder="1" applyAlignment="1" applyProtection="1">
      <alignment horizontal="center" vertical="center" wrapText="1"/>
    </xf>
    <xf numFmtId="0" fontId="4" fillId="3" borderId="0" xfId="0" applyFont="1" applyFill="1" applyAlignment="1">
      <alignment horizontal="left" indent="1"/>
    </xf>
    <xf numFmtId="0" fontId="15" fillId="3" borderId="0" xfId="0" applyFont="1" applyFill="1" applyAlignment="1">
      <alignment horizontal="left" indent="1"/>
    </xf>
    <xf numFmtId="0" fontId="4" fillId="3" borderId="0" xfId="0" applyFont="1" applyFill="1" applyBorder="1" applyAlignment="1">
      <alignment horizontal="left" indent="1"/>
    </xf>
    <xf numFmtId="0" fontId="4" fillId="3" borderId="0" xfId="0" applyFont="1" applyFill="1" applyAlignment="1">
      <alignment horizontal="left" indent="1"/>
    </xf>
    <xf numFmtId="0" fontId="10" fillId="3" borderId="0" xfId="0" applyFont="1" applyFill="1" applyAlignment="1">
      <alignment horizontal="left" indent="1"/>
    </xf>
    <xf numFmtId="0" fontId="16" fillId="3" borderId="0" xfId="0" applyFont="1" applyFill="1" applyAlignment="1">
      <alignment horizontal="left" indent="1"/>
    </xf>
    <xf numFmtId="0" fontId="4" fillId="3" borderId="0" xfId="0" applyFont="1" applyFill="1" applyBorder="1" applyAlignment="1">
      <alignment horizontal="left" indent="1"/>
    </xf>
    <xf numFmtId="11" fontId="4" fillId="3" borderId="0" xfId="0" applyNumberFormat="1" applyFont="1" applyFill="1" applyAlignment="1">
      <alignment horizontal="left" indent="1"/>
    </xf>
    <xf numFmtId="0" fontId="4" fillId="3" borderId="0" xfId="0" applyFont="1" applyFill="1" applyAlignment="1">
      <alignment horizontal="left" vertical="center" indent="1"/>
    </xf>
    <xf numFmtId="0" fontId="15" fillId="3" borderId="0" xfId="0" applyFont="1" applyFill="1" applyAlignment="1">
      <alignment horizontal="left" indent="1"/>
    </xf>
    <xf numFmtId="0" fontId="4" fillId="3" borderId="0" xfId="0" applyFont="1" applyFill="1" applyBorder="1" applyAlignment="1">
      <alignment horizontal="left" indent="1"/>
    </xf>
    <xf numFmtId="0" fontId="15" fillId="3" borderId="0" xfId="0" applyFont="1" applyFill="1" applyBorder="1" applyAlignment="1">
      <alignment horizontal="left" indent="1"/>
    </xf>
    <xf numFmtId="0" fontId="51" fillId="3" borderId="0" xfId="0" applyFont="1" applyFill="1" applyAlignment="1">
      <alignment horizontal="left" indent="1"/>
    </xf>
    <xf numFmtId="0" fontId="16" fillId="3" borderId="0" xfId="0" applyFont="1" applyFill="1" applyBorder="1" applyAlignment="1">
      <alignment horizontal="left" indent="1"/>
    </xf>
    <xf numFmtId="11" fontId="4" fillId="3" borderId="0" xfId="0" applyNumberFormat="1" applyFont="1" applyFill="1" applyBorder="1" applyAlignment="1">
      <alignment horizontal="left" indent="1"/>
    </xf>
    <xf numFmtId="0" fontId="10" fillId="3" borderId="0" xfId="0" applyFont="1" applyFill="1" applyBorder="1" applyAlignment="1">
      <alignment horizontal="left" indent="1"/>
    </xf>
    <xf numFmtId="9" fontId="4" fillId="3" borderId="0" xfId="1" applyFont="1" applyFill="1" applyBorder="1" applyAlignment="1">
      <alignment horizontal="center" vertical="center" wrapText="1"/>
    </xf>
    <xf numFmtId="0" fontId="29" fillId="0" borderId="9" xfId="0" applyFont="1" applyBorder="1" applyAlignment="1">
      <alignment vertical="center" wrapText="1"/>
    </xf>
    <xf numFmtId="0" fontId="31" fillId="0" borderId="9" xfId="0" applyFont="1" applyBorder="1" applyAlignment="1">
      <alignment horizontal="center" vertical="center" wrapText="1"/>
    </xf>
    <xf numFmtId="0" fontId="28" fillId="5" borderId="9" xfId="0" applyNumberFormat="1" applyFont="1" applyFill="1" applyBorder="1" applyAlignment="1">
      <alignment horizontal="center" vertical="center" wrapText="1"/>
    </xf>
    <xf numFmtId="0" fontId="31" fillId="2" borderId="9" xfId="0" applyFont="1" applyFill="1" applyBorder="1" applyAlignment="1">
      <alignment horizontal="center" vertical="center" wrapText="1"/>
    </xf>
    <xf numFmtId="2" fontId="31" fillId="2" borderId="9" xfId="0" applyNumberFormat="1" applyFont="1" applyFill="1" applyBorder="1" applyAlignment="1">
      <alignment horizontal="center" vertical="center" wrapText="1"/>
    </xf>
    <xf numFmtId="0" fontId="30" fillId="2" borderId="9" xfId="4" applyFont="1" applyFill="1" applyBorder="1" applyAlignment="1">
      <alignment horizontal="center" vertical="center" wrapText="1"/>
    </xf>
    <xf numFmtId="0" fontId="28" fillId="2" borderId="9" xfId="0" applyFont="1" applyFill="1" applyBorder="1" applyAlignment="1">
      <alignment horizontal="left" vertical="center" wrapText="1"/>
    </xf>
    <xf numFmtId="0" fontId="29" fillId="0" borderId="9" xfId="0" applyFont="1" applyBorder="1"/>
    <xf numFmtId="0" fontId="0" fillId="2" borderId="1" xfId="0" applyFill="1" applyBorder="1" applyAlignment="1" applyProtection="1">
      <alignment horizontal="left" vertical="center"/>
    </xf>
    <xf numFmtId="0" fontId="29" fillId="0" borderId="0" xfId="0" applyFont="1" applyAlignment="1">
      <alignment vertical="center" wrapText="1"/>
    </xf>
    <xf numFmtId="0" fontId="29" fillId="0" borderId="0" xfId="0" applyFont="1" applyAlignment="1">
      <alignment horizontal="center" vertical="center" wrapText="1"/>
    </xf>
    <xf numFmtId="0" fontId="7" fillId="0" borderId="0" xfId="4" applyFont="1" applyAlignment="1">
      <alignment horizontal="center" vertical="center" wrapText="1"/>
    </xf>
    <xf numFmtId="17" fontId="31" fillId="23" borderId="1" xfId="0" applyNumberFormat="1" applyFont="1" applyFill="1" applyBorder="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center" vertical="center"/>
    </xf>
    <xf numFmtId="0" fontId="5" fillId="2" borderId="1" xfId="0"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vertical="center"/>
    </xf>
    <xf numFmtId="0" fontId="64" fillId="5" borderId="1"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63" fillId="0" borderId="0" xfId="0" applyFont="1" applyAlignment="1" applyProtection="1">
      <alignment horizontal="center" vertical="center"/>
    </xf>
    <xf numFmtId="0" fontId="4" fillId="5" borderId="0" xfId="0" applyFont="1" applyFill="1" applyBorder="1" applyAlignment="1" applyProtection="1">
      <alignment horizontal="center" vertical="center" wrapText="1"/>
    </xf>
    <xf numFmtId="0" fontId="0" fillId="0" borderId="0" xfId="0" applyAlignment="1">
      <alignment horizontal="center"/>
    </xf>
    <xf numFmtId="0" fontId="4" fillId="3" borderId="0" xfId="0" applyFont="1" applyFill="1" applyAlignment="1">
      <alignment horizontal="left" indent="1"/>
    </xf>
    <xf numFmtId="0" fontId="4" fillId="3" borderId="0" xfId="0" applyFont="1" applyFill="1" applyBorder="1" applyAlignment="1">
      <alignment horizontal="left" indent="1"/>
    </xf>
    <xf numFmtId="0" fontId="0" fillId="0" borderId="0" xfId="0" applyAlignment="1">
      <alignment horizontal="center" vertical="center"/>
    </xf>
    <xf numFmtId="0" fontId="67" fillId="4" borderId="0" xfId="0" applyFont="1" applyFill="1" applyProtection="1"/>
    <xf numFmtId="0" fontId="68" fillId="5" borderId="0" xfId="0" applyFont="1" applyFill="1" applyProtection="1"/>
    <xf numFmtId="0" fontId="0" fillId="0" borderId="0" xfId="0" applyBorder="1" applyProtection="1"/>
    <xf numFmtId="0" fontId="58" fillId="3" borderId="0" xfId="0" applyFont="1" applyFill="1" applyAlignment="1">
      <alignment horizontal="left"/>
    </xf>
    <xf numFmtId="0" fontId="58" fillId="3" borderId="0" xfId="0" applyFont="1" applyFill="1" applyAlignment="1"/>
    <xf numFmtId="1" fontId="0" fillId="2" borderId="9" xfId="0" applyNumberFormat="1" applyFill="1" applyBorder="1" applyAlignment="1" applyProtection="1">
      <alignment horizontal="center" vertical="center"/>
    </xf>
    <xf numFmtId="0" fontId="0" fillId="2" borderId="2" xfId="0" applyFill="1" applyBorder="1" applyAlignment="1">
      <alignment horizontal="center" vertical="top"/>
    </xf>
    <xf numFmtId="10" fontId="0" fillId="2" borderId="2" xfId="0" applyNumberFormat="1" applyFill="1" applyBorder="1" applyAlignment="1">
      <alignment horizontal="center"/>
    </xf>
    <xf numFmtId="167" fontId="0" fillId="2" borderId="2" xfId="0" applyNumberFormat="1" applyFill="1" applyBorder="1" applyAlignment="1">
      <alignment horizontal="center" vertical="center"/>
    </xf>
    <xf numFmtId="0" fontId="4" fillId="3" borderId="0" xfId="0" applyFont="1" applyFill="1" applyAlignment="1">
      <alignment horizontal="left" indent="1"/>
    </xf>
    <xf numFmtId="0" fontId="16" fillId="3" borderId="0" xfId="0" applyFont="1" applyFill="1" applyAlignment="1">
      <alignment horizontal="left" indent="1"/>
    </xf>
    <xf numFmtId="0" fontId="0" fillId="2" borderId="1" xfId="0" applyFont="1" applyFill="1" applyBorder="1" applyAlignment="1" applyProtection="1">
      <alignment horizontal="center" vertical="center"/>
    </xf>
    <xf numFmtId="0" fontId="4" fillId="3" borderId="0" xfId="0" applyFont="1" applyFill="1"/>
    <xf numFmtId="10" fontId="0" fillId="3" borderId="0" xfId="0" applyNumberFormat="1" applyFill="1"/>
    <xf numFmtId="1" fontId="4" fillId="2" borderId="2" xfId="1" applyNumberFormat="1" applyFont="1" applyFill="1" applyBorder="1" applyAlignment="1">
      <alignment horizontal="center" vertical="center"/>
    </xf>
    <xf numFmtId="0" fontId="16" fillId="3" borderId="0" xfId="0" applyFont="1" applyFill="1" applyAlignment="1"/>
    <xf numFmtId="2" fontId="0" fillId="3" borderId="0" xfId="0" applyNumberFormat="1" applyFill="1"/>
    <xf numFmtId="0" fontId="4" fillId="3" borderId="0" xfId="0" applyFont="1" applyFill="1" applyBorder="1"/>
    <xf numFmtId="0" fontId="52" fillId="3" borderId="0" xfId="0" applyFont="1" applyFill="1"/>
    <xf numFmtId="9" fontId="4" fillId="3" borderId="0" xfId="0" applyNumberFormat="1" applyFont="1" applyFill="1" applyBorder="1" applyAlignment="1">
      <alignment horizontal="left" vertical="center"/>
    </xf>
    <xf numFmtId="9" fontId="4" fillId="3" borderId="0" xfId="1" applyFont="1" applyFill="1" applyAlignment="1">
      <alignment horizontal="left"/>
    </xf>
    <xf numFmtId="0" fontId="4" fillId="3" borderId="0" xfId="0" applyFont="1" applyFill="1" applyAlignment="1">
      <alignment horizontal="right" indent="1"/>
    </xf>
    <xf numFmtId="3" fontId="45" fillId="3" borderId="0" xfId="7" applyNumberFormat="1" applyFont="1" applyFill="1" applyAlignment="1" applyProtection="1">
      <alignment horizontal="center" vertical="center"/>
      <protection locked="0" hidden="1"/>
    </xf>
    <xf numFmtId="0" fontId="45" fillId="3" borderId="0" xfId="7" applyFont="1" applyFill="1" applyAlignment="1" applyProtection="1">
      <alignment horizontal="left" vertical="center"/>
      <protection locked="0" hidden="1"/>
    </xf>
    <xf numFmtId="0" fontId="0" fillId="5" borderId="0" xfId="0" applyFill="1" applyAlignment="1">
      <alignment horizontal="center"/>
    </xf>
    <xf numFmtId="0" fontId="0" fillId="5" borderId="0" xfId="0" applyFill="1" applyAlignment="1">
      <alignment horizontal="right"/>
    </xf>
    <xf numFmtId="0" fontId="4" fillId="5" borderId="0" xfId="0" applyFont="1" applyFill="1" applyAlignment="1">
      <alignment horizontal="right" vertical="center"/>
    </xf>
    <xf numFmtId="0" fontId="4" fillId="5" borderId="0" xfId="0" applyFont="1" applyFill="1" applyAlignment="1">
      <alignment horizontal="left" vertical="center"/>
    </xf>
    <xf numFmtId="0" fontId="4" fillId="5" borderId="0" xfId="0" applyFont="1" applyFill="1" applyAlignment="1">
      <alignment horizontal="left"/>
    </xf>
    <xf numFmtId="0" fontId="0" fillId="5" borderId="0" xfId="0" quotePrefix="1" applyFill="1" applyAlignment="1">
      <alignment horizontal="left"/>
    </xf>
    <xf numFmtId="1" fontId="0" fillId="5" borderId="0" xfId="0" quotePrefix="1" applyNumberFormat="1" applyFill="1" applyAlignment="1">
      <alignment horizontal="left"/>
    </xf>
    <xf numFmtId="0" fontId="73" fillId="24" borderId="0" xfId="7" applyFont="1" applyFill="1" applyBorder="1" applyAlignment="1">
      <alignment horizontal="left" vertical="center"/>
    </xf>
    <xf numFmtId="0" fontId="73" fillId="24" borderId="0" xfId="7" applyFont="1" applyFill="1" applyAlignment="1">
      <alignment horizontal="left" vertical="center"/>
    </xf>
    <xf numFmtId="0" fontId="49" fillId="30" borderId="1" xfId="7" applyFont="1" applyFill="1" applyBorder="1" applyAlignment="1">
      <alignment horizontal="center" vertical="center"/>
    </xf>
    <xf numFmtId="0" fontId="49" fillId="30" borderId="1" xfId="7" applyFont="1" applyFill="1" applyBorder="1" applyAlignment="1">
      <alignment horizontal="center" vertical="center" wrapText="1"/>
    </xf>
    <xf numFmtId="0" fontId="73" fillId="24" borderId="0" xfId="7" applyFont="1" applyFill="1" applyAlignment="1">
      <alignment vertical="center"/>
    </xf>
    <xf numFmtId="0" fontId="73" fillId="24" borderId="0" xfId="7" applyFont="1" applyFill="1" applyAlignment="1">
      <alignment horizontal="left" vertical="top" wrapText="1"/>
    </xf>
    <xf numFmtId="0" fontId="75" fillId="24" borderId="0" xfId="7" quotePrefix="1" applyFont="1" applyFill="1" applyAlignment="1">
      <alignment horizontal="left" vertical="center"/>
    </xf>
    <xf numFmtId="0" fontId="47" fillId="3" borderId="0" xfId="7" applyFont="1" applyFill="1" applyAlignment="1" applyProtection="1">
      <alignment horizontal="center" vertical="center"/>
      <protection locked="0" hidden="1"/>
    </xf>
    <xf numFmtId="0" fontId="47" fillId="3" borderId="0" xfId="7" applyFont="1" applyFill="1" applyAlignment="1" applyProtection="1">
      <alignment horizontal="center" vertical="center"/>
      <protection locked="0"/>
    </xf>
    <xf numFmtId="0" fontId="0" fillId="5" borderId="0" xfId="0" applyFill="1" applyProtection="1">
      <protection locked="0"/>
    </xf>
    <xf numFmtId="1" fontId="4" fillId="2" borderId="2" xfId="0" applyNumberFormat="1"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9" borderId="2" xfId="0" applyFont="1" applyFill="1" applyBorder="1" applyAlignment="1" applyProtection="1">
      <alignment horizontal="center" vertical="center"/>
      <protection locked="0"/>
    </xf>
    <xf numFmtId="0" fontId="4" fillId="0" borderId="2" xfId="0" applyFont="1" applyBorder="1" applyAlignment="1" applyProtection="1">
      <alignment horizontal="center"/>
      <protection locked="0"/>
    </xf>
    <xf numFmtId="0" fontId="47" fillId="3" borderId="0" xfId="7" applyFont="1" applyFill="1" applyAlignment="1" applyProtection="1">
      <alignment horizontal="center" vertical="center"/>
      <protection locked="0"/>
    </xf>
    <xf numFmtId="0" fontId="9" fillId="5" borderId="0" xfId="0" applyFont="1" applyFill="1" applyAlignment="1">
      <alignment horizontal="left" vertical="center" indent="1"/>
    </xf>
    <xf numFmtId="0" fontId="0" fillId="2" borderId="2" xfId="0" applyFill="1" applyBorder="1" applyAlignment="1">
      <alignment horizontal="center" vertical="center"/>
    </xf>
    <xf numFmtId="0" fontId="0" fillId="3" borderId="0" xfId="0" applyFill="1" applyBorder="1" applyAlignment="1" applyProtection="1">
      <alignment horizontal="center" vertical="center"/>
      <protection locked="0"/>
    </xf>
    <xf numFmtId="0" fontId="0" fillId="2" borderId="2" xfId="0" applyFill="1" applyBorder="1"/>
    <xf numFmtId="0" fontId="10" fillId="5" borderId="0" xfId="0" applyFont="1" applyFill="1" applyAlignment="1" applyProtection="1">
      <alignment horizontal="center" vertical="center"/>
    </xf>
    <xf numFmtId="0" fontId="0" fillId="0" borderId="11" xfId="0" applyBorder="1" applyAlignment="1" applyProtection="1">
      <alignment horizontal="center" vertical="center"/>
    </xf>
    <xf numFmtId="0" fontId="0" fillId="2" borderId="11" xfId="0" applyFill="1" applyBorder="1" applyAlignment="1" applyProtection="1">
      <alignment horizontal="center" vertical="center"/>
    </xf>
    <xf numFmtId="0" fontId="0" fillId="6" borderId="0" xfId="0" applyFill="1"/>
    <xf numFmtId="0" fontId="4" fillId="5" borderId="0" xfId="0" applyFont="1" applyFill="1" applyBorder="1" applyAlignment="1">
      <alignment horizontal="left" vertical="center"/>
    </xf>
    <xf numFmtId="0" fontId="4" fillId="6" borderId="0" xfId="0" applyFont="1" applyFill="1"/>
    <xf numFmtId="0" fontId="4" fillId="6" borderId="0" xfId="0" applyFont="1" applyFill="1" applyBorder="1" applyAlignment="1">
      <alignment horizontal="left" vertical="center"/>
    </xf>
    <xf numFmtId="0" fontId="10" fillId="5" borderId="0" xfId="0" applyFont="1" applyFill="1"/>
    <xf numFmtId="0" fontId="0" fillId="5" borderId="0" xfId="0" applyFont="1" applyFill="1"/>
    <xf numFmtId="14" fontId="29" fillId="23" borderId="9" xfId="0" applyNumberFormat="1" applyFont="1" applyFill="1" applyBorder="1" applyAlignment="1">
      <alignment horizontal="center" vertical="center"/>
    </xf>
    <xf numFmtId="0" fontId="31" fillId="0" borderId="9" xfId="0" applyFont="1" applyBorder="1" applyAlignment="1">
      <alignment horizontal="center" vertical="center"/>
    </xf>
    <xf numFmtId="0" fontId="31" fillId="0" borderId="9" xfId="0" applyFont="1" applyBorder="1" applyAlignment="1">
      <alignment horizontal="left" vertical="center" wrapText="1"/>
    </xf>
    <xf numFmtId="0" fontId="30" fillId="0" borderId="9" xfId="4" applyFont="1" applyBorder="1" applyAlignment="1">
      <alignment horizontal="center" vertical="center"/>
    </xf>
    <xf numFmtId="0" fontId="29" fillId="0" borderId="0" xfId="0" applyFont="1" applyBorder="1"/>
    <xf numFmtId="0" fontId="0" fillId="2" borderId="1" xfId="0" applyFont="1" applyFill="1" applyBorder="1" applyProtection="1"/>
    <xf numFmtId="0" fontId="0" fillId="2" borderId="9" xfId="0" applyFont="1" applyFill="1" applyBorder="1" applyProtection="1"/>
    <xf numFmtId="0" fontId="20" fillId="31" borderId="1" xfId="0" applyFont="1" applyFill="1" applyBorder="1" applyAlignment="1">
      <alignment horizontal="center" vertical="center" wrapText="1"/>
    </xf>
    <xf numFmtId="0" fontId="7" fillId="2" borderId="1" xfId="0" applyFont="1" applyFill="1" applyBorder="1" applyAlignment="1" applyProtection="1">
      <alignment horizontal="center" vertical="center"/>
      <protection locked="0"/>
    </xf>
    <xf numFmtId="0" fontId="63" fillId="31" borderId="1" xfId="0" applyFont="1" applyFill="1" applyBorder="1" applyAlignment="1">
      <alignment horizontal="center" vertical="center" wrapText="1"/>
    </xf>
    <xf numFmtId="0" fontId="58" fillId="31" borderId="1" xfId="0"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protection locked="0"/>
    </xf>
    <xf numFmtId="0" fontId="7" fillId="2" borderId="1" xfId="0" applyNumberFormat="1"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63" fillId="31" borderId="1" xfId="0" applyFont="1" applyFill="1" applyBorder="1" applyAlignment="1" applyProtection="1">
      <alignment horizontal="center" vertical="center" wrapText="1"/>
    </xf>
    <xf numFmtId="2" fontId="0" fillId="2" borderId="1" xfId="0" applyNumberFormat="1" applyFill="1" applyBorder="1" applyAlignment="1" applyProtection="1">
      <alignment horizontal="center" vertical="center"/>
      <protection locked="0"/>
    </xf>
    <xf numFmtId="1" fontId="0" fillId="2" borderId="1" xfId="0" applyNumberFormat="1" applyFill="1" applyBorder="1" applyAlignment="1" applyProtection="1">
      <alignment horizontal="center" vertical="center"/>
      <protection locked="0"/>
    </xf>
    <xf numFmtId="1" fontId="0" fillId="2" borderId="1" xfId="1" applyNumberFormat="1" applyFont="1" applyFill="1" applyBorder="1" applyAlignment="1" applyProtection="1">
      <alignment horizontal="center" vertical="center"/>
      <protection locked="0"/>
    </xf>
    <xf numFmtId="44" fontId="58" fillId="31" borderId="1" xfId="8" applyFont="1" applyFill="1" applyBorder="1" applyAlignment="1" applyProtection="1">
      <alignment horizontal="center" vertical="center" wrapText="1"/>
    </xf>
    <xf numFmtId="0" fontId="58" fillId="31" borderId="9" xfId="0" applyFont="1" applyFill="1" applyBorder="1" applyAlignment="1" applyProtection="1">
      <alignment horizontal="center" vertical="center" wrapText="1"/>
    </xf>
    <xf numFmtId="1" fontId="0" fillId="2" borderId="9" xfId="0" applyNumberFormat="1" applyFill="1" applyBorder="1" applyAlignment="1" applyProtection="1">
      <alignment horizontal="center" vertical="center"/>
      <protection locked="0"/>
    </xf>
    <xf numFmtId="0" fontId="7" fillId="5" borderId="1" xfId="0" applyFont="1" applyFill="1" applyBorder="1" applyAlignment="1" applyProtection="1">
      <alignment horizontal="center" vertical="center" wrapText="1"/>
    </xf>
    <xf numFmtId="0" fontId="51" fillId="5" borderId="0" xfId="0" applyFont="1" applyFill="1" applyAlignment="1" applyProtection="1">
      <alignment horizontal="center" vertical="center" wrapText="1"/>
      <protection locked="0"/>
    </xf>
    <xf numFmtId="0" fontId="0" fillId="2" borderId="1" xfId="0" applyFill="1" applyBorder="1" applyProtection="1"/>
    <xf numFmtId="0" fontId="24" fillId="3" borderId="0" xfId="5" applyFill="1" applyAlignment="1">
      <alignment horizontal="center"/>
    </xf>
    <xf numFmtId="0" fontId="42" fillId="5" borderId="0" xfId="5" applyFont="1" applyFill="1" applyAlignment="1">
      <alignment horizontal="center" vertical="center" wrapText="1"/>
    </xf>
    <xf numFmtId="0" fontId="42" fillId="5" borderId="0" xfId="5" applyFont="1" applyFill="1" applyAlignment="1">
      <alignment horizontal="center" vertical="center"/>
    </xf>
    <xf numFmtId="0" fontId="24" fillId="2" borderId="0" xfId="5" applyFill="1" applyAlignment="1">
      <alignment horizontal="center"/>
    </xf>
    <xf numFmtId="0" fontId="24" fillId="3" borderId="0" xfId="5" applyFill="1" applyAlignment="1">
      <alignment horizontal="left" indent="4"/>
    </xf>
    <xf numFmtId="0" fontId="45" fillId="24" borderId="0" xfId="7" applyFont="1" applyFill="1" applyBorder="1" applyAlignment="1" applyProtection="1">
      <alignment horizontal="left" vertical="top" wrapText="1"/>
      <protection locked="0" hidden="1"/>
    </xf>
    <xf numFmtId="0" fontId="49" fillId="30" borderId="1" xfId="7" applyFont="1" applyFill="1" applyBorder="1" applyAlignment="1">
      <alignment horizontal="center" vertical="center" wrapText="1"/>
    </xf>
    <xf numFmtId="0" fontId="47" fillId="24" borderId="1" xfId="7" applyFont="1" applyFill="1" applyBorder="1" applyAlignment="1" applyProtection="1">
      <alignment horizontal="left" vertical="center" wrapText="1"/>
      <protection locked="0" hidden="1"/>
    </xf>
    <xf numFmtId="0" fontId="73" fillId="24" borderId="0" xfId="7" quotePrefix="1" applyFont="1" applyFill="1" applyAlignment="1">
      <alignment horizontal="left" vertical="center"/>
    </xf>
    <xf numFmtId="0" fontId="72" fillId="5" borderId="0" xfId="7" applyFont="1" applyFill="1" applyBorder="1" applyAlignment="1">
      <alignment horizontal="center" vertical="center"/>
    </xf>
    <xf numFmtId="0" fontId="44" fillId="5" borderId="0" xfId="7" applyFont="1" applyFill="1" applyBorder="1" applyAlignment="1">
      <alignment horizontal="center" vertical="center"/>
    </xf>
    <xf numFmtId="0" fontId="45" fillId="24" borderId="0" xfId="7" applyFont="1" applyFill="1" applyBorder="1" applyAlignment="1" applyProtection="1">
      <alignment horizontal="left" vertical="center"/>
      <protection locked="0" hidden="1"/>
    </xf>
    <xf numFmtId="166" fontId="45" fillId="24" borderId="0" xfId="7" applyNumberFormat="1" applyFont="1" applyFill="1" applyBorder="1" applyAlignment="1" applyProtection="1">
      <alignment horizontal="left" vertical="center"/>
      <protection locked="0" hidden="1"/>
    </xf>
    <xf numFmtId="0" fontId="45" fillId="24" borderId="0" xfId="7" applyFont="1" applyFill="1" applyBorder="1" applyAlignment="1">
      <alignment horizontal="center" vertical="center"/>
    </xf>
    <xf numFmtId="0" fontId="45" fillId="3" borderId="0" xfId="7" applyFont="1" applyFill="1" applyBorder="1" applyAlignment="1" applyProtection="1">
      <alignment horizontal="center" vertical="center"/>
      <protection locked="0" hidden="1"/>
    </xf>
    <xf numFmtId="0" fontId="73" fillId="24" borderId="0" xfId="7" applyFont="1" applyFill="1" applyAlignment="1">
      <alignment horizontal="left" vertical="center" wrapText="1"/>
    </xf>
    <xf numFmtId="0" fontId="73" fillId="24" borderId="0" xfId="7" applyFont="1" applyFill="1" applyAlignment="1">
      <alignment horizontal="left" vertical="center"/>
    </xf>
    <xf numFmtId="0" fontId="74" fillId="5" borderId="0" xfId="7" applyFont="1" applyFill="1" applyBorder="1" applyAlignment="1">
      <alignment horizontal="center" vertical="center"/>
    </xf>
    <xf numFmtId="0" fontId="45" fillId="24" borderId="0" xfId="7" applyFont="1" applyFill="1" applyBorder="1" applyAlignment="1" applyProtection="1">
      <alignment horizontal="left" vertical="top"/>
      <protection locked="0" hidden="1"/>
    </xf>
    <xf numFmtId="0" fontId="45" fillId="3" borderId="0" xfId="7" applyFont="1" applyFill="1" applyAlignment="1">
      <alignment horizontal="center" vertical="center"/>
    </xf>
    <xf numFmtId="0" fontId="47" fillId="3" borderId="0" xfId="7" applyFont="1" applyFill="1" applyAlignment="1" applyProtection="1">
      <alignment horizontal="center" vertical="center"/>
      <protection locked="0"/>
    </xf>
    <xf numFmtId="0" fontId="73" fillId="24" borderId="0" xfId="7" applyFont="1" applyFill="1" applyAlignment="1">
      <alignment horizontal="left" vertical="top" wrapText="1"/>
    </xf>
    <xf numFmtId="0" fontId="45" fillId="3" borderId="0" xfId="7" applyFont="1" applyFill="1" applyBorder="1" applyAlignment="1" applyProtection="1">
      <alignment horizontal="center" vertical="center"/>
      <protection locked="0"/>
    </xf>
    <xf numFmtId="0" fontId="0" fillId="0" borderId="0" xfId="0" applyAlignment="1">
      <alignment horizontal="center"/>
    </xf>
    <xf numFmtId="0" fontId="16" fillId="3" borderId="0" xfId="0" applyFont="1" applyFill="1" applyAlignment="1">
      <alignment horizontal="left" indent="1"/>
    </xf>
    <xf numFmtId="0" fontId="16" fillId="3" borderId="6" xfId="0" applyFont="1" applyFill="1" applyBorder="1" applyAlignment="1">
      <alignment horizontal="left" indent="1"/>
    </xf>
    <xf numFmtId="0" fontId="51" fillId="3" borderId="0" xfId="0" applyFont="1" applyFill="1" applyAlignment="1">
      <alignment horizontal="left" indent="1"/>
    </xf>
    <xf numFmtId="9" fontId="4" fillId="3" borderId="10" xfId="0" applyNumberFormat="1" applyFont="1" applyFill="1" applyBorder="1" applyAlignment="1">
      <alignment horizontal="left" vertical="center"/>
    </xf>
    <xf numFmtId="9" fontId="4" fillId="3" borderId="0" xfId="0" applyNumberFormat="1" applyFont="1" applyFill="1" applyBorder="1" applyAlignment="1">
      <alignment horizontal="left" vertical="center"/>
    </xf>
    <xf numFmtId="0" fontId="4" fillId="3" borderId="0" xfId="0" applyFont="1" applyFill="1" applyAlignment="1">
      <alignment horizontal="left" indent="1"/>
    </xf>
    <xf numFmtId="0" fontId="4" fillId="3" borderId="6" xfId="0" applyFont="1" applyFill="1" applyBorder="1" applyAlignment="1">
      <alignment horizontal="left" indent="1"/>
    </xf>
    <xf numFmtId="0" fontId="4" fillId="3" borderId="0" xfId="0" applyFont="1" applyFill="1" applyBorder="1" applyAlignment="1">
      <alignment horizontal="left" indent="1"/>
    </xf>
    <xf numFmtId="0" fontId="15" fillId="3" borderId="0" xfId="0" applyFont="1" applyFill="1" applyAlignment="1">
      <alignment horizontal="left" indent="1"/>
    </xf>
    <xf numFmtId="0" fontId="15" fillId="3" borderId="0" xfId="0" applyFont="1" applyFill="1" applyBorder="1" applyAlignment="1">
      <alignment horizontal="left" indent="1"/>
    </xf>
    <xf numFmtId="0" fontId="9" fillId="3" borderId="0" xfId="0" applyFont="1" applyFill="1" applyAlignment="1">
      <alignment horizontal="left" indent="1"/>
    </xf>
    <xf numFmtId="0" fontId="9" fillId="3" borderId="6" xfId="0" applyFont="1" applyFill="1" applyBorder="1" applyAlignment="1">
      <alignment horizontal="left" indent="1"/>
    </xf>
    <xf numFmtId="0" fontId="61" fillId="3" borderId="0" xfId="0" applyFont="1" applyFill="1" applyAlignment="1">
      <alignment horizontal="left"/>
    </xf>
    <xf numFmtId="0" fontId="9" fillId="3" borderId="0" xfId="0" applyFont="1" applyFill="1" applyAlignment="1">
      <alignment horizontal="left"/>
    </xf>
    <xf numFmtId="0" fontId="58" fillId="3" borderId="0" xfId="0" applyFont="1" applyFill="1" applyAlignment="1">
      <alignment horizontal="left" vertical="center"/>
    </xf>
    <xf numFmtId="0" fontId="4" fillId="3" borderId="0" xfId="0" applyFont="1" applyFill="1" applyAlignment="1">
      <alignment horizontal="left" vertical="center" wrapText="1" indent="1"/>
    </xf>
    <xf numFmtId="0" fontId="4" fillId="3" borderId="0" xfId="0" applyFont="1" applyFill="1" applyAlignment="1">
      <alignment horizontal="left" wrapText="1" indent="1"/>
    </xf>
    <xf numFmtId="0" fontId="9" fillId="5" borderId="0" xfId="0" applyFont="1" applyFill="1" applyAlignment="1">
      <alignment horizontal="left" vertical="center" indent="1"/>
    </xf>
    <xf numFmtId="0" fontId="0" fillId="0" borderId="3" xfId="0" applyBorder="1" applyAlignment="1">
      <alignment horizontal="center" vertical="center"/>
    </xf>
    <xf numFmtId="0" fontId="0" fillId="0" borderId="4" xfId="0" applyBorder="1" applyAlignment="1">
      <alignment horizontal="center" vertical="center"/>
    </xf>
    <xf numFmtId="0" fontId="4" fillId="3" borderId="6" xfId="0" applyFont="1" applyFill="1" applyBorder="1" applyAlignment="1">
      <alignment horizontal="left" vertical="center" wrapText="1" indent="1"/>
    </xf>
    <xf numFmtId="0" fontId="4" fillId="3" borderId="10" xfId="0" applyFont="1" applyFill="1" applyBorder="1" applyAlignment="1">
      <alignment horizontal="left" vertical="center"/>
    </xf>
    <xf numFmtId="0" fontId="0" fillId="6" borderId="0" xfId="0" applyFill="1" applyAlignment="1">
      <alignment horizontal="center"/>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3" borderId="0" xfId="0" applyFill="1"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cellXfs>
  <cellStyles count="9">
    <cellStyle name="Lien hypertexte" xfId="4" builtinId="8"/>
    <cellStyle name="Milliers" xfId="2" builtinId="3"/>
    <cellStyle name="Monétaire" xfId="8" builtinId="4"/>
    <cellStyle name="Normal" xfId="0" builtinId="0"/>
    <cellStyle name="Normal 2" xfId="5"/>
    <cellStyle name="Normal_Total - Questionnaire vierge v3" xfId="7"/>
    <cellStyle name="Pourcentage" xfId="1" builtinId="5"/>
    <cellStyle name="Satisfaisant" xfId="3" builtinId="26"/>
    <cellStyle name="Titre colonne" xfId="6"/>
  </cellStyles>
  <dxfs count="156">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ont>
        <color rgb="FF9C0006"/>
      </font>
      <fill>
        <patternFill>
          <bgColor rgb="FFFFC7CE"/>
        </patternFill>
      </fill>
    </dxf>
    <dxf>
      <fill>
        <patternFill>
          <bgColor theme="3" tint="0.79998168889431442"/>
        </patternFill>
      </fill>
    </dxf>
    <dxf>
      <font>
        <color rgb="FF9C0006"/>
      </font>
      <fill>
        <patternFill>
          <bgColor rgb="FFFFC7CE"/>
        </patternFill>
      </fill>
    </dxf>
    <dxf>
      <fill>
        <patternFill>
          <bgColor theme="3"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protection locked="1" hidden="0"/>
    </dxf>
    <dxf>
      <numFmt numFmtId="0" formatCode="General"/>
      <protection locked="1" hidden="0"/>
    </dxf>
    <dxf>
      <fill>
        <patternFill patternType="solid">
          <fgColor indexed="64"/>
          <bgColor theme="0"/>
        </patternFill>
      </fill>
      <alignment horizontal="center" vertical="center" textRotation="0" wrapText="0" indent="0" justifyLastLine="0" shrinkToFit="0" readingOrder="0"/>
      <protection locked="0" hidden="0"/>
    </dxf>
    <dxf>
      <font>
        <b/>
      </font>
      <fill>
        <patternFill patternType="solid">
          <fgColor indexed="64"/>
          <bgColor rgb="FFFFC000"/>
        </patternFill>
      </fill>
      <alignment horizontal="center" vertical="center" textRotation="0" wrapText="1" indent="0" justifyLastLine="0" shrinkToFit="0" readingOrder="0"/>
      <protection locked="1" hidden="0"/>
    </dxf>
    <dxf>
      <fill>
        <patternFill patternType="solid">
          <fgColor indexed="64"/>
          <bgColor theme="0"/>
        </patternFill>
      </fill>
      <alignment horizontal="left" vertical="center" textRotation="0" wrapText="1" indent="0" justifyLastLine="0" shrinkToFit="0" readingOrder="0"/>
      <protection locked="1" hidden="0"/>
    </dxf>
    <dxf>
      <fill>
        <patternFill patternType="solid">
          <fgColor indexed="64"/>
          <bgColor theme="0"/>
        </patternFill>
      </fill>
      <alignment horizontal="center" vertical="center" textRotation="0" indent="0" justifyLastLine="0" shrinkToFit="0" readingOrder="0"/>
      <protection locked="1" hidden="0"/>
    </dxf>
    <dxf>
      <fill>
        <patternFill patternType="solid">
          <fgColor indexed="64"/>
          <bgColor theme="0"/>
        </patternFill>
      </fill>
      <alignment horizontal="center" vertical="center" textRotation="0" wrapText="0" indent="0" justifyLastLine="0" shrinkToFit="0" readingOrder="0"/>
      <protection locked="1" hidden="0"/>
    </dxf>
    <dxf>
      <fill>
        <patternFill patternType="solid">
          <fgColor indexed="64"/>
          <bgColor theme="0"/>
        </patternFill>
      </fill>
      <alignment horizontal="center" vertical="center" textRotation="0" wrapText="0" indent="0" justifyLastLine="0" shrinkToFit="0" readingOrder="0"/>
      <protection locked="1" hidden="0"/>
    </dxf>
    <dxf>
      <fill>
        <patternFill patternType="solid">
          <fgColor indexed="64"/>
          <bgColor theme="0"/>
        </patternFill>
      </fill>
      <alignment horizontal="left" vertical="center" textRotation="0" wrapText="0" indent="0" justifyLastLine="0" shrinkToFit="0" readingOrder="0"/>
      <protection locked="1" hidden="0"/>
    </dxf>
    <dxf>
      <fill>
        <patternFill patternType="solid">
          <fgColor indexed="64"/>
          <bgColor theme="0"/>
        </patternFill>
      </fill>
      <alignment horizontal="general" vertical="center" textRotation="0" wrapText="0" indent="0" justifyLastLine="0" shrinkToFit="0" readingOrder="0"/>
      <protection locked="1" hidden="0"/>
    </dxf>
    <dxf>
      <protection locked="1" hidden="0"/>
    </dxf>
    <dxf>
      <font>
        <strike val="0"/>
        <outline val="0"/>
        <shadow val="0"/>
        <u val="none"/>
        <vertAlign val="baseline"/>
        <sz val="11"/>
        <color auto="1"/>
        <name val="Calibri"/>
        <scheme val="minor"/>
      </font>
      <fill>
        <patternFill patternType="solid">
          <fgColor indexed="64"/>
          <bgColor rgb="FFFFC000"/>
        </patternFill>
      </fill>
      <alignment horizontal="center" vertical="center" textRotation="0" wrapText="0" indent="0" justifyLastLine="0" shrinkToFit="0" readingOrder="0"/>
      <protection locked="1" hidden="0"/>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right/>
        <top/>
        <bottom/>
        <vertical/>
        <horizontal/>
      </border>
    </dxf>
  </dxfs>
  <tableStyles count="0" defaultTableStyle="TableStyleMedium2" defaultPivotStyle="PivotStyleLight16"/>
  <colors>
    <mruColors>
      <color rgb="FF7030A0"/>
      <color rgb="FFFFCC66"/>
      <color rgb="FFF468C5"/>
      <color rgb="FF9999FF"/>
      <color rgb="FFFFFF9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744717104428715"/>
          <c:y val="0.20194549141073007"/>
          <c:w val="0.42224518060717015"/>
          <c:h val="0.61508173683014034"/>
        </c:manualLayout>
      </c:layout>
      <c:radarChart>
        <c:radarStyle val="marker"/>
        <c:varyColors val="0"/>
        <c:ser>
          <c:idx val="0"/>
          <c:order val="0"/>
          <c:marker>
            <c:symbol val="none"/>
          </c:marker>
          <c:cat>
            <c:strRef>
              <c:f>'C Indicateurs'!$K$5:$K$9</c:f>
              <c:strCache>
                <c:ptCount val="5"/>
                <c:pt idx="0">
                  <c:v>Politique et stratégie</c:v>
                </c:pt>
                <c:pt idx="1">
                  <c:v>Organisation 
et moyens</c:v>
                </c:pt>
                <c:pt idx="2">
                  <c:v>Dialogue 
parties prenantes</c:v>
                </c:pt>
                <c:pt idx="3">
                  <c:v>Processus et outils</c:v>
                </c:pt>
                <c:pt idx="4">
                  <c:v>Mesure et pilotage</c:v>
                </c:pt>
              </c:strCache>
            </c:strRef>
          </c:cat>
          <c:val>
            <c:numRef>
              <c:f>'C Indicateurs'!$L$5:$L$9</c:f>
              <c:numCache>
                <c:formatCode>_-* #\ ##0\ _€_-;\-* #\ ##0\ _€_-;_-* "-"??\ _€_-;_-@_-</c:formatCode>
                <c:ptCount val="5"/>
                <c:pt idx="0" formatCode="General">
                  <c:v>0</c:v>
                </c:pt>
                <c:pt idx="1">
                  <c:v>0</c:v>
                </c:pt>
                <c:pt idx="2" formatCode="0">
                  <c:v>47</c:v>
                </c:pt>
                <c:pt idx="3" formatCode="0">
                  <c:v>0</c:v>
                </c:pt>
                <c:pt idx="4" formatCode="General">
                  <c:v>0</c:v>
                </c:pt>
              </c:numCache>
            </c:numRef>
          </c:val>
          <c:extLst>
            <c:ext xmlns:c16="http://schemas.microsoft.com/office/drawing/2014/chart" uri="{C3380CC4-5D6E-409C-BE32-E72D297353CC}">
              <c16:uniqueId val="{00000000-89A5-4B83-8E46-918EA9DA3F7D}"/>
            </c:ext>
          </c:extLst>
        </c:ser>
        <c:dLbls>
          <c:showLegendKey val="0"/>
          <c:showVal val="0"/>
          <c:showCatName val="0"/>
          <c:showSerName val="0"/>
          <c:showPercent val="0"/>
          <c:showBubbleSize val="0"/>
        </c:dLbls>
        <c:axId val="53866880"/>
        <c:axId val="53868416"/>
      </c:radarChart>
      <c:catAx>
        <c:axId val="53866880"/>
        <c:scaling>
          <c:orientation val="minMax"/>
        </c:scaling>
        <c:delete val="0"/>
        <c:axPos val="b"/>
        <c:majorGridlines/>
        <c:numFmt formatCode="General" sourceLinked="0"/>
        <c:majorTickMark val="none"/>
        <c:minorTickMark val="none"/>
        <c:tickLblPos val="nextTo"/>
        <c:spPr>
          <a:ln w="9525">
            <a:noFill/>
          </a:ln>
        </c:spPr>
        <c:txPr>
          <a:bodyPr rot="0"/>
          <a:lstStyle/>
          <a:p>
            <a:pPr>
              <a:defRPr sz="900" b="1"/>
            </a:pPr>
            <a:endParaRPr lang="fr-FR"/>
          </a:p>
        </c:txPr>
        <c:crossAx val="53868416"/>
        <c:crosses val="autoZero"/>
        <c:auto val="1"/>
        <c:lblAlgn val="ctr"/>
        <c:lblOffset val="100"/>
        <c:noMultiLvlLbl val="0"/>
      </c:catAx>
      <c:valAx>
        <c:axId val="53868416"/>
        <c:scaling>
          <c:orientation val="minMax"/>
        </c:scaling>
        <c:delete val="1"/>
        <c:axPos val="l"/>
        <c:majorGridlines/>
        <c:numFmt formatCode="General" sourceLinked="1"/>
        <c:majorTickMark val="none"/>
        <c:minorTickMark val="none"/>
        <c:tickLblPos val="nextTo"/>
        <c:crossAx val="53866880"/>
        <c:crosses val="autoZero"/>
        <c:crossBetween val="between"/>
      </c:valAx>
      <c:spPr>
        <a:solidFill>
          <a:schemeClr val="bg1">
            <a:lumMod val="85000"/>
          </a:schemeClr>
        </a:solidFill>
      </c:spPr>
    </c:plotArea>
    <c:plotVisOnly val="1"/>
    <c:dispBlanksAs val="gap"/>
    <c:showDLblsOverMax val="0"/>
  </c:chart>
  <c:spPr>
    <a:solidFill>
      <a:schemeClr val="bg1">
        <a:lumMod val="85000"/>
      </a:schemeClr>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hyperlink" Target="http://www.developpement-durable.gouv.fr/-Haute-Normandie,7794-.html" TargetMode="External"/><Relationship Id="rId13" Type="http://schemas.openxmlformats.org/officeDocument/2006/relationships/image" Target="../media/image12.png"/><Relationship Id="rId18" Type="http://schemas.openxmlformats.org/officeDocument/2006/relationships/image" Target="../media/image14.jpeg"/><Relationship Id="rId3" Type="http://schemas.openxmlformats.org/officeDocument/2006/relationships/image" Target="../media/image7.png"/><Relationship Id="rId21" Type="http://schemas.openxmlformats.org/officeDocument/2006/relationships/image" Target="../media/image15.gif"/><Relationship Id="rId7" Type="http://schemas.openxmlformats.org/officeDocument/2006/relationships/image" Target="../media/image9.jpeg"/><Relationship Id="rId12" Type="http://schemas.openxmlformats.org/officeDocument/2006/relationships/hyperlink" Target="http://www.developpement-durable.gouv.fr/Ile-de-France,40532.html" TargetMode="External"/><Relationship Id="rId17" Type="http://schemas.openxmlformats.org/officeDocument/2006/relationships/hyperlink" Target="http://www.developpement-durable.gouv.fr/Midi-Pyrennees.html" TargetMode="External"/><Relationship Id="rId2" Type="http://schemas.openxmlformats.org/officeDocument/2006/relationships/hyperlink" Target="http://www.developpement-durable.gouv.fr/Grand-Ouest.html" TargetMode="External"/><Relationship Id="rId16" Type="http://schemas.openxmlformats.org/officeDocument/2006/relationships/hyperlink" Target="http://www.developpement-durable.gouv.fr/Alsace,40527.html" TargetMode="External"/><Relationship Id="rId20" Type="http://schemas.openxmlformats.org/officeDocument/2006/relationships/hyperlink" Target="http://www.achatsresponsables.com" TargetMode="External"/><Relationship Id="rId1" Type="http://schemas.openxmlformats.org/officeDocument/2006/relationships/image" Target="../media/image6.png"/><Relationship Id="rId6" Type="http://schemas.openxmlformats.org/officeDocument/2006/relationships/hyperlink" Target="http://www.developpement-durable.gouv.fr/Provence-Alpes-Cote-d-Azur,40540.html" TargetMode="External"/><Relationship Id="rId11" Type="http://schemas.openxmlformats.org/officeDocument/2006/relationships/image" Target="../media/image11.png"/><Relationship Id="rId5" Type="http://schemas.openxmlformats.org/officeDocument/2006/relationships/image" Target="../media/image8.png"/><Relationship Id="rId15" Type="http://schemas.openxmlformats.org/officeDocument/2006/relationships/image" Target="../media/image13.png"/><Relationship Id="rId10" Type="http://schemas.openxmlformats.org/officeDocument/2006/relationships/hyperlink" Target="http://www.developpement-durable.gouv.fr/Picardie,40813.html" TargetMode="External"/><Relationship Id="rId19" Type="http://schemas.openxmlformats.org/officeDocument/2006/relationships/hyperlink" Target="http://www.developpement-durable.gouv.fr/Nord-Pas-de-Calais,40537.html" TargetMode="External"/><Relationship Id="rId4" Type="http://schemas.openxmlformats.org/officeDocument/2006/relationships/hyperlink" Target="http://www.developpement-durable.gouv.fr/Aquitaine,40528.html" TargetMode="External"/><Relationship Id="rId9" Type="http://schemas.openxmlformats.org/officeDocument/2006/relationships/image" Target="../media/image10.png"/><Relationship Id="rId14" Type="http://schemas.openxmlformats.org/officeDocument/2006/relationships/hyperlink" Target="http://www.developpement-durable.gouv.fr/Rhone-Alpes,40541.html"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9.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381475</xdr:colOff>
      <xdr:row>18</xdr:row>
      <xdr:rowOff>47634</xdr:rowOff>
    </xdr:from>
    <xdr:to>
      <xdr:col>14</xdr:col>
      <xdr:colOff>285750</xdr:colOff>
      <xdr:row>64</xdr:row>
      <xdr:rowOff>0</xdr:rowOff>
    </xdr:to>
    <xdr:sp macro="" textlink="">
      <xdr:nvSpPr>
        <xdr:cNvPr id="2" name="Text Box 1"/>
        <xdr:cNvSpPr txBox="1">
          <a:spLocks noChangeArrowheads="1"/>
        </xdr:cNvSpPr>
      </xdr:nvSpPr>
      <xdr:spPr bwMode="auto">
        <a:xfrm>
          <a:off x="1143475" y="3690947"/>
          <a:ext cx="9810275" cy="9263053"/>
        </a:xfrm>
        <a:prstGeom prst="rect">
          <a:avLst/>
        </a:prstGeom>
        <a:solidFill>
          <a:schemeClr val="bg1">
            <a:lumMod val="85000"/>
          </a:schemeClr>
        </a:solidFill>
        <a:ln w="9525">
          <a:noFill/>
          <a:miter lim="800000"/>
          <a:headEnd/>
          <a:tailEnd/>
        </a:ln>
      </xdr:spPr>
      <xdr:txBody>
        <a:bodyPr vertOverflow="clip" wrap="square" lIns="27432" tIns="27432" rIns="0" bIns="0" anchor="ctr" upright="1"/>
        <a:lstStyle/>
        <a:p>
          <a:pPr algn="ctr" rtl="0">
            <a:defRPr sz="1000"/>
          </a:pPr>
          <a:r>
            <a:rPr lang="fr-FR" sz="3200" b="1" i="0" u="sng" spc="100" baseline="0">
              <a:solidFill>
                <a:srgbClr val="7030A0"/>
              </a:solidFill>
              <a:effectLst/>
              <a:latin typeface="+mn-lt"/>
              <a:ea typeface="+mn-ea"/>
              <a:cs typeface="+mn-cs"/>
            </a:rPr>
            <a:t>Préambule</a:t>
          </a:r>
        </a:p>
        <a:p>
          <a:pPr algn="ctr" rtl="0">
            <a:defRPr sz="1000"/>
          </a:pPr>
          <a:endParaRPr lang="fr-FR" sz="3200" b="1" i="0" spc="100" baseline="0">
            <a:solidFill>
              <a:srgbClr val="7030A0"/>
            </a:solidFill>
            <a:effectLst/>
            <a:latin typeface="+mn-lt"/>
            <a:ea typeface="+mn-ea"/>
            <a:cs typeface="+mn-cs"/>
          </a:endParaRPr>
        </a:p>
        <a:p>
          <a:pPr rtl="0"/>
          <a:r>
            <a:rPr lang="fr-FR" sz="1400" b="0" i="0" baseline="0">
              <a:effectLst/>
              <a:latin typeface="+mn-lt"/>
              <a:ea typeface="+mn-ea"/>
              <a:cs typeface="+mn-cs"/>
            </a:rPr>
            <a:t>Directive 2014 "Marchés publics", Plan national d'actions des achats publics durables (PNAAPD), loi sur la transition énergétique et la croissance verte, Schémas de Promotion des Achats Responsables, COP 21, norme ISO 20400 sur les achats responsables … le contexte règlementaire, normatif  et politique pousse les acheteurs publics à développer leurs achats responsables, à les professionnaliser en tant qu’instrument à part entière de politique publique et à évaluer leur impact.</a:t>
          </a:r>
        </a:p>
        <a:p>
          <a:pPr rtl="0"/>
          <a:endParaRPr lang="fr-FR" sz="1400" b="0" i="0" baseline="0">
            <a:effectLst/>
            <a:latin typeface="+mn-lt"/>
            <a:ea typeface="+mn-ea"/>
            <a:cs typeface="+mn-cs"/>
          </a:endParaRPr>
        </a:p>
        <a:p>
          <a:pPr rtl="0"/>
          <a:r>
            <a:rPr lang="fr-FR" sz="1400" b="0" i="0" baseline="0">
              <a:effectLst/>
              <a:latin typeface="+mn-lt"/>
              <a:ea typeface="+mn-ea"/>
              <a:cs typeface="+mn-cs"/>
            </a:rPr>
            <a:t>L’objectif de cet outil est de permettre à  tout acheteur public d’évaluer la pénétration des achats responsables dans ses pratiques d’achats mais aussi d’accompagner, de professionnaliser et de mieux structurer cette logique d’achats, c’est-à-dire :</a:t>
          </a:r>
        </a:p>
        <a:p>
          <a:pPr rtl="0"/>
          <a:endParaRPr lang="fr-FR" sz="1400">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fr-FR" sz="1400" b="1" i="0" baseline="0">
              <a:effectLst/>
              <a:latin typeface="+mn-lt"/>
              <a:ea typeface="+mn-ea"/>
              <a:cs typeface="+mn-cs"/>
            </a:rPr>
            <a:t>A:  Pratiques managériales</a:t>
          </a:r>
        </a:p>
        <a:p>
          <a:pPr marL="0" marR="0" indent="0" defTabSz="914400" rtl="0" eaLnBrk="1" fontAlgn="auto" latinLnBrk="0" hangingPunct="1">
            <a:lnSpc>
              <a:spcPct val="100000"/>
            </a:lnSpc>
            <a:spcBef>
              <a:spcPts val="0"/>
            </a:spcBef>
            <a:spcAft>
              <a:spcPts val="0"/>
            </a:spcAft>
            <a:buClrTx/>
            <a:buSzTx/>
            <a:buFontTx/>
            <a:buNone/>
            <a:tabLst/>
            <a:defRPr/>
          </a:pPr>
          <a:r>
            <a:rPr lang="fr-FR" sz="1400" b="0" i="0" baseline="0">
              <a:effectLst/>
              <a:latin typeface="+mn-lt"/>
              <a:ea typeface="+mn-ea"/>
              <a:cs typeface="+mn-cs"/>
            </a:rPr>
            <a:t>Permettre à chaque structure d’auto évaluer son engagement, de piloter sa politique et de mieux structurer son organisation  ;</a:t>
          </a:r>
          <a:endParaRPr lang="fr-FR" sz="1400">
            <a:effectLst/>
          </a:endParaRPr>
        </a:p>
        <a:p>
          <a:pPr rtl="0"/>
          <a:r>
            <a:rPr lang="fr-FR" sz="1400" b="1" i="0" baseline="0">
              <a:effectLst/>
              <a:latin typeface="+mn-lt"/>
              <a:ea typeface="+mn-ea"/>
              <a:cs typeface="+mn-cs"/>
            </a:rPr>
            <a:t>B: Familles d'achats</a:t>
          </a:r>
        </a:p>
        <a:p>
          <a:pPr rtl="0"/>
          <a:r>
            <a:rPr lang="fr-FR" sz="1400" b="0" i="0" baseline="0">
              <a:effectLst/>
              <a:latin typeface="+mn-lt"/>
              <a:ea typeface="+mn-ea"/>
              <a:cs typeface="+mn-cs"/>
            </a:rPr>
            <a:t>Apporter une assistance pédagogique et opérationnelle à  l’acheteur public dans ses achats durables  ;</a:t>
          </a:r>
          <a:endParaRPr lang="fr-FR" sz="1400">
            <a:effectLst/>
          </a:endParaRPr>
        </a:p>
        <a:p>
          <a:pPr rtl="0"/>
          <a:r>
            <a:rPr lang="fr-FR" sz="1400" b="1" i="0" baseline="0">
              <a:effectLst/>
              <a:latin typeface="+mn-lt"/>
              <a:ea typeface="+mn-ea"/>
              <a:cs typeface="+mn-cs"/>
            </a:rPr>
            <a:t>C:  Indicateurs</a:t>
          </a:r>
        </a:p>
        <a:p>
          <a:pPr rtl="0"/>
          <a:r>
            <a:rPr lang="fr-FR" sz="1400" b="0" i="0" baseline="0">
              <a:effectLst/>
              <a:latin typeface="+mn-lt"/>
              <a:ea typeface="+mn-ea"/>
              <a:cs typeface="+mn-cs"/>
            </a:rPr>
            <a:t>Rendre compte et valoriser la contribution des achats responsables au développement durable, à son échelon, sur son térritoire, voire, à terme, à l’échelon national (onglet Indicateurs).</a:t>
          </a:r>
        </a:p>
        <a:p>
          <a:pPr rtl="0"/>
          <a:endParaRPr lang="fr-FR" sz="1400">
            <a:effectLst/>
          </a:endParaRPr>
        </a:p>
        <a:p>
          <a:pPr rtl="0"/>
          <a:r>
            <a:rPr lang="fr-FR" sz="1400" b="0" i="0" baseline="0">
              <a:effectLst/>
              <a:latin typeface="+mn-lt"/>
              <a:ea typeface="+mn-ea"/>
              <a:cs typeface="+mn-cs"/>
            </a:rPr>
            <a:t>Co-construit avec les réseaux d’acheteurs publics, cet outil s’inspire et a fait évoluer les outils d’évaluation existants, notamment la grille 2010  de l’ADEME</a:t>
          </a:r>
          <a:r>
            <a:rPr lang="fr-FR" sz="1100" b="0" i="0" baseline="0">
              <a:effectLst/>
              <a:latin typeface="+mn-lt"/>
              <a:ea typeface="+mn-ea"/>
              <a:cs typeface="+mn-cs"/>
            </a:rPr>
            <a:t>(1) </a:t>
          </a:r>
          <a:r>
            <a:rPr lang="fr-FR" sz="1400" b="0" i="0" baseline="0">
              <a:effectLst/>
              <a:latin typeface="+mn-lt"/>
              <a:ea typeface="+mn-ea"/>
              <a:cs typeface="+mn-cs"/>
            </a:rPr>
            <a:t>et la grille d’auto-diagnostic de l’ARPE.</a:t>
          </a:r>
          <a:endParaRPr lang="fr-FR" sz="1400">
            <a:effectLst/>
          </a:endParaRPr>
        </a:p>
        <a:p>
          <a:pPr rtl="0"/>
          <a:endParaRPr lang="fr-FR" sz="1400" b="0" i="0" baseline="0">
            <a:effectLst/>
            <a:latin typeface="+mn-lt"/>
            <a:ea typeface="+mn-ea"/>
            <a:cs typeface="+mn-cs"/>
          </a:endParaRPr>
        </a:p>
        <a:p>
          <a:pPr rtl="0"/>
          <a:r>
            <a:rPr lang="fr-FR" sz="1400" b="0" i="0" baseline="0">
              <a:effectLst/>
              <a:latin typeface="+mn-lt"/>
              <a:ea typeface="+mn-ea"/>
              <a:cs typeface="+mn-cs"/>
            </a:rPr>
            <a:t>Plusieurs principes directeurs président à son élaboration :</a:t>
          </a:r>
        </a:p>
        <a:p>
          <a:pPr rtl="0"/>
          <a:endParaRPr lang="fr-FR" sz="1400">
            <a:effectLst/>
          </a:endParaRPr>
        </a:p>
        <a:p>
          <a:pPr rtl="0"/>
          <a:r>
            <a:rPr lang="fr-FR" sz="1400" b="0" i="0" baseline="0">
              <a:effectLst/>
              <a:latin typeface="+mn-lt"/>
              <a:ea typeface="+mn-ea"/>
              <a:cs typeface="+mn-cs"/>
            </a:rPr>
            <a:t>* Le maintien du principe d’une démarche d’autoévaluation volontaire, non contraignante et souple par sa liberté d’utilisation.</a:t>
          </a:r>
          <a:endParaRPr lang="fr-FR" sz="1400">
            <a:effectLst/>
          </a:endParaRPr>
        </a:p>
        <a:p>
          <a:pPr rtl="0"/>
          <a:r>
            <a:rPr lang="fr-FR" sz="1400" b="0" i="0" baseline="0">
              <a:effectLst/>
              <a:latin typeface="+mn-lt"/>
              <a:ea typeface="+mn-ea"/>
              <a:cs typeface="+mn-cs"/>
            </a:rPr>
            <a:t>* Un outil à vocation professionnelle, orienté métiers, intégrant une dimension résolument pédagogique et opérationnelle dans son questionnement.</a:t>
          </a:r>
          <a:endParaRPr lang="fr-FR" sz="1400">
            <a:effectLst/>
          </a:endParaRPr>
        </a:p>
        <a:p>
          <a:pPr rtl="0"/>
          <a:r>
            <a:rPr lang="fr-FR" sz="1400" b="0" i="0" baseline="0">
              <a:effectLst/>
              <a:latin typeface="+mn-lt"/>
              <a:ea typeface="+mn-ea"/>
              <a:cs typeface="+mn-cs"/>
            </a:rPr>
            <a:t>* La nécessité pour les acheteurs de se conformer à la règlementation impactant les achats publics, mais aussi d’aller plus loin, en intégrant les bonnes pratiques issues des normes, des écolabels, des guides d’achat publics reconnus en la matière.</a:t>
          </a:r>
          <a:endParaRPr lang="fr-FR" sz="1400">
            <a:effectLst/>
          </a:endParaRPr>
        </a:p>
        <a:p>
          <a:pPr rtl="0"/>
          <a:r>
            <a:rPr lang="fr-FR" sz="1400" b="0" i="0" baseline="0">
              <a:effectLst/>
              <a:latin typeface="+mn-lt"/>
              <a:ea typeface="+mn-ea"/>
              <a:cs typeface="+mn-cs"/>
            </a:rPr>
            <a:t/>
          </a:r>
          <a:br>
            <a:rPr lang="fr-FR" sz="1400" b="0" i="0" baseline="0">
              <a:effectLst/>
              <a:latin typeface="+mn-lt"/>
              <a:ea typeface="+mn-ea"/>
              <a:cs typeface="+mn-cs"/>
            </a:rPr>
          </a:br>
          <a:r>
            <a:rPr lang="fr-FR" sz="1400" b="0" i="0" baseline="0">
              <a:effectLst/>
              <a:latin typeface="+mn-lt"/>
              <a:ea typeface="+mn-ea"/>
              <a:cs typeface="+mn-cs"/>
            </a:rPr>
            <a:t>Cet outil a été commandité et piloté par l'ADEME. Il est le fruitvia un comité de pilotage  d'un travail collaboratif avec différents réseaux regionaux d'acheteurs publics responsables (RGO, ARPE, RAEE, 3AR…) et l'inter-reseaux qui les regroupe animé par le CGDD - MEEM. Il a été développé avec le concours du Groupe AFNORen tant que prestataire.Merci à chacun pour sa mobilisation.				</a:t>
          </a:r>
        </a:p>
        <a:p>
          <a:pPr rtl="0"/>
          <a:r>
            <a:rPr lang="fr-FR" sz="1400" b="0" i="0" baseline="0">
              <a:effectLst/>
              <a:latin typeface="+mn-lt"/>
              <a:ea typeface="+mn-ea"/>
              <a:cs typeface="+mn-cs"/>
            </a:rPr>
            <a:t>				</a:t>
          </a:r>
        </a:p>
        <a:p>
          <a:pPr rtl="0"/>
          <a:r>
            <a:rPr lang="fr-FR" sz="1400" b="0" i="0" baseline="0">
              <a:effectLst/>
              <a:latin typeface="+mn-lt"/>
              <a:ea typeface="+mn-ea"/>
              <a:cs typeface="+mn-cs"/>
            </a:rPr>
            <a:t>				</a:t>
          </a:r>
          <a:r>
            <a:rPr lang="fr-FR" sz="1400" b="1" i="0" baseline="0">
              <a:solidFill>
                <a:srgbClr val="7030A0"/>
              </a:solidFill>
              <a:effectLst/>
              <a:latin typeface="+mn-lt"/>
              <a:ea typeface="+mn-ea"/>
              <a:cs typeface="+mn-cs"/>
            </a:rPr>
            <a:t>Comité de pilotage </a:t>
          </a:r>
          <a:endParaRPr lang="fr-FR" sz="1400" b="1">
            <a:solidFill>
              <a:srgbClr val="7030A0"/>
            </a:solidFill>
            <a:effectLst/>
          </a:endParaRPr>
        </a:p>
        <a:p>
          <a:pPr rtl="0"/>
          <a:r>
            <a:rPr lang="fr-FR" sz="1400" b="0" i="0" baseline="0">
              <a:effectLst/>
              <a:latin typeface="+mn-lt"/>
              <a:ea typeface="+mn-ea"/>
              <a:cs typeface="+mn-cs"/>
            </a:rPr>
            <a:t>				- ADEME Aquitaine  </a:t>
          </a:r>
        </a:p>
        <a:p>
          <a:pPr rtl="0"/>
          <a:r>
            <a:rPr lang="fr-FR" sz="1400" b="0" i="0" baseline="0">
              <a:effectLst/>
              <a:latin typeface="+mn-lt"/>
              <a:ea typeface="+mn-ea"/>
              <a:cs typeface="+mn-cs"/>
            </a:rPr>
            <a:t>				- Groupe AFNOR (prestataire) </a:t>
          </a:r>
        </a:p>
        <a:p>
          <a:pPr rtl="0"/>
          <a:r>
            <a:rPr lang="fr-FR" sz="1400" b="0" i="0" baseline="0">
              <a:effectLst/>
              <a:latin typeface="+mn-lt"/>
              <a:ea typeface="+mn-ea"/>
              <a:cs typeface="+mn-cs"/>
            </a:rPr>
            <a:t>				- Inter-réseaux : RGO, ARPE, 3AR et RAEE</a:t>
          </a:r>
        </a:p>
        <a:p>
          <a:pPr rtl="0"/>
          <a:r>
            <a:rPr lang="fr-FR" sz="1400" b="0" i="0" baseline="0">
              <a:effectLst/>
              <a:latin typeface="+mn-lt"/>
              <a:ea typeface="+mn-ea"/>
              <a:cs typeface="+mn-cs"/>
            </a:rPr>
            <a:t>				</a:t>
          </a:r>
          <a:r>
            <a:rPr lang="fr-FR" sz="1400" b="0" i="1" baseline="0">
              <a:effectLst/>
              <a:latin typeface="+mn-lt"/>
              <a:ea typeface="+mn-ea"/>
              <a:cs typeface="+mn-cs"/>
            </a:rPr>
            <a:t>- [  </a:t>
          </a:r>
          <a:r>
            <a:rPr lang="fr-FR" sz="1100" b="0" i="1" baseline="0">
              <a:effectLst/>
              <a:latin typeface="+mn-lt"/>
              <a:ea typeface="+mn-ea"/>
              <a:cs typeface="+mn-cs"/>
            </a:rPr>
            <a:t>(1) </a:t>
          </a:r>
          <a:r>
            <a:rPr lang="fr-FR" sz="1400" b="0" i="1" baseline="0">
              <a:effectLst/>
              <a:latin typeface="+mn-lt"/>
              <a:ea typeface="+mn-ea"/>
              <a:cs typeface="+mn-cs"/>
            </a:rPr>
            <a:t>pour mémoire Grille ADEME 2010 : prestataire Karistem ]</a:t>
          </a:r>
          <a:endParaRPr lang="fr-FR" sz="1400" i="1">
            <a:effectLst/>
          </a:endParaRPr>
        </a:p>
      </xdr:txBody>
    </xdr:sp>
    <xdr:clientData/>
  </xdr:twoCellAnchor>
  <xdr:twoCellAnchor editAs="oneCell">
    <xdr:from>
      <xdr:col>1</xdr:col>
      <xdr:colOff>119064</xdr:colOff>
      <xdr:row>60</xdr:row>
      <xdr:rowOff>142876</xdr:rowOff>
    </xdr:from>
    <xdr:to>
      <xdr:col>3</xdr:col>
      <xdr:colOff>483010</xdr:colOff>
      <xdr:row>65</xdr:row>
      <xdr:rowOff>83344</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1064" y="12287251"/>
          <a:ext cx="1887946" cy="952499"/>
        </a:xfrm>
        <a:prstGeom prst="rect">
          <a:avLst/>
        </a:prstGeom>
      </xdr:spPr>
    </xdr:pic>
    <xdr:clientData/>
  </xdr:twoCellAnchor>
  <xdr:oneCellAnchor>
    <xdr:from>
      <xdr:col>11</xdr:col>
      <xdr:colOff>0</xdr:colOff>
      <xdr:row>19</xdr:row>
      <xdr:rowOff>0</xdr:rowOff>
    </xdr:from>
    <xdr:ext cx="184731" cy="264560"/>
    <xdr:sp macro="" textlink="">
      <xdr:nvSpPr>
        <xdr:cNvPr id="7" name="ZoneTexte 6"/>
        <xdr:cNvSpPr txBox="1"/>
      </xdr:nvSpPr>
      <xdr:spPr>
        <a:xfrm>
          <a:off x="8591550"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10</xdr:col>
      <xdr:colOff>421445</xdr:colOff>
      <xdr:row>2</xdr:row>
      <xdr:rowOff>74302</xdr:rowOff>
    </xdr:from>
    <xdr:to>
      <xdr:col>14</xdr:col>
      <xdr:colOff>621470</xdr:colOff>
      <xdr:row>9</xdr:row>
      <xdr:rowOff>116480</xdr:rowOff>
    </xdr:to>
    <xdr:pic>
      <xdr:nvPicPr>
        <xdr:cNvPr id="8" name="Picture 7" descr="reseaux entet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41445" y="479115"/>
          <a:ext cx="3248025" cy="1459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142818</xdr:colOff>
      <xdr:row>2</xdr:row>
      <xdr:rowOff>59530</xdr:rowOff>
    </xdr:from>
    <xdr:to>
      <xdr:col>9</xdr:col>
      <xdr:colOff>11850</xdr:colOff>
      <xdr:row>9</xdr:row>
      <xdr:rowOff>179350</xdr:rowOff>
    </xdr:to>
    <xdr:pic>
      <xdr:nvPicPr>
        <xdr:cNvPr id="10" name="Image 9" descr="http://controverses.sciences-po.fr/cours/biocarburant/images/images%20contenu/Logo-de-lADEM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818" y="464343"/>
          <a:ext cx="1393032" cy="1536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194660</xdr:colOff>
      <xdr:row>3</xdr:row>
      <xdr:rowOff>35718</xdr:rowOff>
    </xdr:from>
    <xdr:to>
      <xdr:col>5</xdr:col>
      <xdr:colOff>718731</xdr:colOff>
      <xdr:row>8</xdr:row>
      <xdr:rowOff>154780</xdr:rowOff>
    </xdr:to>
    <xdr:pic>
      <xdr:nvPicPr>
        <xdr:cNvPr id="13" name="Image 12" descr="http://www.developpement-durable.gouv.fr/squelettes/commun/img/marianne_hz.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6660" y="642937"/>
          <a:ext cx="3572071" cy="113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314323</xdr:colOff>
      <xdr:row>2</xdr:row>
      <xdr:rowOff>96198</xdr:rowOff>
    </xdr:from>
    <xdr:to>
      <xdr:col>14</xdr:col>
      <xdr:colOff>514348</xdr:colOff>
      <xdr:row>9</xdr:row>
      <xdr:rowOff>138376</xdr:rowOff>
    </xdr:to>
    <xdr:pic>
      <xdr:nvPicPr>
        <xdr:cNvPr id="4" name="Picture 7" descr="reseaux ente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3" y="501011"/>
          <a:ext cx="3248025" cy="1459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0</xdr:colOff>
      <xdr:row>16</xdr:row>
      <xdr:rowOff>0</xdr:rowOff>
    </xdr:from>
    <xdr:ext cx="184731" cy="264560"/>
    <xdr:sp macro="" textlink="">
      <xdr:nvSpPr>
        <xdr:cNvPr id="6" name="ZoneTexte 5"/>
        <xdr:cNvSpPr txBox="1"/>
      </xdr:nvSpPr>
      <xdr:spPr>
        <a:xfrm>
          <a:off x="8633460" y="2682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6</xdr:col>
      <xdr:colOff>571493</xdr:colOff>
      <xdr:row>2</xdr:row>
      <xdr:rowOff>93333</xdr:rowOff>
    </xdr:from>
    <xdr:to>
      <xdr:col>8</xdr:col>
      <xdr:colOff>440525</xdr:colOff>
      <xdr:row>10</xdr:row>
      <xdr:rowOff>10746</xdr:rowOff>
    </xdr:to>
    <xdr:pic>
      <xdr:nvPicPr>
        <xdr:cNvPr id="8" name="Image 7" descr="http://controverses.sciences-po.fr/cours/biocarburant/images/images%20contenu/Logo-de-lADEM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493" y="498146"/>
          <a:ext cx="1393032" cy="1536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18</xdr:row>
      <xdr:rowOff>190499</xdr:rowOff>
    </xdr:from>
    <xdr:to>
      <xdr:col>14</xdr:col>
      <xdr:colOff>357188</xdr:colOff>
      <xdr:row>99</xdr:row>
      <xdr:rowOff>83342</xdr:rowOff>
    </xdr:to>
    <xdr:sp macro="" textlink="">
      <xdr:nvSpPr>
        <xdr:cNvPr id="9" name="ZoneTexte 8"/>
        <xdr:cNvSpPr txBox="1"/>
      </xdr:nvSpPr>
      <xdr:spPr>
        <a:xfrm>
          <a:off x="1047750" y="3833812"/>
          <a:ext cx="9977438" cy="1628774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chemeClr val="dk1"/>
              </a:solidFill>
              <a:effectLst/>
              <a:latin typeface="+mn-lt"/>
              <a:ea typeface="+mn-ea"/>
              <a:cs typeface="+mn-cs"/>
            </a:rPr>
            <a:t>Cet outil d'évaluation des achats publics responsables comporte 8 onglets : </a:t>
          </a:r>
        </a:p>
        <a:p>
          <a:endParaRPr lang="fr-FR" sz="1400">
            <a:solidFill>
              <a:schemeClr val="dk1"/>
            </a:solidFill>
            <a:effectLst/>
            <a:latin typeface="+mn-lt"/>
            <a:ea typeface="+mn-ea"/>
            <a:cs typeface="+mn-cs"/>
          </a:endParaRPr>
        </a:p>
        <a:p>
          <a:r>
            <a:rPr lang="fr-FR" sz="1400" b="1">
              <a:solidFill>
                <a:sysClr val="windowText" lastClr="000000"/>
              </a:solidFill>
              <a:effectLst/>
              <a:latin typeface="+mn-lt"/>
              <a:ea typeface="+mn-ea"/>
              <a:cs typeface="+mn-cs"/>
            </a:rPr>
            <a:t>1</a:t>
          </a:r>
          <a:r>
            <a:rPr lang="fr-FR" sz="1400" b="0">
              <a:solidFill>
                <a:sysClr val="windowText" lastClr="000000"/>
              </a:solidFill>
              <a:effectLst/>
              <a:latin typeface="+mn-lt"/>
              <a:ea typeface="+mn-ea"/>
              <a:cs typeface="+mn-cs"/>
            </a:rPr>
            <a:t> -  L'</a:t>
          </a:r>
          <a:r>
            <a:rPr lang="fr-FR" sz="1400" b="1">
              <a:solidFill>
                <a:srgbClr val="7030A0"/>
              </a:solidFill>
              <a:effectLst/>
              <a:latin typeface="+mn-lt"/>
              <a:ea typeface="+mn-ea"/>
              <a:cs typeface="+mn-cs"/>
            </a:rPr>
            <a:t>onglet</a:t>
          </a:r>
          <a:r>
            <a:rPr lang="fr-FR" sz="1400" b="1" u="sng">
              <a:solidFill>
                <a:srgbClr val="7030A0"/>
              </a:solidFill>
              <a:effectLst/>
              <a:latin typeface="+mn-lt"/>
              <a:ea typeface="+mn-ea"/>
              <a:cs typeface="+mn-cs"/>
            </a:rPr>
            <a:t> Préambule</a:t>
          </a:r>
          <a:r>
            <a:rPr lang="fr-FR" sz="1400" b="1" u="none">
              <a:solidFill>
                <a:srgbClr val="7030A0"/>
              </a:solidFill>
              <a:effectLst/>
              <a:latin typeface="+mn-lt"/>
              <a:ea typeface="+mn-ea"/>
              <a:cs typeface="+mn-cs"/>
            </a:rPr>
            <a:t> </a:t>
          </a:r>
          <a:r>
            <a:rPr lang="fr-FR" sz="1400" b="1" u="none" baseline="0">
              <a:solidFill>
                <a:srgbClr val="7030A0"/>
              </a:solidFill>
              <a:effectLst/>
              <a:latin typeface="+mn-lt"/>
              <a:ea typeface="+mn-ea"/>
              <a:cs typeface="+mn-cs"/>
            </a:rPr>
            <a:t> </a:t>
          </a:r>
          <a:r>
            <a:rPr lang="fr-FR" sz="1400">
              <a:solidFill>
                <a:schemeClr val="dk1"/>
              </a:solidFill>
              <a:effectLst/>
              <a:latin typeface="+mn-lt"/>
              <a:ea typeface="+mn-ea"/>
              <a:cs typeface="+mn-cs"/>
            </a:rPr>
            <a:t>a pour objectif de vous présenter la philosophie et les objectifs de l'outil.</a:t>
          </a:r>
        </a:p>
        <a:p>
          <a:endParaRPr lang="fr-FR" sz="1400">
            <a:solidFill>
              <a:schemeClr val="dk1"/>
            </a:solidFill>
            <a:effectLst/>
            <a:latin typeface="+mn-lt"/>
            <a:ea typeface="+mn-ea"/>
            <a:cs typeface="+mn-cs"/>
          </a:endParaRPr>
        </a:p>
        <a:p>
          <a:r>
            <a:rPr lang="fr-FR" sz="1400" b="1">
              <a:solidFill>
                <a:sysClr val="windowText" lastClr="000000"/>
              </a:solidFill>
              <a:effectLst/>
              <a:latin typeface="+mn-lt"/>
              <a:ea typeface="+mn-ea"/>
              <a:cs typeface="+mn-cs"/>
            </a:rPr>
            <a:t>2</a:t>
          </a:r>
          <a:r>
            <a:rPr lang="fr-FR" sz="1400">
              <a:solidFill>
                <a:sysClr val="windowText" lastClr="000000"/>
              </a:solidFill>
              <a:effectLst/>
              <a:latin typeface="+mn-lt"/>
              <a:ea typeface="+mn-ea"/>
              <a:cs typeface="+mn-cs"/>
            </a:rPr>
            <a:t> -  L</a:t>
          </a:r>
          <a:r>
            <a:rPr lang="fr-FR" sz="1400">
              <a:solidFill>
                <a:schemeClr val="dk1"/>
              </a:solidFill>
              <a:effectLst/>
              <a:latin typeface="+mn-lt"/>
              <a:ea typeface="+mn-ea"/>
              <a:cs typeface="+mn-cs"/>
            </a:rPr>
            <a:t>'</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Mode d'emploi </a:t>
          </a:r>
          <a:r>
            <a:rPr lang="fr-FR" sz="1400">
              <a:solidFill>
                <a:schemeClr val="dk1"/>
              </a:solidFill>
              <a:effectLst/>
              <a:latin typeface="+mn-lt"/>
              <a:ea typeface="+mn-ea"/>
              <a:cs typeface="+mn-cs"/>
            </a:rPr>
            <a:t>est un guide d'utilisation de cet outil, vous expliquant les principes d'utilisation de cet outil.</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3</a:t>
          </a:r>
          <a:r>
            <a:rPr lang="fr-FR" sz="1400">
              <a:solidFill>
                <a:schemeClr val="dk1"/>
              </a:solidFill>
              <a:effectLst/>
              <a:latin typeface="+mn-lt"/>
              <a:ea typeface="+mn-ea"/>
              <a:cs typeface="+mn-cs"/>
            </a:rPr>
            <a:t> -  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Signalétique</a:t>
          </a:r>
          <a:r>
            <a:rPr lang="fr-FR" sz="1400" b="1">
              <a:solidFill>
                <a:srgbClr val="7030A0"/>
              </a:solidFill>
              <a:effectLst/>
              <a:latin typeface="+mn-lt"/>
              <a:ea typeface="+mn-ea"/>
              <a:cs typeface="+mn-cs"/>
            </a:rPr>
            <a:t>  </a:t>
          </a:r>
          <a:r>
            <a:rPr lang="fr-FR" sz="1400">
              <a:solidFill>
                <a:schemeClr val="dk1"/>
              </a:solidFill>
              <a:effectLst/>
              <a:latin typeface="+mn-lt"/>
              <a:ea typeface="+mn-ea"/>
              <a:cs typeface="+mn-cs"/>
            </a:rPr>
            <a:t>permet de renseigner des éléments contextuels sur votre organisme. Il est utile de le renseigner pour permettre d'assurer la consolidation des données, à des fins de reporting et de comparaison.</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4</a:t>
          </a:r>
          <a:r>
            <a:rPr lang="fr-FR" sz="1400">
              <a:solidFill>
                <a:schemeClr val="dk1"/>
              </a:solidFill>
              <a:effectLst/>
              <a:latin typeface="+mn-lt"/>
              <a:ea typeface="+mn-ea"/>
              <a:cs typeface="+mn-cs"/>
            </a:rPr>
            <a:t> -  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Inter-réseaux</a:t>
          </a:r>
          <a:r>
            <a:rPr lang="fr-FR" sz="1400" b="1">
              <a:solidFill>
                <a:srgbClr val="7030A0"/>
              </a:solidFill>
              <a:effectLst/>
              <a:latin typeface="+mn-lt"/>
              <a:ea typeface="+mn-ea"/>
              <a:cs typeface="+mn-cs"/>
            </a:rPr>
            <a:t>  </a:t>
          </a:r>
          <a:r>
            <a:rPr lang="fr-FR" sz="1400">
              <a:solidFill>
                <a:schemeClr val="dk1"/>
              </a:solidFill>
              <a:effectLst/>
              <a:latin typeface="+mn-lt"/>
              <a:ea typeface="+mn-ea"/>
              <a:cs typeface="+mn-cs"/>
            </a:rPr>
            <a:t>présente la carte de France des différents réseaux régionaux</a:t>
          </a:r>
          <a:r>
            <a:rPr lang="fr-FR" sz="1400" baseline="0">
              <a:solidFill>
                <a:schemeClr val="dk1"/>
              </a:solidFill>
              <a:effectLst/>
              <a:latin typeface="+mn-lt"/>
              <a:ea typeface="+mn-ea"/>
              <a:cs typeface="+mn-cs"/>
            </a:rPr>
            <a:t> et vous oriente  vers  plus d'informations sur ces réseaux.</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5</a:t>
          </a:r>
          <a:r>
            <a:rPr lang="fr-FR" sz="1400">
              <a:solidFill>
                <a:schemeClr val="dk1"/>
              </a:solidFill>
              <a:effectLst/>
              <a:latin typeface="+mn-lt"/>
              <a:ea typeface="+mn-ea"/>
              <a:cs typeface="+mn-cs"/>
            </a:rPr>
            <a:t> -  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Pratiques managériales</a:t>
          </a:r>
          <a:r>
            <a:rPr lang="fr-FR" sz="1400" b="1" u="none">
              <a:solidFill>
                <a:srgbClr val="7030A0"/>
              </a:solidFill>
              <a:effectLst/>
              <a:latin typeface="+mn-lt"/>
              <a:ea typeface="+mn-ea"/>
              <a:cs typeface="+mn-cs"/>
            </a:rPr>
            <a:t>  </a:t>
          </a:r>
          <a:r>
            <a:rPr lang="fr-FR" sz="1400">
              <a:solidFill>
                <a:schemeClr val="dk1"/>
              </a:solidFill>
              <a:effectLst/>
              <a:latin typeface="+mn-lt"/>
              <a:ea typeface="+mn-ea"/>
              <a:cs typeface="+mn-cs"/>
            </a:rPr>
            <a:t>permet d'évaluer la maturité de votre organisation en matière d'achats responsables. </a:t>
          </a:r>
        </a:p>
        <a:p>
          <a:r>
            <a:rPr lang="fr-FR" sz="1400">
              <a:solidFill>
                <a:schemeClr val="dk1"/>
              </a:solidFill>
              <a:effectLst/>
              <a:latin typeface="+mn-lt"/>
              <a:ea typeface="+mn-ea"/>
              <a:cs typeface="+mn-cs"/>
            </a:rPr>
            <a:t>* Les bonnes pratiques de management de cet onglet s'inspirent des recommandations de la norme de management ISO 20400 sur les achats responsables. Cette norme décrit comment une entité doit structurer les achats responsables dans son organisation (chapitres 6 &amp; 7). Elle fait également des recommandations pour intégrer la responsabilité sociétale dans la politique et la stratégie d'achat de l'organisation (chapitre 5). </a:t>
          </a:r>
        </a:p>
        <a:p>
          <a:r>
            <a:rPr lang="fr-FR" sz="1400">
              <a:solidFill>
                <a:schemeClr val="dk1"/>
              </a:solidFill>
              <a:effectLst/>
              <a:latin typeface="+mn-lt"/>
              <a:ea typeface="+mn-ea"/>
              <a:cs typeface="+mn-cs"/>
            </a:rPr>
            <a:t>* Cet onglet est  ainsi structuré en 5 catégories de questions de management : Politique et stratégie d'achats, organisation et compétences,  dialogue avec les parties prenantes, processus et outils et pilotage</a:t>
          </a:r>
          <a:r>
            <a:rPr lang="fr-FR" sz="1400" i="1">
              <a:solidFill>
                <a:schemeClr val="dk1"/>
              </a:solidFill>
              <a:effectLst/>
              <a:latin typeface="+mn-lt"/>
              <a:ea typeface="+mn-ea"/>
              <a:cs typeface="+mn-cs"/>
            </a:rPr>
            <a:t>.</a:t>
          </a:r>
          <a:endParaRPr lang="fr-FR" sz="1400">
            <a:solidFill>
              <a:schemeClr val="dk1"/>
            </a:solidFill>
            <a:effectLst/>
            <a:latin typeface="+mn-lt"/>
            <a:ea typeface="+mn-ea"/>
            <a:cs typeface="+mn-cs"/>
          </a:endParaRPr>
        </a:p>
        <a:p>
          <a:r>
            <a:rPr lang="fr-FR" sz="1400" i="1">
              <a:solidFill>
                <a:schemeClr val="dk1"/>
              </a:solidFill>
              <a:effectLst/>
              <a:latin typeface="+mn-lt"/>
              <a:ea typeface="+mn-ea"/>
              <a:cs typeface="+mn-cs"/>
            </a:rPr>
            <a:t>* </a:t>
          </a:r>
          <a:r>
            <a:rPr lang="fr-FR" sz="1400">
              <a:solidFill>
                <a:schemeClr val="dk1"/>
              </a:solidFill>
              <a:effectLst/>
              <a:latin typeface="+mn-lt"/>
              <a:ea typeface="+mn-ea"/>
              <a:cs typeface="+mn-cs"/>
            </a:rPr>
            <a:t>Pour faciliter sa prise en mains, le questionnement reprend la formulation de la grille 2010 de l’ADEME et la grille d'autodiagnostic de l'ARPE réalisé en 2010. </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6</a:t>
          </a:r>
          <a:r>
            <a:rPr lang="fr-FR" sz="1400" baseline="0">
              <a:solidFill>
                <a:schemeClr val="dk1"/>
              </a:solidFill>
              <a:effectLst/>
              <a:latin typeface="+mn-lt"/>
              <a:ea typeface="+mn-ea"/>
              <a:cs typeface="+mn-cs"/>
            </a:rPr>
            <a:t> -  </a:t>
          </a:r>
          <a:r>
            <a:rPr lang="fr-FR" sz="1400">
              <a:solidFill>
                <a:schemeClr val="dk1"/>
              </a:solidFill>
              <a:effectLst/>
              <a:latin typeface="+mn-lt"/>
              <a:ea typeface="+mn-ea"/>
              <a:cs typeface="+mn-cs"/>
            </a:rPr>
            <a:t>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Familles</a:t>
          </a:r>
          <a:r>
            <a:rPr lang="fr-FR" sz="1400" b="1">
              <a:solidFill>
                <a:srgbClr val="7030A0"/>
              </a:solidFill>
              <a:effectLst/>
              <a:latin typeface="+mn-lt"/>
              <a:ea typeface="+mn-ea"/>
              <a:cs typeface="+mn-cs"/>
            </a:rPr>
            <a:t>  </a:t>
          </a:r>
          <a:r>
            <a:rPr lang="fr-FR" sz="1400">
              <a:solidFill>
                <a:schemeClr val="dk1"/>
              </a:solidFill>
              <a:effectLst/>
              <a:latin typeface="+mn-lt"/>
              <a:ea typeface="+mn-ea"/>
              <a:cs typeface="+mn-cs"/>
            </a:rPr>
            <a:t>accompagne l'acheteur  dans son processus d'achats responsables, par segment d'achat et tout au long de son processus d'achat :</a:t>
          </a:r>
        </a:p>
        <a:p>
          <a:r>
            <a:rPr lang="fr-FR" sz="1400">
              <a:solidFill>
                <a:schemeClr val="dk1"/>
              </a:solidFill>
              <a:effectLst/>
              <a:latin typeface="+mn-lt"/>
              <a:ea typeface="+mn-ea"/>
              <a:cs typeface="+mn-cs"/>
            </a:rPr>
            <a:t>* 14 familles d'achats ont été à ce stade retenues et choisies  pour leur universalité, leurs enjeux en termes de développement durable, les incitations règlementaires qui les encadrent, leur poids dans les achats publics et la maturité de l'offre ou du marché (présence d'écolabels notamment).</a:t>
          </a:r>
        </a:p>
        <a:p>
          <a:r>
            <a:rPr lang="fr-FR" sz="1400">
              <a:solidFill>
                <a:schemeClr val="dk1"/>
              </a:solidFill>
              <a:effectLst/>
              <a:latin typeface="+mn-lt"/>
              <a:ea typeface="+mn-ea"/>
              <a:cs typeface="+mn-cs"/>
            </a:rPr>
            <a:t>* Cet onglet vous permet d'évaluer et/ou de prendre en compte les enjeux de développement durable dans vos achats. Ces enjeux ont également été regroupés par domaines (Environnement, Social, Gouvernance) pour faciliter l'analyse de l'impact de vos achats sur les critères  de développement durable et d'environnement social et gouvernance.</a:t>
          </a:r>
        </a:p>
        <a:p>
          <a:r>
            <a:rPr lang="fr-FR" sz="1400">
              <a:solidFill>
                <a:schemeClr val="dk1"/>
              </a:solidFill>
              <a:effectLst/>
              <a:latin typeface="+mn-lt"/>
              <a:ea typeface="+mn-ea"/>
              <a:cs typeface="+mn-cs"/>
            </a:rPr>
            <a:t>* Le questionnement sur chaque famille d'achat est fondé sur plusieurs sources  documentaires. Il appartient à chaque entité de définir son niveau d'ambition  selon leur degré de prescription, traduit en 3 niveaux :</a:t>
          </a:r>
        </a:p>
        <a:p>
          <a:r>
            <a:rPr lang="fr-FR" sz="1400">
              <a:solidFill>
                <a:schemeClr val="dk1"/>
              </a:solidFill>
              <a:effectLst/>
              <a:latin typeface="+mn-lt"/>
              <a:ea typeface="+mn-ea"/>
              <a:cs typeface="+mn-cs"/>
            </a:rPr>
            <a:t>** 1er niveau : les prescriptions règlementaires, dont l'application est juridiquement obligatoire, telles que la loi sur la transition énergétique 2015 ou la loi ESS de 2014, qui imposent des exigences de conformité règlementaire à tous les acheteurs publics ;</a:t>
          </a:r>
        </a:p>
        <a:p>
          <a:r>
            <a:rPr lang="fr-FR" sz="1400">
              <a:solidFill>
                <a:schemeClr val="dk1"/>
              </a:solidFill>
              <a:effectLst/>
              <a:latin typeface="+mn-lt"/>
              <a:ea typeface="+mn-ea"/>
              <a:cs typeface="+mn-cs"/>
            </a:rPr>
            <a:t>** 2nd niveau : les incitations politiques, tels que le PNAAPD (plan national d'actions des achats publics durables) ou le PNSS (plan nationale santé  et nutrition), qui fixent des cibles ou des recommandations sans les rendre obligatoires ;</a:t>
          </a:r>
        </a:p>
        <a:p>
          <a:r>
            <a:rPr lang="fr-FR" sz="1400">
              <a:solidFill>
                <a:schemeClr val="dk1"/>
              </a:solidFill>
              <a:effectLst/>
              <a:latin typeface="+mn-lt"/>
              <a:ea typeface="+mn-ea"/>
              <a:cs typeface="+mn-cs"/>
            </a:rPr>
            <a:t>** 3ème niveau : les bonnes pratiques, issues des normes volontaires, de guides édités par des organismes reconnus (GEM, Procura+, Charte de la Médiation, etc.), des écolabels, reflétant les meilleures pratiques sur la catégorie d'achats questionnée. </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7</a:t>
          </a:r>
          <a:r>
            <a:rPr lang="fr-FR" sz="1400">
              <a:solidFill>
                <a:schemeClr val="dk1"/>
              </a:solidFill>
              <a:effectLst/>
              <a:latin typeface="+mn-lt"/>
              <a:ea typeface="+mn-ea"/>
              <a:cs typeface="+mn-cs"/>
            </a:rPr>
            <a:t> -  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Indicateurs</a:t>
          </a:r>
          <a:r>
            <a:rPr lang="fr-FR" sz="1400" b="1">
              <a:solidFill>
                <a:srgbClr val="7030A0"/>
              </a:solidFill>
              <a:effectLst/>
              <a:latin typeface="+mn-lt"/>
              <a:ea typeface="+mn-ea"/>
              <a:cs typeface="+mn-cs"/>
            </a:rPr>
            <a:t>  </a:t>
          </a:r>
          <a:r>
            <a:rPr lang="fr-FR" sz="1400">
              <a:solidFill>
                <a:schemeClr val="dk1"/>
              </a:solidFill>
              <a:effectLst/>
              <a:latin typeface="+mn-lt"/>
              <a:ea typeface="+mn-ea"/>
              <a:cs typeface="+mn-cs"/>
            </a:rPr>
            <a:t>vous permet d'établir un tableau de bord de suivi de vos achats responsables.</a:t>
          </a:r>
        </a:p>
        <a:p>
          <a:r>
            <a:rPr lang="fr-FR" sz="1400">
              <a:solidFill>
                <a:schemeClr val="dk1"/>
              </a:solidFill>
              <a:effectLst/>
              <a:latin typeface="+mn-lt"/>
              <a:ea typeface="+mn-ea"/>
              <a:cs typeface="+mn-cs"/>
            </a:rPr>
            <a:t>Cet onglet est alimenté automatiquement par les données</a:t>
          </a:r>
          <a:r>
            <a:rPr lang="fr-FR" sz="1400" baseline="0">
              <a:solidFill>
                <a:schemeClr val="dk1"/>
              </a:solidFill>
              <a:effectLst/>
              <a:latin typeface="+mn-lt"/>
              <a:ea typeface="+mn-ea"/>
              <a:cs typeface="+mn-cs"/>
            </a:rPr>
            <a:t> que vous saisirez en réponse aux questions qui vous sont posées dans les deux onglets précédents ("Pratiques managériales" et "Familles"). Néanmoins, pour certains indicateurs, vous rencontrerez des cellules identifiées par le pictogramme 	Dans ces cellules, vous pourrez saisir des données plus précises. celles-ci deviendront prioritaires pour le calcul de l'indicateur.</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Il existe 3 niveaux  d'indicateurs :</a:t>
          </a:r>
        </a:p>
        <a:p>
          <a:r>
            <a:rPr lang="fr-FR" sz="1400">
              <a:solidFill>
                <a:schemeClr val="dk1"/>
              </a:solidFill>
              <a:effectLst/>
              <a:latin typeface="+mn-lt"/>
              <a:ea typeface="+mn-ea"/>
              <a:cs typeface="+mn-cs"/>
            </a:rPr>
            <a:t>* Indicateurs de maturité de votre profil managérial : dans quelle mesure votre entité a -t-elle adopté des pratiques managériales structurant les achats responsables ?</a:t>
          </a:r>
        </a:p>
        <a:p>
          <a:r>
            <a:rPr lang="fr-FR" sz="1400">
              <a:solidFill>
                <a:schemeClr val="dk1"/>
              </a:solidFill>
              <a:effectLst/>
              <a:latin typeface="+mn-lt"/>
              <a:ea typeface="+mn-ea"/>
              <a:cs typeface="+mn-cs"/>
            </a:rPr>
            <a:t>* Indicateurs stratégiques : principalement issus du PNAAPD,  il s'agit des indicateurs principaux suivis par le Plan national des Achats publics durables ou suivis par la DAJ - Direction Administrative et Juridique du Ministère de l'Economie, pour suivre les marchés publics supérieurs à 90K€.</a:t>
          </a:r>
        </a:p>
        <a:p>
          <a:r>
            <a:rPr lang="fr-FR" sz="1400">
              <a:solidFill>
                <a:schemeClr val="dk1"/>
              </a:solidFill>
              <a:effectLst/>
              <a:latin typeface="+mn-lt"/>
              <a:ea typeface="+mn-ea"/>
              <a:cs typeface="+mn-cs"/>
            </a:rPr>
            <a:t>* Indicateurs par famille d'achats : Ils reprennent des indicateurs significatifs de vos achats responsables par catégorie d'achats (vêtements, matériels d'impression ...)  ou par enjeu (impact CO2, biodiversité, déchets ...). Ont été recensés ceux qui paraissaient les plus couramment utilisés .</a:t>
          </a:r>
        </a:p>
        <a:p>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8 </a:t>
          </a:r>
          <a:r>
            <a:rPr lang="fr-FR" sz="1400">
              <a:solidFill>
                <a:schemeClr val="dk1"/>
              </a:solidFill>
              <a:effectLst/>
              <a:latin typeface="+mn-lt"/>
              <a:ea typeface="+mn-ea"/>
              <a:cs typeface="+mn-cs"/>
            </a:rPr>
            <a:t>-  L'</a:t>
          </a:r>
          <a:r>
            <a:rPr lang="fr-FR" sz="1400" b="1">
              <a:solidFill>
                <a:srgbClr val="7030A0"/>
              </a:solidFill>
              <a:effectLst/>
              <a:latin typeface="+mn-lt"/>
              <a:ea typeface="+mn-ea"/>
              <a:cs typeface="+mn-cs"/>
            </a:rPr>
            <a:t>onglet </a:t>
          </a:r>
          <a:r>
            <a:rPr lang="fr-FR" sz="1400" b="1" u="sng">
              <a:solidFill>
                <a:srgbClr val="7030A0"/>
              </a:solidFill>
              <a:effectLst/>
              <a:latin typeface="+mn-lt"/>
              <a:ea typeface="+mn-ea"/>
              <a:cs typeface="+mn-cs"/>
            </a:rPr>
            <a:t>Sources bibliographiques </a:t>
          </a:r>
          <a:r>
            <a:rPr lang="fr-FR" sz="1400" b="0">
              <a:solidFill>
                <a:sysClr val="windowText" lastClr="000000"/>
              </a:solidFill>
              <a:effectLst/>
              <a:latin typeface="+mn-lt"/>
              <a:ea typeface="+mn-ea"/>
              <a:cs typeface="+mn-cs"/>
            </a:rPr>
            <a:t>vous permet d'accéder à toute une série de documents  (textes réglementaires, guides de bonnes pratiques...) pertinents sur les familles d'achats et /ou les enjeux  couverts  par ce t outil. Une</a:t>
          </a:r>
          <a:r>
            <a:rPr lang="fr-FR" sz="1400" b="0" baseline="0">
              <a:solidFill>
                <a:sysClr val="windowText" lastClr="000000"/>
              </a:solidFill>
              <a:effectLst/>
              <a:latin typeface="+mn-lt"/>
              <a:ea typeface="+mn-ea"/>
              <a:cs typeface="+mn-cs"/>
            </a:rPr>
            <a:t> grande partie de ces documents a  d'ailleurs servi de source d'informations pour la construction de cet outil.</a:t>
          </a:r>
          <a:endParaRPr lang="fr-FR" sz="1400" b="0">
            <a:solidFill>
              <a:sysClr val="windowText" lastClr="000000"/>
            </a:solidFill>
            <a:effectLst/>
            <a:latin typeface="+mn-lt"/>
            <a:ea typeface="+mn-ea"/>
            <a:cs typeface="+mn-cs"/>
          </a:endParaRPr>
        </a:p>
        <a:p>
          <a:endParaRPr lang="fr-FR" sz="1100"/>
        </a:p>
        <a:p>
          <a:endParaRPr lang="fr-FR" sz="1100"/>
        </a:p>
        <a:p>
          <a:r>
            <a:rPr lang="fr-FR" sz="1400" b="1"/>
            <a:t>Informations générales et avertissement :</a:t>
          </a:r>
        </a:p>
        <a:p>
          <a:endParaRPr lang="fr-FR" sz="1400" b="1"/>
        </a:p>
        <a:p>
          <a:r>
            <a:rPr lang="fr-FR" sz="1400" b="0">
              <a:solidFill>
                <a:srgbClr val="7030A0"/>
              </a:solidFill>
            </a:rPr>
            <a:t>Un triangle rouge affiché dans le coin supérieur droit d'une cellule indique la présence d'un commentaire dans cette cellule. Si vous placez le pointeur de la souris sur le triangle, le texte du commentaire apparaît. </a:t>
          </a:r>
        </a:p>
        <a:p>
          <a:r>
            <a:rPr lang="fr-FR" sz="1400" b="0">
              <a:solidFill>
                <a:srgbClr val="7030A0"/>
              </a:solidFill>
            </a:rPr>
            <a:t>Souvent, le commentaire renvoie au texte</a:t>
          </a:r>
          <a:r>
            <a:rPr lang="fr-FR" sz="1400" b="0" baseline="0">
              <a:solidFill>
                <a:srgbClr val="7030A0"/>
              </a:solidFill>
            </a:rPr>
            <a:t> de référence ou à la source de l'information mais il peut aussi apporter une précision ou un conseil pour faciliter l'usage de l'outil.</a:t>
          </a:r>
        </a:p>
        <a:p>
          <a:endParaRPr lang="fr-FR" sz="1400" b="0" baseline="0">
            <a:solidFill>
              <a:srgbClr val="7030A0"/>
            </a:solidFill>
          </a:endParaRPr>
        </a:p>
        <a:p>
          <a:pPr marL="0" marR="0" indent="0" defTabSz="914400" eaLnBrk="1" fontAlgn="auto" latinLnBrk="0" hangingPunct="1">
            <a:lnSpc>
              <a:spcPct val="100000"/>
            </a:lnSpc>
            <a:spcBef>
              <a:spcPts val="0"/>
            </a:spcBef>
            <a:spcAft>
              <a:spcPts val="0"/>
            </a:spcAft>
            <a:buClrTx/>
            <a:buSzTx/>
            <a:buFontTx/>
            <a:buNone/>
            <a:tabLst/>
            <a:defRPr/>
          </a:pPr>
          <a:r>
            <a:rPr lang="fr-FR" sz="1400">
              <a:solidFill>
                <a:srgbClr val="7030A0"/>
              </a:solidFill>
              <a:effectLst/>
              <a:latin typeface="+mn-lt"/>
              <a:ea typeface="+mn-ea"/>
              <a:cs typeface="+mn-cs"/>
            </a:rPr>
            <a:t>Ce fichier a été réalisé avec la version 2013 d’Excel. Il est probable que vous rencontriez des problèmes de compatibilité susceptibles de provoquer une perte sensible de fonctionnalité ou une perte mineure de correspondance avec des versions antérieures d’Excel. Vous pouvez exécuter le Vérificateur de compatibilité. Celui-ci détecte les problèmes de compatibilité potentiels et vous aide à créer un rapport pour les résoudre.</a:t>
          </a:r>
        </a:p>
        <a:p>
          <a:endParaRPr lang="fr-FR" sz="1400" b="0">
            <a:solidFill>
              <a:srgbClr val="7030A0"/>
            </a:solidFill>
          </a:endParaRPr>
        </a:p>
      </xdr:txBody>
    </xdr:sp>
    <xdr:clientData/>
  </xdr:twoCellAnchor>
  <xdr:twoCellAnchor editAs="oneCell">
    <xdr:from>
      <xdr:col>1</xdr:col>
      <xdr:colOff>130970</xdr:colOff>
      <xdr:row>94</xdr:row>
      <xdr:rowOff>167414</xdr:rowOff>
    </xdr:from>
    <xdr:to>
      <xdr:col>3</xdr:col>
      <xdr:colOff>473870</xdr:colOff>
      <xdr:row>99</xdr:row>
      <xdr:rowOff>97264</xdr:rowOff>
    </xdr:to>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2970" y="19193602"/>
          <a:ext cx="1866900" cy="941881"/>
        </a:xfrm>
        <a:prstGeom prst="rect">
          <a:avLst/>
        </a:prstGeom>
      </xdr:spPr>
    </xdr:pic>
    <xdr:clientData/>
  </xdr:twoCellAnchor>
  <xdr:twoCellAnchor editAs="oneCell">
    <xdr:from>
      <xdr:col>1</xdr:col>
      <xdr:colOff>178593</xdr:colOff>
      <xdr:row>3</xdr:row>
      <xdr:rowOff>47624</xdr:rowOff>
    </xdr:from>
    <xdr:to>
      <xdr:col>5</xdr:col>
      <xdr:colOff>702664</xdr:colOff>
      <xdr:row>8</xdr:row>
      <xdr:rowOff>166686</xdr:rowOff>
    </xdr:to>
    <xdr:pic>
      <xdr:nvPicPr>
        <xdr:cNvPr id="7" name="Image 6" descr="http://www.developpement-durable.gouv.fr/squelettes/commun/img/marianne_hz.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0593" y="654843"/>
          <a:ext cx="3572071" cy="113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452437</xdr:colOff>
      <xdr:row>64</xdr:row>
      <xdr:rowOff>107157</xdr:rowOff>
    </xdr:from>
    <xdr:to>
      <xdr:col>4</xdr:col>
      <xdr:colOff>626296</xdr:colOff>
      <xdr:row>65</xdr:row>
      <xdr:rowOff>95249</xdr:rowOff>
    </xdr:to>
    <xdr:pic>
      <xdr:nvPicPr>
        <xdr:cNvPr id="10" name="Picture 4" descr="Afficher l'image d'origin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 y="13061157"/>
          <a:ext cx="173859" cy="19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114300</xdr:colOff>
      <xdr:row>9</xdr:row>
      <xdr:rowOff>123825</xdr:rowOff>
    </xdr:from>
    <xdr:to>
      <xdr:col>10</xdr:col>
      <xdr:colOff>261770</xdr:colOff>
      <xdr:row>35</xdr:row>
      <xdr:rowOff>141228</xdr:rowOff>
    </xdr:to>
    <xdr:pic>
      <xdr:nvPicPr>
        <xdr:cNvPr id="3" name="Image 2"/>
        <xdr:cNvPicPr>
          <a:picLocks noChangeAspect="1"/>
        </xdr:cNvPicPr>
      </xdr:nvPicPr>
      <xdr:blipFill>
        <a:blip xmlns:r="http://schemas.openxmlformats.org/officeDocument/2006/relationships" r:embed="rId1"/>
        <a:stretch>
          <a:fillRect/>
        </a:stretch>
      </xdr:blipFill>
      <xdr:spPr>
        <a:xfrm>
          <a:off x="3162300" y="1838325"/>
          <a:ext cx="4719470" cy="4970403"/>
        </a:xfrm>
        <a:prstGeom prst="rect">
          <a:avLst/>
        </a:prstGeom>
      </xdr:spPr>
    </xdr:pic>
    <xdr:clientData/>
  </xdr:twoCellAnchor>
  <xdr:twoCellAnchor>
    <xdr:from>
      <xdr:col>0</xdr:col>
      <xdr:colOff>0</xdr:colOff>
      <xdr:row>0</xdr:row>
      <xdr:rowOff>0</xdr:rowOff>
    </xdr:from>
    <xdr:to>
      <xdr:col>15</xdr:col>
      <xdr:colOff>0</xdr:colOff>
      <xdr:row>3</xdr:row>
      <xdr:rowOff>58702</xdr:rowOff>
    </xdr:to>
    <xdr:sp macro="" textlink="">
      <xdr:nvSpPr>
        <xdr:cNvPr id="2" name="Title 1"/>
        <xdr:cNvSpPr>
          <a:spLocks noGrp="1"/>
        </xdr:cNvSpPr>
      </xdr:nvSpPr>
      <xdr:spPr bwMode="auto">
        <a:xfrm>
          <a:off x="0" y="0"/>
          <a:ext cx="11430000" cy="630202"/>
        </a:xfrm>
        <a:prstGeom prst="rect">
          <a:avLst/>
        </a:prstGeom>
        <a:noFill/>
        <a:ln w="9525">
          <a:noFill/>
          <a:miter lim="800000"/>
          <a:headEnd/>
          <a:tailEnd/>
        </a:ln>
      </xdr:spPr>
      <xdr:txBody>
        <a:bodyPr vert="horz" wrap="square" lIns="0" tIns="0" rIns="0" bIns="0" numCol="1" anchor="t" anchorCtr="0" compatLnSpc="1">
          <a:prstTxWarp prst="textNoShape">
            <a:avLst/>
          </a:prstTxWarp>
        </a:bodyPr>
        <a:lstStyle>
          <a:lvl1pPr algn="l" defTabSz="914404" rtl="0" eaLnBrk="1" fontAlgn="base" hangingPunct="1">
            <a:lnSpc>
              <a:spcPct val="100000"/>
            </a:lnSpc>
            <a:spcBef>
              <a:spcPct val="0"/>
            </a:spcBef>
            <a:spcAft>
              <a:spcPct val="0"/>
            </a:spcAft>
            <a:defRPr sz="2200" b="1">
              <a:solidFill>
                <a:srgbClr val="002776"/>
              </a:solidFill>
              <a:latin typeface="+mj-lt"/>
              <a:ea typeface="+mj-ea"/>
              <a:cs typeface="+mj-cs"/>
            </a:defRPr>
          </a:lvl1pPr>
          <a:lvl2pPr algn="l" defTabSz="914404" rtl="0" eaLnBrk="1" fontAlgn="base" hangingPunct="1">
            <a:lnSpc>
              <a:spcPts val="3050"/>
            </a:lnSpc>
            <a:spcBef>
              <a:spcPct val="0"/>
            </a:spcBef>
            <a:spcAft>
              <a:spcPct val="0"/>
            </a:spcAft>
            <a:defRPr sz="2200" b="1">
              <a:solidFill>
                <a:schemeClr val="tx2"/>
              </a:solidFill>
              <a:latin typeface="Arial" charset="0"/>
            </a:defRPr>
          </a:lvl2pPr>
          <a:lvl3pPr algn="l" defTabSz="914404" rtl="0" eaLnBrk="1" fontAlgn="base" hangingPunct="1">
            <a:lnSpc>
              <a:spcPts val="3050"/>
            </a:lnSpc>
            <a:spcBef>
              <a:spcPct val="0"/>
            </a:spcBef>
            <a:spcAft>
              <a:spcPct val="0"/>
            </a:spcAft>
            <a:defRPr sz="2200" b="1">
              <a:solidFill>
                <a:schemeClr val="tx2"/>
              </a:solidFill>
              <a:latin typeface="Arial" charset="0"/>
            </a:defRPr>
          </a:lvl3pPr>
          <a:lvl4pPr algn="l" defTabSz="914404" rtl="0" eaLnBrk="1" fontAlgn="base" hangingPunct="1">
            <a:lnSpc>
              <a:spcPts val="3050"/>
            </a:lnSpc>
            <a:spcBef>
              <a:spcPct val="0"/>
            </a:spcBef>
            <a:spcAft>
              <a:spcPct val="0"/>
            </a:spcAft>
            <a:defRPr sz="2200" b="1">
              <a:solidFill>
                <a:schemeClr val="tx2"/>
              </a:solidFill>
              <a:latin typeface="Arial" charset="0"/>
            </a:defRPr>
          </a:lvl4pPr>
          <a:lvl5pPr algn="l" defTabSz="914404" rtl="0" eaLnBrk="1" fontAlgn="base" hangingPunct="1">
            <a:lnSpc>
              <a:spcPts val="3050"/>
            </a:lnSpc>
            <a:spcBef>
              <a:spcPct val="0"/>
            </a:spcBef>
            <a:spcAft>
              <a:spcPct val="0"/>
            </a:spcAft>
            <a:defRPr sz="2200" b="1">
              <a:solidFill>
                <a:schemeClr val="tx2"/>
              </a:solidFill>
              <a:latin typeface="Arial" charset="0"/>
            </a:defRPr>
          </a:lvl5pPr>
          <a:lvl6pPr marL="410200" algn="l" defTabSz="914404" rtl="0" eaLnBrk="1" fontAlgn="base" hangingPunct="1">
            <a:lnSpc>
              <a:spcPts val="3050"/>
            </a:lnSpc>
            <a:spcBef>
              <a:spcPct val="0"/>
            </a:spcBef>
            <a:spcAft>
              <a:spcPct val="0"/>
            </a:spcAft>
            <a:defRPr sz="2200" b="1">
              <a:solidFill>
                <a:schemeClr val="tx2"/>
              </a:solidFill>
              <a:latin typeface="Arial" charset="0"/>
            </a:defRPr>
          </a:lvl6pPr>
          <a:lvl7pPr marL="820400" algn="l" defTabSz="914404" rtl="0" eaLnBrk="1" fontAlgn="base" hangingPunct="1">
            <a:lnSpc>
              <a:spcPts val="3050"/>
            </a:lnSpc>
            <a:spcBef>
              <a:spcPct val="0"/>
            </a:spcBef>
            <a:spcAft>
              <a:spcPct val="0"/>
            </a:spcAft>
            <a:defRPr sz="2200" b="1">
              <a:solidFill>
                <a:schemeClr val="tx2"/>
              </a:solidFill>
              <a:latin typeface="Arial" charset="0"/>
            </a:defRPr>
          </a:lvl7pPr>
          <a:lvl8pPr marL="1230600" algn="l" defTabSz="914404" rtl="0" eaLnBrk="1" fontAlgn="base" hangingPunct="1">
            <a:lnSpc>
              <a:spcPts val="3050"/>
            </a:lnSpc>
            <a:spcBef>
              <a:spcPct val="0"/>
            </a:spcBef>
            <a:spcAft>
              <a:spcPct val="0"/>
            </a:spcAft>
            <a:defRPr sz="2200" b="1">
              <a:solidFill>
                <a:schemeClr val="tx2"/>
              </a:solidFill>
              <a:latin typeface="Arial" charset="0"/>
            </a:defRPr>
          </a:lvl8pPr>
          <a:lvl9pPr marL="1640799" algn="l" defTabSz="914404" rtl="0" eaLnBrk="1" fontAlgn="base" hangingPunct="1">
            <a:lnSpc>
              <a:spcPts val="3050"/>
            </a:lnSpc>
            <a:spcBef>
              <a:spcPct val="0"/>
            </a:spcBef>
            <a:spcAft>
              <a:spcPct val="0"/>
            </a:spcAft>
            <a:defRPr sz="2200" b="1">
              <a:solidFill>
                <a:schemeClr val="tx2"/>
              </a:solidFill>
              <a:latin typeface="Arial" charset="0"/>
            </a:defRPr>
          </a:lvl9pPr>
        </a:lstStyle>
        <a:p>
          <a:pPr lvl="2" algn="ctr">
            <a:lnSpc>
              <a:spcPct val="100000"/>
            </a:lnSpc>
          </a:pPr>
          <a:r>
            <a:rPr lang="fr-FR" sz="2000">
              <a:solidFill>
                <a:srgbClr val="7030A0"/>
              </a:solidFill>
            </a:rPr>
            <a:t>Organisation de la commande publique</a:t>
          </a:r>
          <a:br>
            <a:rPr lang="fr-FR" sz="2000">
              <a:solidFill>
                <a:srgbClr val="7030A0"/>
              </a:solidFill>
            </a:rPr>
          </a:br>
          <a:r>
            <a:rPr lang="fr-FR" sz="1800">
              <a:solidFill>
                <a:srgbClr val="FFC000"/>
              </a:solidFill>
            </a:rPr>
            <a:t>Les réseaux régionaux « Commande publique et développement durable »</a:t>
          </a:r>
          <a:endParaRPr lang="fr-FR">
            <a:solidFill>
              <a:srgbClr val="FFC000"/>
            </a:solidFill>
          </a:endParaRPr>
        </a:p>
      </xdr:txBody>
    </xdr:sp>
    <xdr:clientData/>
  </xdr:twoCellAnchor>
  <xdr:twoCellAnchor editAs="oneCell">
    <xdr:from>
      <xdr:col>1</xdr:col>
      <xdr:colOff>161925</xdr:colOff>
      <xdr:row>13</xdr:row>
      <xdr:rowOff>9525</xdr:rowOff>
    </xdr:from>
    <xdr:to>
      <xdr:col>3</xdr:col>
      <xdr:colOff>401455</xdr:colOff>
      <xdr:row>16</xdr:row>
      <xdr:rowOff>72430</xdr:rowOff>
    </xdr:to>
    <xdr:pic>
      <xdr:nvPicPr>
        <xdr:cNvPr id="4" name="Imag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923925" y="2486025"/>
          <a:ext cx="1763530" cy="634405"/>
        </a:xfrm>
        <a:prstGeom prst="rect">
          <a:avLst/>
        </a:prstGeom>
      </xdr:spPr>
    </xdr:pic>
    <xdr:clientData/>
  </xdr:twoCellAnchor>
  <xdr:twoCellAnchor>
    <xdr:from>
      <xdr:col>3</xdr:col>
      <xdr:colOff>413477</xdr:colOff>
      <xdr:row>15</xdr:row>
      <xdr:rowOff>54452</xdr:rowOff>
    </xdr:from>
    <xdr:to>
      <xdr:col>6</xdr:col>
      <xdr:colOff>0</xdr:colOff>
      <xdr:row>18</xdr:row>
      <xdr:rowOff>180975</xdr:rowOff>
    </xdr:to>
    <xdr:cxnSp macro="">
      <xdr:nvCxnSpPr>
        <xdr:cNvPr id="5" name="Connecteur droit 4"/>
        <xdr:cNvCxnSpPr/>
      </xdr:nvCxnSpPr>
      <xdr:spPr>
        <a:xfrm flipH="1" flipV="1">
          <a:off x="2699477" y="2911952"/>
          <a:ext cx="1872523" cy="698023"/>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676275</xdr:colOff>
      <xdr:row>25</xdr:row>
      <xdr:rowOff>9525</xdr:rowOff>
    </xdr:from>
    <xdr:to>
      <xdr:col>5</xdr:col>
      <xdr:colOff>205280</xdr:colOff>
      <xdr:row>28</xdr:row>
      <xdr:rowOff>44747</xdr:rowOff>
    </xdr:to>
    <xdr:pic>
      <xdr:nvPicPr>
        <xdr:cNvPr id="7" name="Imag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1438275" y="4772025"/>
          <a:ext cx="2577005" cy="606722"/>
        </a:xfrm>
        <a:prstGeom prst="rect">
          <a:avLst/>
        </a:prstGeom>
      </xdr:spPr>
    </xdr:pic>
    <xdr:clientData/>
  </xdr:twoCellAnchor>
  <xdr:twoCellAnchor>
    <xdr:from>
      <xdr:col>5</xdr:col>
      <xdr:colOff>323850</xdr:colOff>
      <xdr:row>27</xdr:row>
      <xdr:rowOff>95250</xdr:rowOff>
    </xdr:from>
    <xdr:to>
      <xdr:col>5</xdr:col>
      <xdr:colOff>671006</xdr:colOff>
      <xdr:row>28</xdr:row>
      <xdr:rowOff>7596</xdr:rowOff>
    </xdr:to>
    <xdr:cxnSp macro="">
      <xdr:nvCxnSpPr>
        <xdr:cNvPr id="8" name="Connecteur droit 7"/>
        <xdr:cNvCxnSpPr/>
      </xdr:nvCxnSpPr>
      <xdr:spPr>
        <a:xfrm flipH="1" flipV="1">
          <a:off x="4133850" y="5238750"/>
          <a:ext cx="347156" cy="102846"/>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485775</xdr:colOff>
      <xdr:row>27</xdr:row>
      <xdr:rowOff>38100</xdr:rowOff>
    </xdr:from>
    <xdr:to>
      <xdr:col>13</xdr:col>
      <xdr:colOff>247561</xdr:colOff>
      <xdr:row>29</xdr:row>
      <xdr:rowOff>144668</xdr:rowOff>
    </xdr:to>
    <xdr:pic>
      <xdr:nvPicPr>
        <xdr:cNvPr id="9" name="Picture 2" descr="Afficher l'image d'origine">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05775" y="5181600"/>
          <a:ext cx="2047786" cy="48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542925</xdr:colOff>
      <xdr:row>10</xdr:row>
      <xdr:rowOff>85725</xdr:rowOff>
    </xdr:from>
    <xdr:to>
      <xdr:col>6</xdr:col>
      <xdr:colOff>590550</xdr:colOff>
      <xdr:row>13</xdr:row>
      <xdr:rowOff>104776</xdr:rowOff>
    </xdr:to>
    <xdr:cxnSp macro="">
      <xdr:nvCxnSpPr>
        <xdr:cNvPr id="10" name="Connecteur droit 9"/>
        <xdr:cNvCxnSpPr/>
      </xdr:nvCxnSpPr>
      <xdr:spPr>
        <a:xfrm flipH="1" flipV="1">
          <a:off x="4352925" y="1990725"/>
          <a:ext cx="809625" cy="590551"/>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129031</xdr:colOff>
      <xdr:row>28</xdr:row>
      <xdr:rowOff>114300</xdr:rowOff>
    </xdr:from>
    <xdr:to>
      <xdr:col>10</xdr:col>
      <xdr:colOff>247650</xdr:colOff>
      <xdr:row>28</xdr:row>
      <xdr:rowOff>121896</xdr:rowOff>
    </xdr:to>
    <xdr:cxnSp macro="">
      <xdr:nvCxnSpPr>
        <xdr:cNvPr id="11" name="Connecteur droit 10"/>
        <xdr:cNvCxnSpPr/>
      </xdr:nvCxnSpPr>
      <xdr:spPr>
        <a:xfrm flipH="1">
          <a:off x="6987031" y="5448300"/>
          <a:ext cx="880619" cy="7596"/>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376680</xdr:colOff>
      <xdr:row>7</xdr:row>
      <xdr:rowOff>121896</xdr:rowOff>
    </xdr:from>
    <xdr:to>
      <xdr:col>5</xdr:col>
      <xdr:colOff>458417</xdr:colOff>
      <xdr:row>10</xdr:row>
      <xdr:rowOff>138953</xdr:rowOff>
    </xdr:to>
    <xdr:pic>
      <xdr:nvPicPr>
        <xdr:cNvPr id="13" name="Image 12">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2662680" y="1455396"/>
          <a:ext cx="1605737" cy="588557"/>
        </a:xfrm>
        <a:prstGeom prst="rect">
          <a:avLst/>
        </a:prstGeom>
      </xdr:spPr>
    </xdr:pic>
    <xdr:clientData/>
  </xdr:twoCellAnchor>
  <xdr:twoCellAnchor editAs="oneCell">
    <xdr:from>
      <xdr:col>8</xdr:col>
      <xdr:colOff>592098</xdr:colOff>
      <xdr:row>8</xdr:row>
      <xdr:rowOff>55841</xdr:rowOff>
    </xdr:from>
    <xdr:to>
      <xdr:col>13</xdr:col>
      <xdr:colOff>129764</xdr:colOff>
      <xdr:row>10</xdr:row>
      <xdr:rowOff>188072</xdr:rowOff>
    </xdr:to>
    <xdr:pic>
      <xdr:nvPicPr>
        <xdr:cNvPr id="14" name="Image 13">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6688098" y="1579841"/>
          <a:ext cx="3347666" cy="513231"/>
        </a:xfrm>
        <a:prstGeom prst="rect">
          <a:avLst/>
        </a:prstGeom>
      </xdr:spPr>
    </xdr:pic>
    <xdr:clientData/>
  </xdr:twoCellAnchor>
  <xdr:twoCellAnchor>
    <xdr:from>
      <xdr:col>7</xdr:col>
      <xdr:colOff>514350</xdr:colOff>
      <xdr:row>11</xdr:row>
      <xdr:rowOff>9525</xdr:rowOff>
    </xdr:from>
    <xdr:to>
      <xdr:col>8</xdr:col>
      <xdr:colOff>447675</xdr:colOff>
      <xdr:row>13</xdr:row>
      <xdr:rowOff>85726</xdr:rowOff>
    </xdr:to>
    <xdr:cxnSp macro="">
      <xdr:nvCxnSpPr>
        <xdr:cNvPr id="17" name="Connecteur droit 16"/>
        <xdr:cNvCxnSpPr/>
      </xdr:nvCxnSpPr>
      <xdr:spPr>
        <a:xfrm flipH="1">
          <a:off x="5848350" y="2105025"/>
          <a:ext cx="695325" cy="457201"/>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323851</xdr:colOff>
      <xdr:row>12</xdr:row>
      <xdr:rowOff>104776</xdr:rowOff>
    </xdr:from>
    <xdr:to>
      <xdr:col>13</xdr:col>
      <xdr:colOff>38101</xdr:colOff>
      <xdr:row>14</xdr:row>
      <xdr:rowOff>148072</xdr:rowOff>
    </xdr:to>
    <xdr:pic>
      <xdr:nvPicPr>
        <xdr:cNvPr id="20" name="Image 19">
          <a:hlinkClick xmlns:r="http://schemas.openxmlformats.org/officeDocument/2006/relationships" r:id="rId12"/>
        </xdr:cNvPr>
        <xdr:cNvPicPr>
          <a:picLocks noChangeAspect="1"/>
        </xdr:cNvPicPr>
      </xdr:nvPicPr>
      <xdr:blipFill>
        <a:blip xmlns:r="http://schemas.openxmlformats.org/officeDocument/2006/relationships" r:embed="rId13"/>
        <a:stretch>
          <a:fillRect/>
        </a:stretch>
      </xdr:blipFill>
      <xdr:spPr>
        <a:xfrm>
          <a:off x="7943851" y="2390776"/>
          <a:ext cx="2000250" cy="424296"/>
        </a:xfrm>
        <a:prstGeom prst="rect">
          <a:avLst/>
        </a:prstGeom>
      </xdr:spPr>
    </xdr:pic>
    <xdr:clientData/>
  </xdr:twoCellAnchor>
  <xdr:twoCellAnchor editAs="oneCell">
    <xdr:from>
      <xdr:col>10</xdr:col>
      <xdr:colOff>461396</xdr:colOff>
      <xdr:row>21</xdr:row>
      <xdr:rowOff>28958</xdr:rowOff>
    </xdr:from>
    <xdr:to>
      <xdr:col>12</xdr:col>
      <xdr:colOff>161925</xdr:colOff>
      <xdr:row>24</xdr:row>
      <xdr:rowOff>53335</xdr:rowOff>
    </xdr:to>
    <xdr:pic>
      <xdr:nvPicPr>
        <xdr:cNvPr id="21" name="Image 20">
          <a:hlinkClick xmlns:r="http://schemas.openxmlformats.org/officeDocument/2006/relationships" r:id="rId14"/>
        </xdr:cNvPr>
        <xdr:cNvPicPr>
          <a:picLocks noChangeAspect="1"/>
        </xdr:cNvPicPr>
      </xdr:nvPicPr>
      <xdr:blipFill>
        <a:blip xmlns:r="http://schemas.openxmlformats.org/officeDocument/2006/relationships" r:embed="rId15"/>
        <a:stretch>
          <a:fillRect/>
        </a:stretch>
      </xdr:blipFill>
      <xdr:spPr>
        <a:xfrm>
          <a:off x="8081396" y="4029458"/>
          <a:ext cx="1224529" cy="595877"/>
        </a:xfrm>
        <a:prstGeom prst="rect">
          <a:avLst/>
        </a:prstGeom>
      </xdr:spPr>
    </xdr:pic>
    <xdr:clientData/>
  </xdr:twoCellAnchor>
  <xdr:twoCellAnchor>
    <xdr:from>
      <xdr:col>8</xdr:col>
      <xdr:colOff>552450</xdr:colOff>
      <xdr:row>22</xdr:row>
      <xdr:rowOff>132527</xdr:rowOff>
    </xdr:from>
    <xdr:to>
      <xdr:col>10</xdr:col>
      <xdr:colOff>261770</xdr:colOff>
      <xdr:row>23</xdr:row>
      <xdr:rowOff>0</xdr:rowOff>
    </xdr:to>
    <xdr:cxnSp macro="">
      <xdr:nvCxnSpPr>
        <xdr:cNvPr id="22" name="Connecteur droit 21"/>
        <xdr:cNvCxnSpPr>
          <a:stCxn id="3" idx="3"/>
        </xdr:cNvCxnSpPr>
      </xdr:nvCxnSpPr>
      <xdr:spPr>
        <a:xfrm flipH="1">
          <a:off x="6648450" y="4323527"/>
          <a:ext cx="1233320" cy="57973"/>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428626</xdr:colOff>
      <xdr:row>14</xdr:row>
      <xdr:rowOff>85725</xdr:rowOff>
    </xdr:from>
    <xdr:to>
      <xdr:col>10</xdr:col>
      <xdr:colOff>47625</xdr:colOff>
      <xdr:row>15</xdr:row>
      <xdr:rowOff>114300</xdr:rowOff>
    </xdr:to>
    <xdr:cxnSp macro="">
      <xdr:nvCxnSpPr>
        <xdr:cNvPr id="23" name="Connecteur droit 22"/>
        <xdr:cNvCxnSpPr/>
      </xdr:nvCxnSpPr>
      <xdr:spPr>
        <a:xfrm flipH="1">
          <a:off x="5762626" y="2752725"/>
          <a:ext cx="1904999" cy="21907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17</xdr:row>
      <xdr:rowOff>9525</xdr:rowOff>
    </xdr:from>
    <xdr:to>
      <xdr:col>13</xdr:col>
      <xdr:colOff>207873</xdr:colOff>
      <xdr:row>19</xdr:row>
      <xdr:rowOff>28635</xdr:rowOff>
    </xdr:to>
    <xdr:sp macro="" textlink="">
      <xdr:nvSpPr>
        <xdr:cNvPr id="26" name="Rectangle 25">
          <a:hlinkClick xmlns:r="http://schemas.openxmlformats.org/officeDocument/2006/relationships" r:id="rId16"/>
        </xdr:cNvPr>
        <xdr:cNvSpPr/>
      </xdr:nvSpPr>
      <xdr:spPr>
        <a:xfrm>
          <a:off x="7791450" y="3248025"/>
          <a:ext cx="2322423" cy="400110"/>
        </a:xfrm>
        <a:prstGeom prst="rect">
          <a:avLst/>
        </a:prstGeom>
      </xdr:spPr>
      <xdr:txBody>
        <a:bodyPr wrap="square">
          <a:spAutoFit/>
        </a:bodyPr>
        <a:lstStyle>
          <a:defPPr>
            <a:defRPr lang="en-US"/>
          </a:defPPr>
          <a:lvl1pPr algn="l" rtl="0" fontAlgn="base">
            <a:spcBef>
              <a:spcPct val="0"/>
            </a:spcBef>
            <a:spcAft>
              <a:spcPct val="0"/>
            </a:spcAft>
            <a:defRPr sz="1800" kern="1200">
              <a:solidFill>
                <a:schemeClr val="tx1"/>
              </a:solidFill>
              <a:latin typeface="Arial" charset="0"/>
              <a:ea typeface="+mn-ea"/>
              <a:cs typeface="Arial" charset="0"/>
            </a:defRPr>
          </a:lvl1pPr>
          <a:lvl2pPr marL="410200" algn="l" rtl="0" fontAlgn="base">
            <a:spcBef>
              <a:spcPct val="0"/>
            </a:spcBef>
            <a:spcAft>
              <a:spcPct val="0"/>
            </a:spcAft>
            <a:defRPr sz="1800" kern="1200">
              <a:solidFill>
                <a:schemeClr val="tx1"/>
              </a:solidFill>
              <a:latin typeface="Arial" charset="0"/>
              <a:ea typeface="+mn-ea"/>
              <a:cs typeface="Arial" charset="0"/>
            </a:defRPr>
          </a:lvl2pPr>
          <a:lvl3pPr marL="820400" algn="l" rtl="0" fontAlgn="base">
            <a:spcBef>
              <a:spcPct val="0"/>
            </a:spcBef>
            <a:spcAft>
              <a:spcPct val="0"/>
            </a:spcAft>
            <a:defRPr sz="1800" kern="1200">
              <a:solidFill>
                <a:schemeClr val="tx1"/>
              </a:solidFill>
              <a:latin typeface="Arial" charset="0"/>
              <a:ea typeface="+mn-ea"/>
              <a:cs typeface="Arial" charset="0"/>
            </a:defRPr>
          </a:lvl3pPr>
          <a:lvl4pPr marL="1230600" algn="l" rtl="0" fontAlgn="base">
            <a:spcBef>
              <a:spcPct val="0"/>
            </a:spcBef>
            <a:spcAft>
              <a:spcPct val="0"/>
            </a:spcAft>
            <a:defRPr sz="1800" kern="1200">
              <a:solidFill>
                <a:schemeClr val="tx1"/>
              </a:solidFill>
              <a:latin typeface="Arial" charset="0"/>
              <a:ea typeface="+mn-ea"/>
              <a:cs typeface="Arial" charset="0"/>
            </a:defRPr>
          </a:lvl4pPr>
          <a:lvl5pPr marL="1640799" algn="l" rtl="0" fontAlgn="base">
            <a:spcBef>
              <a:spcPct val="0"/>
            </a:spcBef>
            <a:spcAft>
              <a:spcPct val="0"/>
            </a:spcAft>
            <a:defRPr sz="1800" kern="1200">
              <a:solidFill>
                <a:schemeClr val="tx1"/>
              </a:solidFill>
              <a:latin typeface="Arial" charset="0"/>
              <a:ea typeface="+mn-ea"/>
              <a:cs typeface="Arial" charset="0"/>
            </a:defRPr>
          </a:lvl5pPr>
          <a:lvl6pPr marL="2050999" algn="l" defTabSz="820400" rtl="0" eaLnBrk="1" latinLnBrk="0" hangingPunct="1">
            <a:defRPr sz="1800" kern="1200">
              <a:solidFill>
                <a:schemeClr val="tx1"/>
              </a:solidFill>
              <a:latin typeface="Arial" charset="0"/>
              <a:ea typeface="+mn-ea"/>
              <a:cs typeface="Arial" charset="0"/>
            </a:defRPr>
          </a:lvl6pPr>
          <a:lvl7pPr marL="2461199" algn="l" defTabSz="820400" rtl="0" eaLnBrk="1" latinLnBrk="0" hangingPunct="1">
            <a:defRPr sz="1800" kern="1200">
              <a:solidFill>
                <a:schemeClr val="tx1"/>
              </a:solidFill>
              <a:latin typeface="Arial" charset="0"/>
              <a:ea typeface="+mn-ea"/>
              <a:cs typeface="Arial" charset="0"/>
            </a:defRPr>
          </a:lvl7pPr>
          <a:lvl8pPr marL="2871399" algn="l" defTabSz="820400" rtl="0" eaLnBrk="1" latinLnBrk="0" hangingPunct="1">
            <a:defRPr sz="1800" kern="1200">
              <a:solidFill>
                <a:schemeClr val="tx1"/>
              </a:solidFill>
              <a:latin typeface="Arial" charset="0"/>
              <a:ea typeface="+mn-ea"/>
              <a:cs typeface="Arial" charset="0"/>
            </a:defRPr>
          </a:lvl8pPr>
          <a:lvl9pPr marL="3281599" algn="l" defTabSz="820400" rtl="0" eaLnBrk="1" latinLnBrk="0" hangingPunct="1">
            <a:defRPr sz="1800" kern="1200">
              <a:solidFill>
                <a:schemeClr val="tx1"/>
              </a:solidFill>
              <a:latin typeface="Arial" charset="0"/>
              <a:ea typeface="+mn-ea"/>
              <a:cs typeface="Arial" charset="0"/>
            </a:defRPr>
          </a:lvl9pPr>
        </a:lstStyle>
        <a:p>
          <a:pPr algn="ctr"/>
          <a:r>
            <a:rPr lang="fr-FR" sz="1000" b="1"/>
            <a:t>Club des acheteurs publics écoresponsables d’Alsace </a:t>
          </a:r>
        </a:p>
      </xdr:txBody>
    </xdr:sp>
    <xdr:clientData/>
  </xdr:twoCellAnchor>
  <xdr:twoCellAnchor>
    <xdr:from>
      <xdr:col>9</xdr:col>
      <xdr:colOff>276225</xdr:colOff>
      <xdr:row>17</xdr:row>
      <xdr:rowOff>152400</xdr:rowOff>
    </xdr:from>
    <xdr:to>
      <xdr:col>10</xdr:col>
      <xdr:colOff>342900</xdr:colOff>
      <xdr:row>17</xdr:row>
      <xdr:rowOff>161925</xdr:rowOff>
    </xdr:to>
    <xdr:cxnSp macro="">
      <xdr:nvCxnSpPr>
        <xdr:cNvPr id="27" name="Connecteur droit 26"/>
        <xdr:cNvCxnSpPr/>
      </xdr:nvCxnSpPr>
      <xdr:spPr>
        <a:xfrm flipH="1" flipV="1">
          <a:off x="7134225" y="3390900"/>
          <a:ext cx="828675"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714375</xdr:colOff>
      <xdr:row>33</xdr:row>
      <xdr:rowOff>38100</xdr:rowOff>
    </xdr:from>
    <xdr:to>
      <xdr:col>8</xdr:col>
      <xdr:colOff>585813</xdr:colOff>
      <xdr:row>36</xdr:row>
      <xdr:rowOff>20598</xdr:rowOff>
    </xdr:to>
    <xdr:sp macro="" textlink="">
      <xdr:nvSpPr>
        <xdr:cNvPr id="32" name="Rectangle 31">
          <a:hlinkClick xmlns:r="http://schemas.openxmlformats.org/officeDocument/2006/relationships" r:id="rId17"/>
        </xdr:cNvPr>
        <xdr:cNvSpPr/>
      </xdr:nvSpPr>
      <xdr:spPr>
        <a:xfrm>
          <a:off x="3762375" y="6324600"/>
          <a:ext cx="2919438" cy="553998"/>
        </a:xfrm>
        <a:prstGeom prst="rect">
          <a:avLst/>
        </a:prstGeom>
      </xdr:spPr>
      <xdr:txBody>
        <a:bodyPr wrap="square">
          <a:spAutoFit/>
        </a:bodyPr>
        <a:lstStyle>
          <a:defPPr>
            <a:defRPr lang="en-US"/>
          </a:defPPr>
          <a:lvl1pPr algn="l" rtl="0" fontAlgn="base">
            <a:spcBef>
              <a:spcPct val="0"/>
            </a:spcBef>
            <a:spcAft>
              <a:spcPct val="0"/>
            </a:spcAft>
            <a:defRPr sz="1800" kern="1200">
              <a:solidFill>
                <a:schemeClr val="tx1"/>
              </a:solidFill>
              <a:latin typeface="Arial" charset="0"/>
              <a:ea typeface="+mn-ea"/>
              <a:cs typeface="Arial" charset="0"/>
            </a:defRPr>
          </a:lvl1pPr>
          <a:lvl2pPr marL="410200" algn="l" rtl="0" fontAlgn="base">
            <a:spcBef>
              <a:spcPct val="0"/>
            </a:spcBef>
            <a:spcAft>
              <a:spcPct val="0"/>
            </a:spcAft>
            <a:defRPr sz="1800" kern="1200">
              <a:solidFill>
                <a:schemeClr val="tx1"/>
              </a:solidFill>
              <a:latin typeface="Arial" charset="0"/>
              <a:ea typeface="+mn-ea"/>
              <a:cs typeface="Arial" charset="0"/>
            </a:defRPr>
          </a:lvl2pPr>
          <a:lvl3pPr marL="820400" algn="l" rtl="0" fontAlgn="base">
            <a:spcBef>
              <a:spcPct val="0"/>
            </a:spcBef>
            <a:spcAft>
              <a:spcPct val="0"/>
            </a:spcAft>
            <a:defRPr sz="1800" kern="1200">
              <a:solidFill>
                <a:schemeClr val="tx1"/>
              </a:solidFill>
              <a:latin typeface="Arial" charset="0"/>
              <a:ea typeface="+mn-ea"/>
              <a:cs typeface="Arial" charset="0"/>
            </a:defRPr>
          </a:lvl3pPr>
          <a:lvl4pPr marL="1230600" algn="l" rtl="0" fontAlgn="base">
            <a:spcBef>
              <a:spcPct val="0"/>
            </a:spcBef>
            <a:spcAft>
              <a:spcPct val="0"/>
            </a:spcAft>
            <a:defRPr sz="1800" kern="1200">
              <a:solidFill>
                <a:schemeClr val="tx1"/>
              </a:solidFill>
              <a:latin typeface="Arial" charset="0"/>
              <a:ea typeface="+mn-ea"/>
              <a:cs typeface="Arial" charset="0"/>
            </a:defRPr>
          </a:lvl4pPr>
          <a:lvl5pPr marL="1640799" algn="l" rtl="0" fontAlgn="base">
            <a:spcBef>
              <a:spcPct val="0"/>
            </a:spcBef>
            <a:spcAft>
              <a:spcPct val="0"/>
            </a:spcAft>
            <a:defRPr sz="1800" kern="1200">
              <a:solidFill>
                <a:schemeClr val="tx1"/>
              </a:solidFill>
              <a:latin typeface="Arial" charset="0"/>
              <a:ea typeface="+mn-ea"/>
              <a:cs typeface="Arial" charset="0"/>
            </a:defRPr>
          </a:lvl5pPr>
          <a:lvl6pPr marL="2050999" algn="l" defTabSz="820400" rtl="0" eaLnBrk="1" latinLnBrk="0" hangingPunct="1">
            <a:defRPr sz="1800" kern="1200">
              <a:solidFill>
                <a:schemeClr val="tx1"/>
              </a:solidFill>
              <a:latin typeface="Arial" charset="0"/>
              <a:ea typeface="+mn-ea"/>
              <a:cs typeface="Arial" charset="0"/>
            </a:defRPr>
          </a:lvl6pPr>
          <a:lvl7pPr marL="2461199" algn="l" defTabSz="820400" rtl="0" eaLnBrk="1" latinLnBrk="0" hangingPunct="1">
            <a:defRPr sz="1800" kern="1200">
              <a:solidFill>
                <a:schemeClr val="tx1"/>
              </a:solidFill>
              <a:latin typeface="Arial" charset="0"/>
              <a:ea typeface="+mn-ea"/>
              <a:cs typeface="Arial" charset="0"/>
            </a:defRPr>
          </a:lvl7pPr>
          <a:lvl8pPr marL="2871399" algn="l" defTabSz="820400" rtl="0" eaLnBrk="1" latinLnBrk="0" hangingPunct="1">
            <a:defRPr sz="1800" kern="1200">
              <a:solidFill>
                <a:schemeClr val="tx1"/>
              </a:solidFill>
              <a:latin typeface="Arial" charset="0"/>
              <a:ea typeface="+mn-ea"/>
              <a:cs typeface="Arial" charset="0"/>
            </a:defRPr>
          </a:lvl8pPr>
          <a:lvl9pPr marL="3281599" algn="l" defTabSz="820400" rtl="0" eaLnBrk="1" latinLnBrk="0" hangingPunct="1">
            <a:defRPr sz="1800" kern="1200">
              <a:solidFill>
                <a:schemeClr val="tx1"/>
              </a:solidFill>
              <a:latin typeface="Arial" charset="0"/>
              <a:ea typeface="+mn-ea"/>
              <a:cs typeface="Arial" charset="0"/>
            </a:defRPr>
          </a:lvl9pPr>
        </a:lstStyle>
        <a:p>
          <a:pPr algn="ctr"/>
          <a:r>
            <a:rPr lang="fr-FR" sz="1000" b="1"/>
            <a:t>Réseau « Villes et territoires durables » </a:t>
          </a:r>
          <a:r>
            <a:rPr lang="fr-FR" sz="1000"/>
            <a:t>animé par l’ARPE (Agence régionale pour l’environnement) et l’ADEME Midi-Pyrénées</a:t>
          </a:r>
        </a:p>
      </xdr:txBody>
    </xdr:sp>
    <xdr:clientData/>
  </xdr:twoCellAnchor>
  <xdr:twoCellAnchor>
    <xdr:from>
      <xdr:col>6</xdr:col>
      <xdr:colOff>561975</xdr:colOff>
      <xdr:row>30</xdr:row>
      <xdr:rowOff>28575</xdr:rowOff>
    </xdr:from>
    <xdr:to>
      <xdr:col>6</xdr:col>
      <xdr:colOff>628650</xdr:colOff>
      <xdr:row>32</xdr:row>
      <xdr:rowOff>123825</xdr:rowOff>
    </xdr:to>
    <xdr:cxnSp macro="">
      <xdr:nvCxnSpPr>
        <xdr:cNvPr id="33" name="Connecteur droit 32"/>
        <xdr:cNvCxnSpPr/>
      </xdr:nvCxnSpPr>
      <xdr:spPr>
        <a:xfrm flipH="1">
          <a:off x="5133975" y="5743575"/>
          <a:ext cx="66675" cy="47625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14</xdr:row>
      <xdr:rowOff>104775</xdr:rowOff>
    </xdr:from>
    <xdr:to>
      <xdr:col>13</xdr:col>
      <xdr:colOff>423626</xdr:colOff>
      <xdr:row>15</xdr:row>
      <xdr:rowOff>124525</xdr:rowOff>
    </xdr:to>
    <xdr:sp macro="" textlink="">
      <xdr:nvSpPr>
        <xdr:cNvPr id="37" name="Rectangle 36">
          <a:hlinkClick xmlns:r="http://schemas.openxmlformats.org/officeDocument/2006/relationships" r:id="rId12"/>
        </xdr:cNvPr>
        <xdr:cNvSpPr/>
      </xdr:nvSpPr>
      <xdr:spPr>
        <a:xfrm>
          <a:off x="7800975" y="2771775"/>
          <a:ext cx="2528651" cy="210250"/>
        </a:xfrm>
        <a:prstGeom prst="rect">
          <a:avLst/>
        </a:prstGeom>
      </xdr:spPr>
      <xdr:txBody>
        <a:bodyPr wrap="square">
          <a:spAutoFit/>
        </a:bodyPr>
        <a:lstStyle>
          <a:defPPr>
            <a:defRPr lang="en-US"/>
          </a:defPPr>
          <a:lvl1pPr algn="l" rtl="0" fontAlgn="base">
            <a:spcBef>
              <a:spcPct val="0"/>
            </a:spcBef>
            <a:spcAft>
              <a:spcPct val="0"/>
            </a:spcAft>
            <a:defRPr sz="1800" kern="1200">
              <a:solidFill>
                <a:schemeClr val="tx1"/>
              </a:solidFill>
              <a:latin typeface="Arial" charset="0"/>
              <a:ea typeface="+mn-ea"/>
              <a:cs typeface="Arial" charset="0"/>
            </a:defRPr>
          </a:lvl1pPr>
          <a:lvl2pPr marL="410200" algn="l" rtl="0" fontAlgn="base">
            <a:spcBef>
              <a:spcPct val="0"/>
            </a:spcBef>
            <a:spcAft>
              <a:spcPct val="0"/>
            </a:spcAft>
            <a:defRPr sz="1800" kern="1200">
              <a:solidFill>
                <a:schemeClr val="tx1"/>
              </a:solidFill>
              <a:latin typeface="Arial" charset="0"/>
              <a:ea typeface="+mn-ea"/>
              <a:cs typeface="Arial" charset="0"/>
            </a:defRPr>
          </a:lvl2pPr>
          <a:lvl3pPr marL="820400" algn="l" rtl="0" fontAlgn="base">
            <a:spcBef>
              <a:spcPct val="0"/>
            </a:spcBef>
            <a:spcAft>
              <a:spcPct val="0"/>
            </a:spcAft>
            <a:defRPr sz="1800" kern="1200">
              <a:solidFill>
                <a:schemeClr val="tx1"/>
              </a:solidFill>
              <a:latin typeface="Arial" charset="0"/>
              <a:ea typeface="+mn-ea"/>
              <a:cs typeface="Arial" charset="0"/>
            </a:defRPr>
          </a:lvl3pPr>
          <a:lvl4pPr marL="1230600" algn="l" rtl="0" fontAlgn="base">
            <a:spcBef>
              <a:spcPct val="0"/>
            </a:spcBef>
            <a:spcAft>
              <a:spcPct val="0"/>
            </a:spcAft>
            <a:defRPr sz="1800" kern="1200">
              <a:solidFill>
                <a:schemeClr val="tx1"/>
              </a:solidFill>
              <a:latin typeface="Arial" charset="0"/>
              <a:ea typeface="+mn-ea"/>
              <a:cs typeface="Arial" charset="0"/>
            </a:defRPr>
          </a:lvl4pPr>
          <a:lvl5pPr marL="1640799" algn="l" rtl="0" fontAlgn="base">
            <a:spcBef>
              <a:spcPct val="0"/>
            </a:spcBef>
            <a:spcAft>
              <a:spcPct val="0"/>
            </a:spcAft>
            <a:defRPr sz="1800" kern="1200">
              <a:solidFill>
                <a:schemeClr val="tx1"/>
              </a:solidFill>
              <a:latin typeface="Arial" charset="0"/>
              <a:ea typeface="+mn-ea"/>
              <a:cs typeface="Arial" charset="0"/>
            </a:defRPr>
          </a:lvl5pPr>
          <a:lvl6pPr marL="2050999" algn="l" defTabSz="820400" rtl="0" eaLnBrk="1" latinLnBrk="0" hangingPunct="1">
            <a:defRPr sz="1800" kern="1200">
              <a:solidFill>
                <a:schemeClr val="tx1"/>
              </a:solidFill>
              <a:latin typeface="Arial" charset="0"/>
              <a:ea typeface="+mn-ea"/>
              <a:cs typeface="Arial" charset="0"/>
            </a:defRPr>
          </a:lvl6pPr>
          <a:lvl7pPr marL="2461199" algn="l" defTabSz="820400" rtl="0" eaLnBrk="1" latinLnBrk="0" hangingPunct="1">
            <a:defRPr sz="1800" kern="1200">
              <a:solidFill>
                <a:schemeClr val="tx1"/>
              </a:solidFill>
              <a:latin typeface="Arial" charset="0"/>
              <a:ea typeface="+mn-ea"/>
              <a:cs typeface="Arial" charset="0"/>
            </a:defRPr>
          </a:lvl7pPr>
          <a:lvl8pPr marL="2871399" algn="l" defTabSz="820400" rtl="0" eaLnBrk="1" latinLnBrk="0" hangingPunct="1">
            <a:defRPr sz="1800" kern="1200">
              <a:solidFill>
                <a:schemeClr val="tx1"/>
              </a:solidFill>
              <a:latin typeface="Arial" charset="0"/>
              <a:ea typeface="+mn-ea"/>
              <a:cs typeface="Arial" charset="0"/>
            </a:defRPr>
          </a:lvl8pPr>
          <a:lvl9pPr marL="3281599" algn="l" defTabSz="820400" rtl="0" eaLnBrk="1" latinLnBrk="0" hangingPunct="1">
            <a:defRPr sz="1800" kern="1200">
              <a:solidFill>
                <a:schemeClr val="tx1"/>
              </a:solidFill>
              <a:latin typeface="Arial" charset="0"/>
              <a:ea typeface="+mn-ea"/>
              <a:cs typeface="Arial" charset="0"/>
            </a:defRPr>
          </a:lvl9pPr>
        </a:lstStyle>
        <a:p>
          <a:pPr algn="ctr"/>
          <a:r>
            <a:rPr lang="fr-FR" sz="800"/>
            <a:t> </a:t>
          </a:r>
          <a:r>
            <a:rPr lang="fr-FR" sz="800" b="1"/>
            <a:t>Réseau francilien des achats Responsables</a:t>
          </a:r>
        </a:p>
      </xdr:txBody>
    </xdr:sp>
    <xdr:clientData/>
  </xdr:twoCellAnchor>
  <xdr:twoCellAnchor>
    <xdr:from>
      <xdr:col>10</xdr:col>
      <xdr:colOff>447675</xdr:colOff>
      <xdr:row>29</xdr:row>
      <xdr:rowOff>171450</xdr:rowOff>
    </xdr:from>
    <xdr:to>
      <xdr:col>13</xdr:col>
      <xdr:colOff>244071</xdr:colOff>
      <xdr:row>31</xdr:row>
      <xdr:rowOff>118617</xdr:rowOff>
    </xdr:to>
    <xdr:sp macro="" textlink="">
      <xdr:nvSpPr>
        <xdr:cNvPr id="39" name="Rectangle 38">
          <a:hlinkClick xmlns:r="http://schemas.openxmlformats.org/officeDocument/2006/relationships" r:id="rId6"/>
        </xdr:cNvPr>
        <xdr:cNvSpPr/>
      </xdr:nvSpPr>
      <xdr:spPr>
        <a:xfrm>
          <a:off x="8067675" y="5695950"/>
          <a:ext cx="2082396" cy="328167"/>
        </a:xfrm>
        <a:prstGeom prst="rect">
          <a:avLst/>
        </a:prstGeom>
      </xdr:spPr>
      <xdr:txBody>
        <a:bodyPr wrap="square">
          <a:spAutoFit/>
        </a:bodyPr>
        <a:lstStyle>
          <a:defPPr>
            <a:defRPr lang="en-US"/>
          </a:defPPr>
          <a:lvl1pPr algn="l" rtl="0" fontAlgn="base">
            <a:spcBef>
              <a:spcPct val="0"/>
            </a:spcBef>
            <a:spcAft>
              <a:spcPct val="0"/>
            </a:spcAft>
            <a:defRPr sz="1800" kern="1200">
              <a:solidFill>
                <a:schemeClr val="tx1"/>
              </a:solidFill>
              <a:latin typeface="Arial" charset="0"/>
              <a:ea typeface="+mn-ea"/>
              <a:cs typeface="Arial" charset="0"/>
            </a:defRPr>
          </a:lvl1pPr>
          <a:lvl2pPr marL="410200" algn="l" rtl="0" fontAlgn="base">
            <a:spcBef>
              <a:spcPct val="0"/>
            </a:spcBef>
            <a:spcAft>
              <a:spcPct val="0"/>
            </a:spcAft>
            <a:defRPr sz="1800" kern="1200">
              <a:solidFill>
                <a:schemeClr val="tx1"/>
              </a:solidFill>
              <a:latin typeface="Arial" charset="0"/>
              <a:ea typeface="+mn-ea"/>
              <a:cs typeface="Arial" charset="0"/>
            </a:defRPr>
          </a:lvl2pPr>
          <a:lvl3pPr marL="820400" algn="l" rtl="0" fontAlgn="base">
            <a:spcBef>
              <a:spcPct val="0"/>
            </a:spcBef>
            <a:spcAft>
              <a:spcPct val="0"/>
            </a:spcAft>
            <a:defRPr sz="1800" kern="1200">
              <a:solidFill>
                <a:schemeClr val="tx1"/>
              </a:solidFill>
              <a:latin typeface="Arial" charset="0"/>
              <a:ea typeface="+mn-ea"/>
              <a:cs typeface="Arial" charset="0"/>
            </a:defRPr>
          </a:lvl3pPr>
          <a:lvl4pPr marL="1230600" algn="l" rtl="0" fontAlgn="base">
            <a:spcBef>
              <a:spcPct val="0"/>
            </a:spcBef>
            <a:spcAft>
              <a:spcPct val="0"/>
            </a:spcAft>
            <a:defRPr sz="1800" kern="1200">
              <a:solidFill>
                <a:schemeClr val="tx1"/>
              </a:solidFill>
              <a:latin typeface="Arial" charset="0"/>
              <a:ea typeface="+mn-ea"/>
              <a:cs typeface="Arial" charset="0"/>
            </a:defRPr>
          </a:lvl4pPr>
          <a:lvl5pPr marL="1640799" algn="l" rtl="0" fontAlgn="base">
            <a:spcBef>
              <a:spcPct val="0"/>
            </a:spcBef>
            <a:spcAft>
              <a:spcPct val="0"/>
            </a:spcAft>
            <a:defRPr sz="1800" kern="1200">
              <a:solidFill>
                <a:schemeClr val="tx1"/>
              </a:solidFill>
              <a:latin typeface="Arial" charset="0"/>
              <a:ea typeface="+mn-ea"/>
              <a:cs typeface="Arial" charset="0"/>
            </a:defRPr>
          </a:lvl5pPr>
          <a:lvl6pPr marL="2050999" algn="l" defTabSz="820400" rtl="0" eaLnBrk="1" latinLnBrk="0" hangingPunct="1">
            <a:defRPr sz="1800" kern="1200">
              <a:solidFill>
                <a:schemeClr val="tx1"/>
              </a:solidFill>
              <a:latin typeface="Arial" charset="0"/>
              <a:ea typeface="+mn-ea"/>
              <a:cs typeface="Arial" charset="0"/>
            </a:defRPr>
          </a:lvl6pPr>
          <a:lvl7pPr marL="2461199" algn="l" defTabSz="820400" rtl="0" eaLnBrk="1" latinLnBrk="0" hangingPunct="1">
            <a:defRPr sz="1800" kern="1200">
              <a:solidFill>
                <a:schemeClr val="tx1"/>
              </a:solidFill>
              <a:latin typeface="Arial" charset="0"/>
              <a:ea typeface="+mn-ea"/>
              <a:cs typeface="Arial" charset="0"/>
            </a:defRPr>
          </a:lvl7pPr>
          <a:lvl8pPr marL="2871399" algn="l" defTabSz="820400" rtl="0" eaLnBrk="1" latinLnBrk="0" hangingPunct="1">
            <a:defRPr sz="1800" kern="1200">
              <a:solidFill>
                <a:schemeClr val="tx1"/>
              </a:solidFill>
              <a:latin typeface="Arial" charset="0"/>
              <a:ea typeface="+mn-ea"/>
              <a:cs typeface="Arial" charset="0"/>
            </a:defRPr>
          </a:lvl8pPr>
          <a:lvl9pPr marL="3281599" algn="l" defTabSz="820400" rtl="0" eaLnBrk="1" latinLnBrk="0" hangingPunct="1">
            <a:defRPr sz="1800" kern="1200">
              <a:solidFill>
                <a:schemeClr val="tx1"/>
              </a:solidFill>
              <a:latin typeface="Arial" charset="0"/>
              <a:ea typeface="+mn-ea"/>
              <a:cs typeface="Arial" charset="0"/>
            </a:defRPr>
          </a:lvl9pPr>
        </a:lstStyle>
        <a:p>
          <a:pPr algn="ctr"/>
          <a:r>
            <a:rPr lang="fr-FR" sz="800" b="1"/>
            <a:t>Réseau Commande publique et développement durable PACA</a:t>
          </a:r>
        </a:p>
      </xdr:txBody>
    </xdr:sp>
    <xdr:clientData/>
  </xdr:twoCellAnchor>
  <xdr:twoCellAnchor editAs="oneCell">
    <xdr:from>
      <xdr:col>0</xdr:col>
      <xdr:colOff>209550</xdr:colOff>
      <xdr:row>3</xdr:row>
      <xdr:rowOff>180975</xdr:rowOff>
    </xdr:from>
    <xdr:to>
      <xdr:col>0</xdr:col>
      <xdr:colOff>574799</xdr:colOff>
      <xdr:row>6</xdr:row>
      <xdr:rowOff>58361</xdr:rowOff>
    </xdr:to>
    <xdr:pic>
      <xdr:nvPicPr>
        <xdr:cNvPr id="41" name="Picture 2" descr="Afficher l'image d'origine"/>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46742" t="12327" r="5160" b="8942"/>
        <a:stretch/>
      </xdr:blipFill>
      <xdr:spPr bwMode="auto">
        <a:xfrm>
          <a:off x="209550" y="752475"/>
          <a:ext cx="365249" cy="448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657225</xdr:colOff>
      <xdr:row>4</xdr:row>
      <xdr:rowOff>95250</xdr:rowOff>
    </xdr:from>
    <xdr:to>
      <xdr:col>5</xdr:col>
      <xdr:colOff>314325</xdr:colOff>
      <xdr:row>6</xdr:row>
      <xdr:rowOff>19050</xdr:rowOff>
    </xdr:to>
    <xdr:sp macro="" textlink="">
      <xdr:nvSpPr>
        <xdr:cNvPr id="42" name="ZoneTexte 41"/>
        <xdr:cNvSpPr txBox="1"/>
      </xdr:nvSpPr>
      <xdr:spPr>
        <a:xfrm>
          <a:off x="657225" y="857250"/>
          <a:ext cx="3467100" cy="3048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Cliquez sur le nom du réseau pour en savoir plus...</a:t>
          </a:r>
        </a:p>
      </xdr:txBody>
    </xdr:sp>
    <xdr:clientData/>
  </xdr:twoCellAnchor>
  <xdr:twoCellAnchor>
    <xdr:from>
      <xdr:col>5</xdr:col>
      <xdr:colOff>514350</xdr:colOff>
      <xdr:row>4</xdr:row>
      <xdr:rowOff>142875</xdr:rowOff>
    </xdr:from>
    <xdr:to>
      <xdr:col>8</xdr:col>
      <xdr:colOff>658620</xdr:colOff>
      <xdr:row>7</xdr:row>
      <xdr:rowOff>125373</xdr:rowOff>
    </xdr:to>
    <xdr:sp macro="" textlink="">
      <xdr:nvSpPr>
        <xdr:cNvPr id="43" name="Rectangle 42">
          <a:hlinkClick xmlns:r="http://schemas.openxmlformats.org/officeDocument/2006/relationships" r:id="rId19"/>
        </xdr:cNvPr>
        <xdr:cNvSpPr/>
      </xdr:nvSpPr>
      <xdr:spPr>
        <a:xfrm>
          <a:off x="4324350" y="904875"/>
          <a:ext cx="2430270" cy="553998"/>
        </a:xfrm>
        <a:prstGeom prst="rect">
          <a:avLst/>
        </a:prstGeom>
      </xdr:spPr>
      <xdr:txBody>
        <a:bodyPr wrap="square">
          <a:spAutoFit/>
        </a:bodyPr>
        <a:lstStyle>
          <a:defPPr>
            <a:defRPr lang="en-US"/>
          </a:defPPr>
          <a:lvl1pPr algn="l" rtl="0" fontAlgn="base">
            <a:spcBef>
              <a:spcPct val="0"/>
            </a:spcBef>
            <a:spcAft>
              <a:spcPct val="0"/>
            </a:spcAft>
            <a:defRPr sz="1800" kern="1200">
              <a:solidFill>
                <a:schemeClr val="tx1"/>
              </a:solidFill>
              <a:latin typeface="Arial" charset="0"/>
              <a:ea typeface="+mn-ea"/>
              <a:cs typeface="Arial" charset="0"/>
            </a:defRPr>
          </a:lvl1pPr>
          <a:lvl2pPr marL="410200" algn="l" rtl="0" fontAlgn="base">
            <a:spcBef>
              <a:spcPct val="0"/>
            </a:spcBef>
            <a:spcAft>
              <a:spcPct val="0"/>
            </a:spcAft>
            <a:defRPr sz="1800" kern="1200">
              <a:solidFill>
                <a:schemeClr val="tx1"/>
              </a:solidFill>
              <a:latin typeface="Arial" charset="0"/>
              <a:ea typeface="+mn-ea"/>
              <a:cs typeface="Arial" charset="0"/>
            </a:defRPr>
          </a:lvl2pPr>
          <a:lvl3pPr marL="820400" algn="l" rtl="0" fontAlgn="base">
            <a:spcBef>
              <a:spcPct val="0"/>
            </a:spcBef>
            <a:spcAft>
              <a:spcPct val="0"/>
            </a:spcAft>
            <a:defRPr sz="1800" kern="1200">
              <a:solidFill>
                <a:schemeClr val="tx1"/>
              </a:solidFill>
              <a:latin typeface="Arial" charset="0"/>
              <a:ea typeface="+mn-ea"/>
              <a:cs typeface="Arial" charset="0"/>
            </a:defRPr>
          </a:lvl3pPr>
          <a:lvl4pPr marL="1230600" algn="l" rtl="0" fontAlgn="base">
            <a:spcBef>
              <a:spcPct val="0"/>
            </a:spcBef>
            <a:spcAft>
              <a:spcPct val="0"/>
            </a:spcAft>
            <a:defRPr sz="1800" kern="1200">
              <a:solidFill>
                <a:schemeClr val="tx1"/>
              </a:solidFill>
              <a:latin typeface="Arial" charset="0"/>
              <a:ea typeface="+mn-ea"/>
              <a:cs typeface="Arial" charset="0"/>
            </a:defRPr>
          </a:lvl4pPr>
          <a:lvl5pPr marL="1640799" algn="l" rtl="0" fontAlgn="base">
            <a:spcBef>
              <a:spcPct val="0"/>
            </a:spcBef>
            <a:spcAft>
              <a:spcPct val="0"/>
            </a:spcAft>
            <a:defRPr sz="1800" kern="1200">
              <a:solidFill>
                <a:schemeClr val="tx1"/>
              </a:solidFill>
              <a:latin typeface="Arial" charset="0"/>
              <a:ea typeface="+mn-ea"/>
              <a:cs typeface="Arial" charset="0"/>
            </a:defRPr>
          </a:lvl5pPr>
          <a:lvl6pPr marL="2050999" algn="l" defTabSz="820400" rtl="0" eaLnBrk="1" latinLnBrk="0" hangingPunct="1">
            <a:defRPr sz="1800" kern="1200">
              <a:solidFill>
                <a:schemeClr val="tx1"/>
              </a:solidFill>
              <a:latin typeface="Arial" charset="0"/>
              <a:ea typeface="+mn-ea"/>
              <a:cs typeface="Arial" charset="0"/>
            </a:defRPr>
          </a:lvl6pPr>
          <a:lvl7pPr marL="2461199" algn="l" defTabSz="820400" rtl="0" eaLnBrk="1" latinLnBrk="0" hangingPunct="1">
            <a:defRPr sz="1800" kern="1200">
              <a:solidFill>
                <a:schemeClr val="tx1"/>
              </a:solidFill>
              <a:latin typeface="Arial" charset="0"/>
              <a:ea typeface="+mn-ea"/>
              <a:cs typeface="Arial" charset="0"/>
            </a:defRPr>
          </a:lvl7pPr>
          <a:lvl8pPr marL="2871399" algn="l" defTabSz="820400" rtl="0" eaLnBrk="1" latinLnBrk="0" hangingPunct="1">
            <a:defRPr sz="1800" kern="1200">
              <a:solidFill>
                <a:schemeClr val="tx1"/>
              </a:solidFill>
              <a:latin typeface="Arial" charset="0"/>
              <a:ea typeface="+mn-ea"/>
              <a:cs typeface="Arial" charset="0"/>
            </a:defRPr>
          </a:lvl8pPr>
          <a:lvl9pPr marL="3281599" algn="l" defTabSz="820400" rtl="0" eaLnBrk="1" latinLnBrk="0" hangingPunct="1">
            <a:defRPr sz="1800" kern="1200">
              <a:solidFill>
                <a:schemeClr val="tx1"/>
              </a:solidFill>
              <a:latin typeface="Arial" charset="0"/>
              <a:ea typeface="+mn-ea"/>
              <a:cs typeface="Arial" charset="0"/>
            </a:defRPr>
          </a:lvl9pPr>
        </a:lstStyle>
        <a:p>
          <a:pPr algn="ctr"/>
          <a:r>
            <a:rPr lang="fr-FR" sz="1000" b="1"/>
            <a:t>Réseau Commande publique et développement durable du Nord-Pas-de-Calais</a:t>
          </a:r>
        </a:p>
      </xdr:txBody>
    </xdr:sp>
    <xdr:clientData/>
  </xdr:twoCellAnchor>
  <xdr:twoCellAnchor>
    <xdr:from>
      <xdr:col>7</xdr:col>
      <xdr:colOff>95251</xdr:colOff>
      <xdr:row>8</xdr:row>
      <xdr:rowOff>28575</xdr:rowOff>
    </xdr:from>
    <xdr:to>
      <xdr:col>7</xdr:col>
      <xdr:colOff>123825</xdr:colOff>
      <xdr:row>11</xdr:row>
      <xdr:rowOff>38101</xdr:rowOff>
    </xdr:to>
    <xdr:cxnSp macro="">
      <xdr:nvCxnSpPr>
        <xdr:cNvPr id="44" name="Connecteur droit 43"/>
        <xdr:cNvCxnSpPr/>
      </xdr:nvCxnSpPr>
      <xdr:spPr>
        <a:xfrm flipH="1">
          <a:off x="5429251" y="1552575"/>
          <a:ext cx="28574" cy="581026"/>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37</xdr:row>
      <xdr:rowOff>0</xdr:rowOff>
    </xdr:from>
    <xdr:to>
      <xdr:col>14</xdr:col>
      <xdr:colOff>542925</xdr:colOff>
      <xdr:row>54</xdr:row>
      <xdr:rowOff>57150</xdr:rowOff>
    </xdr:to>
    <xdr:sp macro="" textlink="">
      <xdr:nvSpPr>
        <xdr:cNvPr id="6" name="ZoneTexte 5">
          <a:hlinkClick xmlns:r="http://schemas.openxmlformats.org/officeDocument/2006/relationships" r:id="rId20"/>
        </xdr:cNvPr>
        <xdr:cNvSpPr txBox="1"/>
      </xdr:nvSpPr>
      <xdr:spPr>
        <a:xfrm>
          <a:off x="171450" y="7048500"/>
          <a:ext cx="11039475" cy="2343150"/>
        </a:xfrm>
        <a:prstGeom prst="rect">
          <a:avLst/>
        </a:prstGeom>
        <a:solidFill>
          <a:schemeClr val="bg1">
            <a:lumMod val="95000"/>
          </a:schemeClr>
        </a:solidFill>
        <a:ln w="190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b="1"/>
            <a:t>Pourquoi un réseau ?</a:t>
          </a:r>
        </a:p>
        <a:p>
          <a:r>
            <a:rPr lang="fr-FR"/>
            <a:t>Depuis les années 2000, des acheteurs publics des collectivités se sont lancés dans les achats durables Entre 2004 et 2007, certains opérateurs ont développé une animation sur le territoire pour répondre aux besoins de ces acheteurs. Dix réseaux existent à ce jour couvrant 14 régions. Leur rôle est d’accompagner les acteurs déjà engagés, d’explorer avec eux et approfondir la prise en compte du développement durable dans les achats publics, de sensibiliser et favoriser le passage à l’acte des autres acheteurs.</a:t>
          </a:r>
        </a:p>
        <a:p>
          <a:r>
            <a:rPr lang="fr-FR"/>
            <a:t>L’existence de réseaux dynamiques permet les échanges et une montée en compétence collective de membres. Elle permet également une homogénéisation de la formulation des clauses environnementales et sociales, bénéfique pour une réponse facilitée aux marchés publics pour les entreprises et notamment les PME, et pour la comparaison des offres par les acheteurs.</a:t>
          </a:r>
          <a:br>
            <a:rPr lang="fr-FR"/>
          </a:br>
          <a:r>
            <a:rPr lang="fr-FR"/>
            <a:t/>
          </a:r>
          <a:br>
            <a:rPr lang="fr-FR"/>
          </a:br>
          <a:r>
            <a:rPr lang="fr-FR" b="1"/>
            <a:t>Les objectifs des réseaux régionaux sont</a:t>
          </a:r>
          <a:r>
            <a:rPr lang="fr-FR"/>
            <a:t> :</a:t>
          </a:r>
          <a:br>
            <a:rPr lang="fr-FR"/>
          </a:br>
          <a:r>
            <a:rPr lang="fr-FR"/>
            <a:t>    1 - fédérer des acheteurs autour d’un projet commun, identifier un noyau dur de membres réguliers investis dans la vie du réseau, l’organisation des échanges entre pairs, de groupes de travail thématiques ;</a:t>
          </a:r>
          <a:br>
            <a:rPr lang="fr-FR"/>
          </a:br>
          <a:r>
            <a:rPr lang="fr-FR"/>
            <a:t>    2 - mutualiser des connaissances, circulation de l’information, identification de bonnes pratiques ;</a:t>
          </a:r>
          <a:br>
            <a:rPr lang="fr-FR"/>
          </a:br>
          <a:r>
            <a:rPr lang="fr-FR"/>
            <a:t>    3 - organiser régulièrement des journées d’information, des ateliers techniques ;</a:t>
          </a:r>
          <a:br>
            <a:rPr lang="fr-FR"/>
          </a:br>
          <a:r>
            <a:rPr lang="fr-FR"/>
            <a:t>    4 - organiser des formations.</a:t>
          </a:r>
        </a:p>
        <a:p>
          <a:endParaRPr lang="fr-FR"/>
        </a:p>
        <a:p>
          <a:r>
            <a:rPr lang="fr-FR" sz="1100" b="1"/>
            <a:t>L'animation des réseaux régionaux : Inter-reseaux Commande Publique &amp; Développement Durable :</a:t>
          </a:r>
          <a:br>
            <a:rPr lang="fr-FR" sz="1100" b="1"/>
          </a:br>
          <a:r>
            <a:rPr lang="fr-FR" sz="1100" b="1" u="sng">
              <a:solidFill>
                <a:schemeClr val="tx2">
                  <a:lumMod val="60000"/>
                  <a:lumOff val="40000"/>
                </a:schemeClr>
              </a:solidFill>
            </a:rPr>
            <a:t>www.achatsresponsables.com </a:t>
          </a:r>
          <a:r>
            <a:rPr lang="fr-FR" sz="1100"/>
            <a:t/>
          </a:r>
          <a:br>
            <a:rPr lang="fr-FR" sz="1100"/>
          </a:br>
          <a:endParaRPr lang="fr-FR" sz="1100"/>
        </a:p>
      </xdr:txBody>
    </xdr:sp>
    <xdr:clientData/>
  </xdr:twoCellAnchor>
  <xdr:twoCellAnchor editAs="oneCell">
    <xdr:from>
      <xdr:col>9</xdr:col>
      <xdr:colOff>390524</xdr:colOff>
      <xdr:row>51</xdr:row>
      <xdr:rowOff>1</xdr:rowOff>
    </xdr:from>
    <xdr:to>
      <xdr:col>14</xdr:col>
      <xdr:colOff>301919</xdr:colOff>
      <xdr:row>53</xdr:row>
      <xdr:rowOff>152401</xdr:rowOff>
    </xdr:to>
    <xdr:pic>
      <xdr:nvPicPr>
        <xdr:cNvPr id="12" name="Image 11">
          <a:hlinkClick xmlns:r="http://schemas.openxmlformats.org/officeDocument/2006/relationships" r:id="rId20"/>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248524" y="8763001"/>
          <a:ext cx="3721395"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3086100</xdr:colOff>
      <xdr:row>0</xdr:row>
      <xdr:rowOff>66675</xdr:rowOff>
    </xdr:from>
    <xdr:to>
      <xdr:col>4</xdr:col>
      <xdr:colOff>3369855</xdr:colOff>
      <xdr:row>0</xdr:row>
      <xdr:rowOff>377586</xdr:rowOff>
    </xdr:to>
    <xdr:pic>
      <xdr:nvPicPr>
        <xdr:cNvPr id="2" name="Picture 4" descr="Afficher l'image d'origin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0125" y="66675"/>
          <a:ext cx="283755" cy="310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276225</xdr:colOff>
      <xdr:row>1</xdr:row>
      <xdr:rowOff>0</xdr:rowOff>
    </xdr:to>
    <xdr:pic>
      <xdr:nvPicPr>
        <xdr:cNvPr id="3" name="il_fi" descr="Afficher l'image d'origin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381000"/>
          <a:ext cx="2762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2891518</xdr:colOff>
      <xdr:row>0</xdr:row>
      <xdr:rowOff>42522</xdr:rowOff>
    </xdr:from>
    <xdr:to>
      <xdr:col>9</xdr:col>
      <xdr:colOff>3175273</xdr:colOff>
      <xdr:row>0</xdr:row>
      <xdr:rowOff>353433</xdr:rowOff>
    </xdr:to>
    <xdr:pic>
      <xdr:nvPicPr>
        <xdr:cNvPr id="4" name="Picture 4" descr="Afficher l'image d'origin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4375" y="42522"/>
          <a:ext cx="283755" cy="310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102054</xdr:colOff>
      <xdr:row>0</xdr:row>
      <xdr:rowOff>68036</xdr:rowOff>
    </xdr:from>
    <xdr:to>
      <xdr:col>6</xdr:col>
      <xdr:colOff>354440</xdr:colOff>
      <xdr:row>0</xdr:row>
      <xdr:rowOff>323170</xdr:rowOff>
    </xdr:to>
    <xdr:pic>
      <xdr:nvPicPr>
        <xdr:cNvPr id="5" name="Picture 2" descr="Afficher l'image d'origin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134420" y="68036"/>
          <a:ext cx="252386" cy="255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76199</xdr:colOff>
      <xdr:row>2</xdr:row>
      <xdr:rowOff>28574</xdr:rowOff>
    </xdr:from>
    <xdr:to>
      <xdr:col>7</xdr:col>
      <xdr:colOff>752475</xdr:colOff>
      <xdr:row>16</xdr:row>
      <xdr:rowOff>47624</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247651</xdr:colOff>
      <xdr:row>20</xdr:row>
      <xdr:rowOff>9525</xdr:rowOff>
    </xdr:from>
    <xdr:to>
      <xdr:col>4</xdr:col>
      <xdr:colOff>577435</xdr:colOff>
      <xdr:row>21</xdr:row>
      <xdr:rowOff>142875</xdr:rowOff>
    </xdr:to>
    <xdr:pic>
      <xdr:nvPicPr>
        <xdr:cNvPr id="9" name="Picture 2" descr="Afficher l'image d'origin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58126" y="3543300"/>
          <a:ext cx="32978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20</xdr:row>
      <xdr:rowOff>38100</xdr:rowOff>
    </xdr:from>
    <xdr:to>
      <xdr:col>6</xdr:col>
      <xdr:colOff>521880</xdr:colOff>
      <xdr:row>21</xdr:row>
      <xdr:rowOff>148986</xdr:rowOff>
    </xdr:to>
    <xdr:pic>
      <xdr:nvPicPr>
        <xdr:cNvPr id="10" name="Picture 4" descr="Afficher l'image d'origin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571875"/>
          <a:ext cx="283755" cy="310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39</xdr:row>
      <xdr:rowOff>19050</xdr:rowOff>
    </xdr:from>
    <xdr:to>
      <xdr:col>4</xdr:col>
      <xdr:colOff>586959</xdr:colOff>
      <xdr:row>40</xdr:row>
      <xdr:rowOff>161925</xdr:rowOff>
    </xdr:to>
    <xdr:pic>
      <xdr:nvPicPr>
        <xdr:cNvPr id="11" name="Picture 2" descr="Afficher l'image d'origin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67650" y="4257675"/>
          <a:ext cx="32978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257175</xdr:colOff>
      <xdr:row>39</xdr:row>
      <xdr:rowOff>38100</xdr:rowOff>
    </xdr:from>
    <xdr:to>
      <xdr:col>6</xdr:col>
      <xdr:colOff>540930</xdr:colOff>
      <xdr:row>40</xdr:row>
      <xdr:rowOff>158511</xdr:rowOff>
    </xdr:to>
    <xdr:pic>
      <xdr:nvPicPr>
        <xdr:cNvPr id="12" name="Picture 4" descr="Afficher l'image d'origin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91650" y="4276725"/>
          <a:ext cx="283755" cy="310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bf/AppData/Local/Microsoft/Windows/Temporary%20Internet%20Files/Content.Outlook/UPQNJNA5/DOCS%20RESEAUX/Outil%20auto-diagnostic%20achats%20VF_102013V2%20AR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pu/Documents/2012/ACHATS%20DURABLES/APD/Outil%20ADEME%20Grille%20Etat%20des%20Lieux%20-%20Achats%20Responsables%20-%202010%2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lasseur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Renseignements"/>
      <sheetName val="Politique et stratégie"/>
      <sheetName val="Organisation et compétences"/>
      <sheetName val="Processus et outils"/>
      <sheetName val="Synthèse"/>
      <sheetName val="Fascicule"/>
      <sheetName val="Feuil5"/>
    </sheetNames>
    <sheetDataSet>
      <sheetData sheetId="0"/>
      <sheetData sheetId="1"/>
      <sheetData sheetId="2"/>
      <sheetData sheetId="3"/>
      <sheetData sheetId="4"/>
      <sheetData sheetId="5"/>
      <sheetData sheetId="6"/>
      <sheetData sheetId="7">
        <row r="2">
          <cell r="F2" t="str">
            <v>Oui</v>
          </cell>
          <cell r="G2" t="str">
            <v>Diagnostic</v>
          </cell>
          <cell r="H2" t="str">
            <v>Moins de 20</v>
          </cell>
          <cell r="I2" t="str">
            <v>Moins de  100 000 €</v>
          </cell>
        </row>
        <row r="3">
          <cell r="F3" t="str">
            <v>Non</v>
          </cell>
          <cell r="G3" t="str">
            <v>Elaboration du plan d'action</v>
          </cell>
          <cell r="H3" t="str">
            <v>Entre 20 et 50</v>
          </cell>
          <cell r="I3" t="str">
            <v>Moins de  1 000 000 €</v>
          </cell>
        </row>
        <row r="4">
          <cell r="G4" t="str">
            <v>Mise en œuvre</v>
          </cell>
          <cell r="H4" t="str">
            <v>Plus de 50</v>
          </cell>
          <cell r="I4" t="str">
            <v>Plus de  1 000 000 €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FAQ"/>
      <sheetName val="Mode d'emploi"/>
      <sheetName val="2008 - niveau (1)"/>
      <sheetName val="2008 - niveau (2)"/>
      <sheetName val="2008 - niveau (3)"/>
      <sheetName val="2008"/>
      <sheetName val="2009 - niveau (1)"/>
      <sheetName val="2009 - niveau (2)"/>
      <sheetName val="2009 - niveau (3)"/>
      <sheetName val="2009"/>
      <sheetName val="2010 - niveau (1)"/>
      <sheetName val="2010 - niveau (2)"/>
      <sheetName val="2010 - niveau (3)"/>
      <sheetName val="2010"/>
      <sheetName val="2011 - niveau (1)"/>
      <sheetName val="2011 - niveau (2)"/>
      <sheetName val="2011 - niveau (3)"/>
      <sheetName val="2011"/>
      <sheetName val="2012 - niveau (1)"/>
      <sheetName val="2012 - niveau (2)"/>
      <sheetName val="2012 - niveau (3)"/>
      <sheetName val="2012"/>
      <sheetName val="Synthèse"/>
      <sheetName val="Organisation"/>
      <sheetName val="Budget"/>
      <sheetName val="Sources bibliographiques"/>
      <sheetName val="Lis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
          <cell r="D3" t="str">
            <v>Oui</v>
          </cell>
          <cell r="H3" t="str">
            <v>Implication forte</v>
          </cell>
        </row>
        <row r="4">
          <cell r="D4" t="str">
            <v>Non</v>
          </cell>
          <cell r="H4" t="str">
            <v>Implication moyenne</v>
          </cell>
        </row>
        <row r="5">
          <cell r="H5" t="str">
            <v>Implication faible</v>
          </cell>
        </row>
        <row r="6">
          <cell r="H6" t="str">
            <v>Néant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ow r="1">
          <cell r="A1">
            <v>1</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1</v>
          </cell>
        </row>
        <row r="27">
          <cell r="A27">
            <v>1</v>
          </cell>
        </row>
        <row r="28">
          <cell r="A28">
            <v>1</v>
          </cell>
        </row>
        <row r="29">
          <cell r="A29">
            <v>1</v>
          </cell>
        </row>
        <row r="30">
          <cell r="A30">
            <v>1</v>
          </cell>
        </row>
        <row r="31">
          <cell r="A31">
            <v>1</v>
          </cell>
        </row>
        <row r="32">
          <cell r="A32">
            <v>1</v>
          </cell>
        </row>
        <row r="33">
          <cell r="A33">
            <v>1</v>
          </cell>
        </row>
        <row r="34">
          <cell r="A34">
            <v>1</v>
          </cell>
        </row>
        <row r="35">
          <cell r="A35">
            <v>1</v>
          </cell>
        </row>
        <row r="36">
          <cell r="A36">
            <v>1</v>
          </cell>
        </row>
        <row r="37">
          <cell r="A37">
            <v>1</v>
          </cell>
        </row>
        <row r="38">
          <cell r="A38">
            <v>1</v>
          </cell>
        </row>
        <row r="39">
          <cell r="A39">
            <v>1</v>
          </cell>
        </row>
        <row r="40">
          <cell r="A40">
            <v>1</v>
          </cell>
        </row>
        <row r="41">
          <cell r="A41">
            <v>1</v>
          </cell>
        </row>
        <row r="42">
          <cell r="A42">
            <v>1</v>
          </cell>
        </row>
        <row r="43">
          <cell r="A43">
            <v>1</v>
          </cell>
        </row>
        <row r="44">
          <cell r="A44">
            <v>1</v>
          </cell>
        </row>
        <row r="45">
          <cell r="A45">
            <v>1</v>
          </cell>
        </row>
        <row r="46">
          <cell r="A46">
            <v>1</v>
          </cell>
        </row>
        <row r="47">
          <cell r="A47">
            <v>1</v>
          </cell>
        </row>
        <row r="48">
          <cell r="A48">
            <v>1</v>
          </cell>
        </row>
        <row r="49">
          <cell r="A49">
            <v>1</v>
          </cell>
        </row>
        <row r="50">
          <cell r="A50">
            <v>1</v>
          </cell>
        </row>
        <row r="51">
          <cell r="A51">
            <v>1</v>
          </cell>
        </row>
        <row r="52">
          <cell r="A52">
            <v>1</v>
          </cell>
        </row>
        <row r="53">
          <cell r="A53">
            <v>1</v>
          </cell>
        </row>
        <row r="54">
          <cell r="A54">
            <v>1</v>
          </cell>
        </row>
        <row r="55">
          <cell r="A55">
            <v>1</v>
          </cell>
        </row>
        <row r="56">
          <cell r="A56">
            <v>1</v>
          </cell>
        </row>
        <row r="57">
          <cell r="A57">
            <v>1</v>
          </cell>
        </row>
        <row r="58">
          <cell r="A58">
            <v>1</v>
          </cell>
        </row>
        <row r="59">
          <cell r="A59">
            <v>1</v>
          </cell>
        </row>
        <row r="60">
          <cell r="A60">
            <v>1</v>
          </cell>
        </row>
        <row r="61">
          <cell r="A61">
            <v>1</v>
          </cell>
        </row>
        <row r="62">
          <cell r="A62">
            <v>1</v>
          </cell>
        </row>
        <row r="63">
          <cell r="A63">
            <v>1</v>
          </cell>
        </row>
        <row r="64">
          <cell r="A64">
            <v>1</v>
          </cell>
        </row>
        <row r="65">
          <cell r="A65">
            <v>1</v>
          </cell>
        </row>
        <row r="66">
          <cell r="A66">
            <v>1</v>
          </cell>
        </row>
        <row r="67">
          <cell r="A67">
            <v>1</v>
          </cell>
        </row>
        <row r="68">
          <cell r="A68">
            <v>1</v>
          </cell>
        </row>
        <row r="69">
          <cell r="A69">
            <v>1</v>
          </cell>
        </row>
        <row r="70">
          <cell r="A70">
            <v>1</v>
          </cell>
        </row>
        <row r="71">
          <cell r="A71">
            <v>1</v>
          </cell>
        </row>
        <row r="72">
          <cell r="A72">
            <v>1</v>
          </cell>
        </row>
        <row r="73">
          <cell r="A73">
            <v>1</v>
          </cell>
        </row>
        <row r="74">
          <cell r="A74">
            <v>1</v>
          </cell>
        </row>
        <row r="75">
          <cell r="A75">
            <v>1</v>
          </cell>
        </row>
        <row r="76">
          <cell r="A76">
            <v>1</v>
          </cell>
        </row>
        <row r="77">
          <cell r="A77">
            <v>1</v>
          </cell>
        </row>
        <row r="78">
          <cell r="A78">
            <v>1</v>
          </cell>
        </row>
        <row r="79">
          <cell r="A79">
            <v>1</v>
          </cell>
        </row>
        <row r="80">
          <cell r="A80">
            <v>1</v>
          </cell>
        </row>
        <row r="81">
          <cell r="A81">
            <v>1</v>
          </cell>
        </row>
        <row r="82">
          <cell r="A82">
            <v>1</v>
          </cell>
        </row>
        <row r="83">
          <cell r="A83">
            <v>1</v>
          </cell>
        </row>
        <row r="84">
          <cell r="A84">
            <v>1</v>
          </cell>
        </row>
        <row r="85">
          <cell r="A85">
            <v>1</v>
          </cell>
        </row>
        <row r="86">
          <cell r="A86">
            <v>1</v>
          </cell>
        </row>
        <row r="87">
          <cell r="A87">
            <v>1</v>
          </cell>
        </row>
        <row r="88">
          <cell r="A88">
            <v>1</v>
          </cell>
        </row>
        <row r="89">
          <cell r="A89">
            <v>1</v>
          </cell>
        </row>
        <row r="90">
          <cell r="A90">
            <v>1</v>
          </cell>
        </row>
        <row r="91">
          <cell r="A91">
            <v>1</v>
          </cell>
        </row>
        <row r="92">
          <cell r="A92">
            <v>1</v>
          </cell>
        </row>
        <row r="93">
          <cell r="A93">
            <v>1</v>
          </cell>
        </row>
        <row r="94">
          <cell r="A94">
            <v>1</v>
          </cell>
        </row>
        <row r="95">
          <cell r="A95">
            <v>1</v>
          </cell>
        </row>
        <row r="96">
          <cell r="A96">
            <v>1</v>
          </cell>
        </row>
        <row r="97">
          <cell r="A97">
            <v>1</v>
          </cell>
        </row>
        <row r="98">
          <cell r="A98">
            <v>1</v>
          </cell>
        </row>
        <row r="99">
          <cell r="A99">
            <v>1</v>
          </cell>
        </row>
        <row r="100">
          <cell r="A100">
            <v>1</v>
          </cell>
        </row>
        <row r="101">
          <cell r="A101">
            <v>1</v>
          </cell>
        </row>
        <row r="102">
          <cell r="A102">
            <v>1</v>
          </cell>
        </row>
        <row r="103">
          <cell r="A103">
            <v>1</v>
          </cell>
        </row>
        <row r="104">
          <cell r="A104">
            <v>1</v>
          </cell>
        </row>
        <row r="105">
          <cell r="A105">
            <v>1</v>
          </cell>
        </row>
        <row r="106">
          <cell r="A106">
            <v>1</v>
          </cell>
        </row>
        <row r="107">
          <cell r="A107">
            <v>1</v>
          </cell>
        </row>
        <row r="108">
          <cell r="A108">
            <v>1</v>
          </cell>
        </row>
        <row r="109">
          <cell r="A109">
            <v>1</v>
          </cell>
        </row>
        <row r="110">
          <cell r="A110">
            <v>1</v>
          </cell>
        </row>
        <row r="111">
          <cell r="A111">
            <v>1</v>
          </cell>
        </row>
        <row r="112">
          <cell r="A112">
            <v>1</v>
          </cell>
        </row>
        <row r="113">
          <cell r="A113">
            <v>1</v>
          </cell>
        </row>
        <row r="114">
          <cell r="A114">
            <v>1</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1</v>
          </cell>
        </row>
        <row r="229">
          <cell r="A229">
            <v>1</v>
          </cell>
        </row>
        <row r="230">
          <cell r="A230">
            <v>1</v>
          </cell>
        </row>
        <row r="231">
          <cell r="A231">
            <v>1</v>
          </cell>
        </row>
        <row r="232">
          <cell r="A232">
            <v>1</v>
          </cell>
        </row>
        <row r="233">
          <cell r="A233">
            <v>1</v>
          </cell>
        </row>
        <row r="234">
          <cell r="A234">
            <v>1</v>
          </cell>
        </row>
        <row r="235">
          <cell r="A235">
            <v>1</v>
          </cell>
        </row>
        <row r="236">
          <cell r="A236">
            <v>1</v>
          </cell>
        </row>
        <row r="237">
          <cell r="A237">
            <v>1</v>
          </cell>
        </row>
        <row r="238">
          <cell r="A238">
            <v>1</v>
          </cell>
        </row>
        <row r="239">
          <cell r="A239">
            <v>1</v>
          </cell>
        </row>
        <row r="240">
          <cell r="A240">
            <v>1</v>
          </cell>
        </row>
        <row r="241">
          <cell r="A241">
            <v>1</v>
          </cell>
        </row>
        <row r="242">
          <cell r="A242">
            <v>1</v>
          </cell>
        </row>
        <row r="243">
          <cell r="A243">
            <v>1</v>
          </cell>
        </row>
        <row r="244">
          <cell r="A244">
            <v>1</v>
          </cell>
        </row>
        <row r="245">
          <cell r="A245">
            <v>1</v>
          </cell>
        </row>
      </sheetData>
      <sheetData sheetId="1" refreshError="1"/>
      <sheetData sheetId="2" refreshError="1"/>
    </sheetDataSet>
  </externalBook>
</externalLink>
</file>

<file path=xl/tables/table1.xml><?xml version="1.0" encoding="utf-8"?>
<table xmlns="http://schemas.openxmlformats.org/spreadsheetml/2006/main" id="1" name="Tableau1" displayName="Tableau1" ref="A1:J331" totalsRowShown="0" headerRowDxfId="153" dataDxfId="152">
  <autoFilter ref="A1:J331"/>
  <tableColumns count="10">
    <tableColumn id="1" name="Familles achats" dataDxfId="151"/>
    <tableColumn id="2" name="Etapes de l'acte d'achat" dataDxfId="150"/>
    <tableColumn id="3" name="Sources" dataDxfId="149"/>
    <tableColumn id="4" name="Domaines" dataDxfId="148"/>
    <tableColumn id="5" name="Enjeux" dataDxfId="147"/>
    <tableColumn id="6" name="Questions" dataDxfId="146"/>
    <tableColumn id="10" name="Colonne1" dataDxfId="145"/>
    <tableColumn id="7" name="Réponses (Oui/Non, Plutôt Oui/ plutôt Non, %, chiffre...)" dataDxfId="144"/>
    <tableColumn id="8" name="Etat" dataDxfId="143">
      <calculatedColumnFormula>IF(#REF!=AB1,AC1,AC2)</calculatedColumnFormula>
    </tableColumn>
    <tableColumn id="9" name="Commentaires ou précisions" dataDxfId="14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17" Type="http://schemas.openxmlformats.org/officeDocument/2006/relationships/hyperlink" Target="http://www.assemblee-nationale.fr/14/rap-info/i2942.asp" TargetMode="External"/><Relationship Id="rId21" Type="http://schemas.openxmlformats.org/officeDocument/2006/relationships/hyperlink" Target="http://eur-lex.europa.eu/legal-content/FR/TXT/?uri=CELEX%3A32012L0019" TargetMode="External"/><Relationship Id="rId42" Type="http://schemas.openxmlformats.org/officeDocument/2006/relationships/hyperlink" Target="http://www.legifrance.gouv.fr/affichTexte.do?cidTexte=JORFTEXT000020243534" TargetMode="External"/><Relationship Id="rId63" Type="http://schemas.openxmlformats.org/officeDocument/2006/relationships/hyperlink" Target="http://www.com-unic.fr/sites/env/pefc-fsc" TargetMode="External"/><Relationship Id="rId84" Type="http://schemas.openxmlformats.org/officeDocument/2006/relationships/hyperlink" Target="http://www.legifrance.gouv.fr/affichTexte.do?cidTexte=JORFTEXT000020243534" TargetMode="External"/><Relationship Id="rId138" Type="http://schemas.openxmlformats.org/officeDocument/2006/relationships/hyperlink" Target="http://www.euroncap.com/fr" TargetMode="External"/><Relationship Id="rId159" Type="http://schemas.openxmlformats.org/officeDocument/2006/relationships/hyperlink" Target="http://www.legifrance.gouv.fr/affichTexte.do?cidTexte=JORFTEXT000000813253" TargetMode="External"/><Relationship Id="rId170" Type="http://schemas.openxmlformats.org/officeDocument/2006/relationships/hyperlink" Target="http://www.boutique.afnor.org/norme/nf-en-iso-14021/marquages-et-declarations-environnementaux-autodeclarations-environnementales-etiquetage-de-type-ii/article/666108/fa118779" TargetMode="External"/><Relationship Id="rId191" Type="http://schemas.openxmlformats.org/officeDocument/2006/relationships/comments" Target="../comments3.xml"/><Relationship Id="rId107" Type="http://schemas.openxmlformats.org/officeDocument/2006/relationships/hyperlink" Target="http://www.legifrance.gouv.fr/affichTexte.do?cidTexte=JORFTEXT000020243534" TargetMode="External"/><Relationship Id="rId11" Type="http://schemas.openxmlformats.org/officeDocument/2006/relationships/hyperlink" Target="http://www.legifrance.gouv.fr/affichTexte.do?cidTexte=JORFTEXT000024357936" TargetMode="External"/><Relationship Id="rId32" Type="http://schemas.openxmlformats.org/officeDocument/2006/relationships/hyperlink" Target="http://www.legifrance.gouv.fr/affichTexte.do?cidTexte=JORFTEXT000020243534" TargetMode="External"/><Relationship Id="rId53" Type="http://schemas.openxmlformats.org/officeDocument/2006/relationships/hyperlink" Target="http://www.legifrance.gouv.fr/affichTexte.do?cidTexte=JORFTEXT000020243534" TargetMode="External"/><Relationship Id="rId74" Type="http://schemas.openxmlformats.org/officeDocument/2006/relationships/hyperlink" Target="http://www.legifrance.gouv.fr/affichTexte.do?cidTexte=JORFTEXT000020243534" TargetMode="External"/><Relationship Id="rId128" Type="http://schemas.openxmlformats.org/officeDocument/2006/relationships/hyperlink" Target="http://www.economie.gouv.fr/daj/guide-sur-achats-publics-issus-commerce-equitable-date-publication-juillet-2012" TargetMode="External"/><Relationship Id="rId149" Type="http://schemas.openxmlformats.org/officeDocument/2006/relationships/hyperlink" Target="http://www.legifrance.gouv.fr/affichTexte.do?cidTexte=JORFTEXT000020243534" TargetMode="External"/><Relationship Id="rId5" Type="http://schemas.openxmlformats.org/officeDocument/2006/relationships/hyperlink" Target="http://www.legifrance.gouv.fr/affichTexte.do?cidTexte=JORFTEXT000020243534" TargetMode="External"/><Relationship Id="rId95" Type="http://schemas.openxmlformats.org/officeDocument/2006/relationships/hyperlink" Target="http://www.economie.gouv.fr/daj/guide-lachat-public-durable-achats-produits-materiel-et-prestations-nettoyage-date-publication" TargetMode="External"/><Relationship Id="rId160" Type="http://schemas.openxmlformats.org/officeDocument/2006/relationships/hyperlink" Target="http://www.legifrance.gouv.fr/affichTexte.do?cidTexte=JORFTEXT000031044385&amp;categorieLien=id" TargetMode="External"/><Relationship Id="rId181" Type="http://schemas.openxmlformats.org/officeDocument/2006/relationships/hyperlink" Target="http://www.legifrance.gouv.fr/affichTexte.do?cidTexte=JORFTEXT000020243534" TargetMode="External"/><Relationship Id="rId22" Type="http://schemas.openxmlformats.org/officeDocument/2006/relationships/hyperlink" Target="http://www.economie.gouv.fr/daj/guide-dachat-relatif-aux-produits-et-prestations-dentretien-des-espaces-verts-date-publication" TargetMode="External"/><Relationship Id="rId43" Type="http://schemas.openxmlformats.org/officeDocument/2006/relationships/hyperlink" Target="http://www.legifrance.gouv.fr/affichTexte.do?cidTexte=JORFTEXT000020243534" TargetMode="External"/><Relationship Id="rId64" Type="http://schemas.openxmlformats.org/officeDocument/2006/relationships/hyperlink" Target="http://www.legifrance.gouv.fr/affichTexte.do?cidTexte=JORFTEXT000025114585&amp;categorieLien=id" TargetMode="External"/><Relationship Id="rId118" Type="http://schemas.openxmlformats.org/officeDocument/2006/relationships/hyperlink" Target="http://www.google.fr/url?sa=t&amp;rct=j&amp;q=&amp;esrc=s&amp;source=web&amp;cd=2&amp;ved=0ahUKEwjfhczR9JnKAhVEgg8KHaj1C5cQFggoMAE&amp;url=http%3A%2F%2Fcirculaire.legifrance.gouv.fr%2Fpdf%2F2012%2F01%2Fcir_34512.pdf&amp;usg=AFQjCNHa0PNDgAHJGzAKZsyv7j8atAHdBg&amp;bvm=bv.110151844,d.ZWU" TargetMode="External"/><Relationship Id="rId139" Type="http://schemas.openxmlformats.org/officeDocument/2006/relationships/hyperlink" Target="http://www.legifrance.gouv.fr/affichTexte.do?cidTexte=JORFTEXT000020243534" TargetMode="External"/><Relationship Id="rId85" Type="http://schemas.openxmlformats.org/officeDocument/2006/relationships/hyperlink" Target="http://www.legifrance.gouv.fr/affichTexte.do?cidTexte=JORFTEXT000020243534" TargetMode="External"/><Relationship Id="rId150" Type="http://schemas.openxmlformats.org/officeDocument/2006/relationships/hyperlink" Target="http://www.legifrance.gouv.fr/affichTexte.do?cidTexte=JORFTEXT000020243534" TargetMode="External"/><Relationship Id="rId171" Type="http://schemas.openxmlformats.org/officeDocument/2006/relationships/hyperlink" Target="http://www.economie.gouv.fr/daj/guide-sur-fournitures-bureau" TargetMode="External"/><Relationship Id="rId12" Type="http://schemas.openxmlformats.org/officeDocument/2006/relationships/hyperlink" Target="http://www.legifrance.gouv.fr/affichTexte.do?cidTexte=JORFTEXT000000646680" TargetMode="External"/><Relationship Id="rId33" Type="http://schemas.openxmlformats.org/officeDocument/2006/relationships/hyperlink" Target="http://www.legifrance.gouv.fr/affichTexte.do?cidTexte=JORFTEXT000022417742&amp;categorieLien=id" TargetMode="External"/><Relationship Id="rId108" Type="http://schemas.openxmlformats.org/officeDocument/2006/relationships/hyperlink" Target="http://www.legifrance.gouv.fr/affichTexte.do?cidTexte=JORFTEXT000020243534" TargetMode="External"/><Relationship Id="rId129" Type="http://schemas.openxmlformats.org/officeDocument/2006/relationships/hyperlink" Target="http://www.legifrance.gouv.fr/affichTexte.do?cidTexte=JORFTEXT000020949548&amp;categorieLien=id" TargetMode="External"/><Relationship Id="rId54" Type="http://schemas.openxmlformats.org/officeDocument/2006/relationships/hyperlink" Target="http://www.legifrance.gouv.fr/affichTexte.do?cidTexte=JORFTEXT000020243534" TargetMode="External"/><Relationship Id="rId75" Type="http://schemas.openxmlformats.org/officeDocument/2006/relationships/hyperlink" Target="http://www.legifrance.gouv.fr/affichTexte.do?cidTexte=JORFTEXT000020243534" TargetMode="External"/><Relationship Id="rId96" Type="http://schemas.openxmlformats.org/officeDocument/2006/relationships/hyperlink" Target="http://www.legifrance.gouv.fr/affichTexte.do?cidTexte=JORFTEXT000020243534" TargetMode="External"/><Relationship Id="rId140" Type="http://schemas.openxmlformats.org/officeDocument/2006/relationships/hyperlink" Target="http://www.legifrance.gouv.fr/affichTexte.do?cidTexte=JORFTEXT000020243534" TargetMode="External"/><Relationship Id="rId161" Type="http://schemas.openxmlformats.org/officeDocument/2006/relationships/hyperlink" Target="http://www.legifrance.gouv.fr/affichTexte.do?cidTexte=JORFTEXT000031044385&amp;categorieLien=id" TargetMode="External"/><Relationship Id="rId182" Type="http://schemas.openxmlformats.org/officeDocument/2006/relationships/hyperlink" Target="http://www.legifrance.gouv.fr/affichTexte.do?cidTexte=JORFTEXT000020243534" TargetMode="External"/><Relationship Id="rId6" Type="http://schemas.openxmlformats.org/officeDocument/2006/relationships/hyperlink" Target="http://www.legifrance.gouv.fr/affichTexte.do?cidTexte=JORFTEXT000020243534" TargetMode="External"/><Relationship Id="rId23" Type="http://schemas.openxmlformats.org/officeDocument/2006/relationships/hyperlink" Target="http://www.economie.gouv.fr/daj/guide-dachat-relatif-aux-produits-et-prestations-dentretien-des-espaces-verts-date-publication" TargetMode="External"/><Relationship Id="rId119" Type="http://schemas.openxmlformats.org/officeDocument/2006/relationships/hyperlink" Target="file:///D:\LOI%20n&#176;%202009-967%20du%203%20ao&#251;t%202009%20de%20programmation%20relative%20&#224;%20la%20mise%20en%20&#339;uvre%20du%20Grenelle%20de%20l'environnement" TargetMode="External"/><Relationship Id="rId44" Type="http://schemas.openxmlformats.org/officeDocument/2006/relationships/hyperlink" Target="http://www.legifrance.gouv.fr/affichTexte.do?cidTexte=JORFTEXT000020243534" TargetMode="External"/><Relationship Id="rId65" Type="http://schemas.openxmlformats.org/officeDocument/2006/relationships/hyperlink" Target="http://www.legifrance.gouv.fr/affichTexte.do?cidTexte=JORFTEXT000025114585&amp;categorieLien=id" TargetMode="External"/><Relationship Id="rId86" Type="http://schemas.openxmlformats.org/officeDocument/2006/relationships/hyperlink" Target="http://www.legifrance.gouv.fr/affichTexte.do?cidTexte=JORFTEXT000020243534" TargetMode="External"/><Relationship Id="rId130" Type="http://schemas.openxmlformats.org/officeDocument/2006/relationships/hyperlink" Target="http://www.legifrance.gouv.fr/affichTexte.do?cidTexte=JORFTEXT000023950665&amp;categorieLien=id" TargetMode="External"/><Relationship Id="rId151" Type="http://schemas.openxmlformats.org/officeDocument/2006/relationships/hyperlink" Target="http://www.legifrance.gouv.fr/affichTexte.do?cidTexte=JORFTEXT000020243534" TargetMode="External"/><Relationship Id="rId172" Type="http://schemas.openxmlformats.org/officeDocument/2006/relationships/hyperlink" Target="http://www.economie.gouv.fr/daj/guide-sur-fournitures-bureau" TargetMode="External"/><Relationship Id="rId13" Type="http://schemas.openxmlformats.org/officeDocument/2006/relationships/hyperlink" Target="http://www.boutique.afnor.org/norme/nf-en-13201-3/eclairage-public-partie-3-calcul-des-performances/article/742031/fa048329" TargetMode="External"/><Relationship Id="rId18" Type="http://schemas.openxmlformats.org/officeDocument/2006/relationships/hyperlink" Target="http://www.google.fr/url?sa=t&amp;rct=j&amp;q=&amp;esrc=s&amp;source=web&amp;cd=2&amp;ved=0ahUKEwiivNu7i5jKAhVB6g4KHStBBMMQFggiMAE&amp;url=http%3A%2F%2Feur-lex.europa.eu%2FLexUriServ%2FLexUriServ.do%3Furi%3DOJ%3AL%3A2009%3A285%3A0010%3A0035%3Afr%3APDF&amp;usg=AFQjCNETCXRgEQNk0pSw_Z9v1Fh" TargetMode="External"/><Relationship Id="rId39" Type="http://schemas.openxmlformats.org/officeDocument/2006/relationships/hyperlink" Target="http://www.legifrance.gouv.fr/affichTexte.do?cidTexte=JORFTEXT000020243534" TargetMode="External"/><Relationship Id="rId109" Type="http://schemas.openxmlformats.org/officeDocument/2006/relationships/hyperlink" Target="http://www.economie.gouv.fr/daj/guide-lachat-public-durable-achats-produits-materiel-et-prestations-nettoyage-date-publication" TargetMode="External"/><Relationship Id="rId34" Type="http://schemas.openxmlformats.org/officeDocument/2006/relationships/hyperlink" Target="http://www.legifrance.gouv.fr/affichTexte.do?cidTexte=JORFTEXT000022470434" TargetMode="External"/><Relationship Id="rId50" Type="http://schemas.openxmlformats.org/officeDocument/2006/relationships/hyperlink" Target="http://eco-communication.ademe.fr/servlet/getDoc?sort=-1&amp;cid=96&amp;m=3&amp;id=47215&amp;ref=&amp;nocache=yes&amp;p1=111" TargetMode="External"/><Relationship Id="rId55" Type="http://schemas.openxmlformats.org/officeDocument/2006/relationships/hyperlink" Target="http://www.legifrance.gouv.fr/affichTexte.do?cidTexte=JORFTEXT000020243534" TargetMode="External"/><Relationship Id="rId76" Type="http://schemas.openxmlformats.org/officeDocument/2006/relationships/hyperlink" Target="http://www.legifrance.gouv.fr/affichTexte.do?cidTexte=JORFTEXT000020243534" TargetMode="External"/><Relationship Id="rId97" Type="http://schemas.openxmlformats.org/officeDocument/2006/relationships/hyperlink" Target="http://www.legifrance.gouv.fr/affichTexte.do?cidTexte=JORFTEXT000020243534" TargetMode="External"/><Relationship Id="rId104" Type="http://schemas.openxmlformats.org/officeDocument/2006/relationships/hyperlink" Target="http://www.legifrance.gouv.fr/affichTexte.do?cidTexte=JORFTEXT000020243534" TargetMode="External"/><Relationship Id="rId120" Type="http://schemas.openxmlformats.org/officeDocument/2006/relationships/hyperlink" Target="http://www.assemblee-nationale.fr/14/rap-info/i2942.asp" TargetMode="External"/><Relationship Id="rId125" Type="http://schemas.openxmlformats.org/officeDocument/2006/relationships/hyperlink" Target="http://www.google.fr/url?sa=t&amp;rct=j&amp;q=&amp;esrc=s&amp;source=web&amp;cd=1&amp;ved=0ahUKEwiWqKjs95nKAhUCKg8KHebhAOEQFggcMAA&amp;url=http%3A%2F%2Fwww.sante.gouv.fr%2FIMG%2Fpdf%2FPNNS_2011-2015.pdf&amp;usg=AFQjCNGkYCu8Qs69cWhieRCuYCcnl00ROQ&amp;bvm=bv.110151844,d.ZWU" TargetMode="External"/><Relationship Id="rId141" Type="http://schemas.openxmlformats.org/officeDocument/2006/relationships/hyperlink" Target="http://www.legifrance.gouv.fr/affichTexte.do?cidTexte=JORFTEXT000020243534" TargetMode="External"/><Relationship Id="rId146" Type="http://schemas.openxmlformats.org/officeDocument/2006/relationships/hyperlink" Target="http://www.economie.gouv.fr/daj/guide-lachat-public-durable-achat-vetements-date-publication-juillet-2009" TargetMode="External"/><Relationship Id="rId167" Type="http://schemas.openxmlformats.org/officeDocument/2006/relationships/hyperlink" Target="https://www.legifrance.gouv.fr/affichSarde.do?reprise=true&amp;page=1&amp;idSarde=SARDOBJT000007106005&amp;ordre=null&amp;nature=null&amp;g=ls" TargetMode="External"/><Relationship Id="rId188" Type="http://schemas.openxmlformats.org/officeDocument/2006/relationships/drawing" Target="../drawings/drawing5.xml"/><Relationship Id="rId7" Type="http://schemas.openxmlformats.org/officeDocument/2006/relationships/hyperlink" Target="http://www.legifrance.gouv.fr/affichTexte.do?cidTexte=JORFTEXT000024614763" TargetMode="External"/><Relationship Id="rId71" Type="http://schemas.openxmlformats.org/officeDocument/2006/relationships/hyperlink" Target="http://www.legifrance.gouv.fr/affichTexte.do?cidTexte=JORFTEXT000020243534" TargetMode="External"/><Relationship Id="rId92" Type="http://schemas.openxmlformats.org/officeDocument/2006/relationships/hyperlink" Target="https://www.google.fr/?gws_rd=ssl" TargetMode="External"/><Relationship Id="rId162" Type="http://schemas.openxmlformats.org/officeDocument/2006/relationships/hyperlink" Target="http://www.legifrance.gouv.fr/affichTexte.do?cidTexte=JORFTEXT000020243534" TargetMode="External"/><Relationship Id="rId183" Type="http://schemas.openxmlformats.org/officeDocument/2006/relationships/hyperlink" Target="http://www.ademe-poitou-charentes.fr/domaines-dintervention/economies-denergie/eclairage-public" TargetMode="External"/><Relationship Id="rId2" Type="http://schemas.openxmlformats.org/officeDocument/2006/relationships/hyperlink" Target="http://www.legifrance.gouv.fr/affichTexte.do?cidTexte=JORFTEXT000020243534" TargetMode="External"/><Relationship Id="rId29" Type="http://schemas.openxmlformats.org/officeDocument/2006/relationships/hyperlink" Target="http://www.legifrance.gouv.fr/affichTexte.do?cidTexte=JORFTEXT000020243534" TargetMode="External"/><Relationship Id="rId24" Type="http://schemas.openxmlformats.org/officeDocument/2006/relationships/hyperlink" Target="http://www.economie.gouv.fr/daj/guide-dachat-relatif-aux-produits-et-prestations-dentretien-des-espaces-verts-date-publication" TargetMode="External"/><Relationship Id="rId40" Type="http://schemas.openxmlformats.org/officeDocument/2006/relationships/hyperlink" Target="http://www.legifrance.gouv.fr/affichTexte.do?cidTexte=JORFTEXT000020243534" TargetMode="External"/><Relationship Id="rId45" Type="http://schemas.openxmlformats.org/officeDocument/2006/relationships/hyperlink" Target="http://www.legifrance.gouv.fr/affichTexte.do?cidTexte=JORFTEXT000026319124&amp;categorieLien=id" TargetMode="External"/><Relationship Id="rId66" Type="http://schemas.openxmlformats.org/officeDocument/2006/relationships/hyperlink" Target="http://nf-environnement-ameublement.com/fr/obtenir-eco-label.php" TargetMode="External"/><Relationship Id="rId87" Type="http://schemas.openxmlformats.org/officeDocument/2006/relationships/hyperlink" Target="http://www.legifrance.gouv.fr/affichTexte.do?cidTexte=JORFTEXT000020243534" TargetMode="External"/><Relationship Id="rId110" Type="http://schemas.openxmlformats.org/officeDocument/2006/relationships/hyperlink" Target="http://www.economie.gouv.fr/daj/guide-lachat-public-durable-achats-produits-materiel-et-prestations-nettoyage-date-publication" TargetMode="External"/><Relationship Id="rId115" Type="http://schemas.openxmlformats.org/officeDocument/2006/relationships/hyperlink" Target="http://www.assemblee-nationale.fr/14/rap-info/i2942.asp" TargetMode="External"/><Relationship Id="rId131" Type="http://schemas.openxmlformats.org/officeDocument/2006/relationships/hyperlink" Target="http://www.legifrance.gouv.fr/affichTexte.do?cidTexte=JORFTEXT000031044385&amp;categorieLien=id" TargetMode="External"/><Relationship Id="rId136" Type="http://schemas.openxmlformats.org/officeDocument/2006/relationships/hyperlink" Target="http://www.legifrance.gouv.fr/affichTexte.do?cidTexte=JORFTEXT000000637840" TargetMode="External"/><Relationship Id="rId157" Type="http://schemas.openxmlformats.org/officeDocument/2006/relationships/hyperlink" Target="http://www.legifrance.gouv.fr/affichTexte.do?cidTexte=JORFTEXT000020243534" TargetMode="External"/><Relationship Id="rId178" Type="http://schemas.openxmlformats.org/officeDocument/2006/relationships/hyperlink" Target="http://www.legifrance.gouv.fr/affichTexte.do?cidTexte=JORFTEXT000020243534" TargetMode="External"/><Relationship Id="rId61" Type="http://schemas.openxmlformats.org/officeDocument/2006/relationships/hyperlink" Target="http://www.legifrance.gouv.fr/affichCodeArticle.do?cidTexte=LEGITEXT000006074220&amp;idArticle=LEGIARTI000006839070&amp;dateTexte=&amp;categorieLien=cid" TargetMode="External"/><Relationship Id="rId82" Type="http://schemas.openxmlformats.org/officeDocument/2006/relationships/hyperlink" Target="http://ecatalogue.impression-virtuelle.fr/wwf.html" TargetMode="External"/><Relationship Id="rId152" Type="http://schemas.openxmlformats.org/officeDocument/2006/relationships/hyperlink" Target="http://www.economie.gouv.fr/daj/guide-lachat-public-durable-achat-vetements-date-publication-juillet-2009" TargetMode="External"/><Relationship Id="rId173" Type="http://schemas.openxmlformats.org/officeDocument/2006/relationships/hyperlink" Target="http://www.economie.gouv.fr/daj/guide-sur-fournitures-bureau" TargetMode="External"/><Relationship Id="rId19" Type="http://schemas.openxmlformats.org/officeDocument/2006/relationships/hyperlink" Target="http://www.legifrance.gouv.fr/affichTexte.do?cidTexte=JORFTEXT000020243534" TargetMode="External"/><Relationship Id="rId14" Type="http://schemas.openxmlformats.org/officeDocument/2006/relationships/hyperlink" Target="http://www.legifrance.gouv.fr/affichTexteArticle.do?idArticle=JORFARTI000022758766&amp;cidTexte=JORFTEXT000022758761&amp;dateTexte=29990101&amp;categorieLien=id" TargetMode="External"/><Relationship Id="rId30" Type="http://schemas.openxmlformats.org/officeDocument/2006/relationships/hyperlink" Target="http://www.legifrance.gouv.fr/affichTexte.do?cidTexte=JORFTEXT000020243534" TargetMode="External"/><Relationship Id="rId35" Type="http://schemas.openxmlformats.org/officeDocument/2006/relationships/hyperlink" Target="http://www.legifrance.gouv.fr/affichTexte.do?cidTexte=JORFTEXT000020243534" TargetMode="External"/><Relationship Id="rId56" Type="http://schemas.openxmlformats.org/officeDocument/2006/relationships/hyperlink" Target="http://www.legifrance.gouv.fr/affichTexte.do?cidTexte=JORFTEXT000020243534" TargetMode="External"/><Relationship Id="rId77" Type="http://schemas.openxmlformats.org/officeDocument/2006/relationships/hyperlink" Target="http://nf-environnement-ameublement.com/fr/obtenir-eco-label.php" TargetMode="External"/><Relationship Id="rId100" Type="http://schemas.openxmlformats.org/officeDocument/2006/relationships/hyperlink" Target="http://www.legifrance.gouv.fr/affichTexte.do?cidTexte=JORFTEXT000020243534" TargetMode="External"/><Relationship Id="rId105" Type="http://schemas.openxmlformats.org/officeDocument/2006/relationships/hyperlink" Target="http://www.legifrance.gouv.fr/affichTexte.do?cidTexte=JORFTEXT000020243534" TargetMode="External"/><Relationship Id="rId126" Type="http://schemas.openxmlformats.org/officeDocument/2006/relationships/hyperlink" Target="http://www.legifrance.gouv.fr/affichTexte.do?cidTexte=JORFTEXT000020243534" TargetMode="External"/><Relationship Id="rId147" Type="http://schemas.openxmlformats.org/officeDocument/2006/relationships/hyperlink" Target="http://www.economie.gouv.fr/daj/guide-lachat-public-durable-achat-vetements-date-publication-juillet-2009" TargetMode="External"/><Relationship Id="rId168" Type="http://schemas.openxmlformats.org/officeDocument/2006/relationships/hyperlink" Target="http://www.legifrance.gouv.fr/affichTexte.do?cidTexte=JORFTEXT000020243534" TargetMode="External"/><Relationship Id="rId8" Type="http://schemas.openxmlformats.org/officeDocument/2006/relationships/hyperlink" Target="http://eur-lex.europa.eu/legal-content/FR/TXT/?uri=celex%3A32002R0178" TargetMode="External"/><Relationship Id="rId51" Type="http://schemas.openxmlformats.org/officeDocument/2006/relationships/hyperlink" Target="http://www.imprimvert.fr/page/41/7/Les-crit%C3%A8res-Imprim-Vert" TargetMode="External"/><Relationship Id="rId72" Type="http://schemas.openxmlformats.org/officeDocument/2006/relationships/hyperlink" Target="http://www.legifrance.gouv.fr/affichTexte.do?cidTexte=JORFTEXT000020243534" TargetMode="External"/><Relationship Id="rId93" Type="http://schemas.openxmlformats.org/officeDocument/2006/relationships/hyperlink" Target="http://www.google.fr/url?sa=t&amp;rct=j&amp;q=&amp;esrc=s&amp;source=web&amp;cd=1&amp;ved=0ahUKEwjOrtXO55nKAhVGhg8KHTrQCSYQFggcMAA&amp;url=http%3A%2F%2Fwww.economie.gouv.fr%2Ffiles%2Ffiles%2Fdirections_services%2Fsae%2Fdoc%2Fcirculaire_5688_20131106.pdf&amp;usg=AFQjCNHK8PAbA6u3ZCAJzGXPk" TargetMode="External"/><Relationship Id="rId98" Type="http://schemas.openxmlformats.org/officeDocument/2006/relationships/hyperlink" Target="http://www.google.fr/url?sa=t&amp;rct=j&amp;q=&amp;esrc=s&amp;source=web&amp;cd=1&amp;ved=0ahUKEwjOrtXO55nKAhVGhg8KHTrQCSYQFggcMAA&amp;url=http%3A%2F%2Fwww.economie.gouv.fr%2Ffiles%2Ffiles%2Fdirections_services%2Fsae%2Fdoc%2Fcirculaire_5688_20131106.pdf&amp;usg=AFQjCNHK8PAbA6u3ZCAJzGXPk" TargetMode="External"/><Relationship Id="rId121" Type="http://schemas.openxmlformats.org/officeDocument/2006/relationships/hyperlink" Target="http://legifrance.gouv.fr/affichTexte.do?cidTexte=JORFTEXT000000809647&amp;dateTexte=&amp;categorieLien=id" TargetMode="External"/><Relationship Id="rId142" Type="http://schemas.openxmlformats.org/officeDocument/2006/relationships/hyperlink" Target="http://www.legifrance.gouv.fr/affichTexte.do?cidTexte=JORFTEXT000020243534" TargetMode="External"/><Relationship Id="rId163" Type="http://schemas.openxmlformats.org/officeDocument/2006/relationships/hyperlink" Target="http://www.legifrance.gouv.fr/affichTexte.do?cidTexte=JORFTEXT000020243534" TargetMode="External"/><Relationship Id="rId184" Type="http://schemas.openxmlformats.org/officeDocument/2006/relationships/hyperlink" Target="http://agriculture.gouv.fr/ministere/guide-favoriser-lapprovisionnement-local-et-de-qualite-en-restauration-collective" TargetMode="External"/><Relationship Id="rId189" Type="http://schemas.openxmlformats.org/officeDocument/2006/relationships/vmlDrawing" Target="../drawings/vmlDrawing3.vml"/><Relationship Id="rId3" Type="http://schemas.openxmlformats.org/officeDocument/2006/relationships/hyperlink" Target="http://www.google.fr/url?sa=t&amp;rct=j&amp;q=&amp;esrc=s&amp;source=web&amp;cd=1&amp;ved=0ahUKEwib4prcg5jKAhXGwA4KHQedA2wQFggcMAA&amp;url=http%3A%2F%2Fwww.aqueduc-online.com%2FIMG%2Fguidepratiquerestauration.pdf&amp;usg=AFQjCNFZrLPhlfb9kezpdUoqVedP8jOpww&amp;bvm=bv.110151844,d.ZWU" TargetMode="External"/><Relationship Id="rId25" Type="http://schemas.openxmlformats.org/officeDocument/2006/relationships/hyperlink" Target="http://www.legifrance.gouv.fr/affichCodeArticle.do?cidTexte=LEGITEXT000006074220&amp;idArticle=LEGIARTI000022482622&amp;dateTexte&amp;categorieLien=cid" TargetMode="External"/><Relationship Id="rId46" Type="http://schemas.openxmlformats.org/officeDocument/2006/relationships/hyperlink" Target="http://www.legifrance.gouv.fr/affichTexte.do?cidTexte=JORFTEXT000031044385&amp;categorieLien=id" TargetMode="External"/><Relationship Id="rId67" Type="http://schemas.openxmlformats.org/officeDocument/2006/relationships/hyperlink" Target="http://nf-environnement-ameublement.com/fr/obtenir-eco-label.php" TargetMode="External"/><Relationship Id="rId116" Type="http://schemas.openxmlformats.org/officeDocument/2006/relationships/hyperlink" Target="http://www.assemblee-nationale.fr/14/rap-info/i2942.asp" TargetMode="External"/><Relationship Id="rId137" Type="http://schemas.openxmlformats.org/officeDocument/2006/relationships/hyperlink" Target="http://www.legifrance.gouv.fr/affichTexte.do?cidTexte=JORFTEXT000020243534" TargetMode="External"/><Relationship Id="rId158" Type="http://schemas.openxmlformats.org/officeDocument/2006/relationships/hyperlink" Target="http://eur-lex.europa.eu/legal-content/FR/TXT/?uri=celex%3A32002R0178" TargetMode="External"/><Relationship Id="rId20" Type="http://schemas.openxmlformats.org/officeDocument/2006/relationships/hyperlink" Target="http://eur-lex.europa.eu/legal-content/FR/TXT/?uri=URISERV%3Al32037" TargetMode="External"/><Relationship Id="rId41" Type="http://schemas.openxmlformats.org/officeDocument/2006/relationships/hyperlink" Target="http://www.legifrance.gouv.fr/affichTexte.do?cidTexte=JORFTEXT000020243534" TargetMode="External"/><Relationship Id="rId62" Type="http://schemas.openxmlformats.org/officeDocument/2006/relationships/hyperlink" Target="http://www.legifrance.gouv.fr/affichTexte.do?cidTexte=JORFTEXT000031044385&amp;categorieLien=id" TargetMode="External"/><Relationship Id="rId83" Type="http://schemas.openxmlformats.org/officeDocument/2006/relationships/hyperlink" Target="http://www.legifrance.gouv.fr/affichTexte.do?cidTexte=JORFTEXT000020243534" TargetMode="External"/><Relationship Id="rId88" Type="http://schemas.openxmlformats.org/officeDocument/2006/relationships/hyperlink" Target="http://www.legifrance.gouv.fr/affichTexte.do?cidTexte=JORFTEXT000020243534" TargetMode="External"/><Relationship Id="rId111" Type="http://schemas.openxmlformats.org/officeDocument/2006/relationships/hyperlink" Target="http://www.economie.gouv.fr/daj/guide-lachat-public-durable-achats-produits-materiel-et-prestations-nettoyage-date-publication" TargetMode="External"/><Relationship Id="rId132" Type="http://schemas.openxmlformats.org/officeDocument/2006/relationships/hyperlink" Target="http://www.legifrance.gouv.fr/affichTexte.do?cidTexte=JORFTEXT000031044385&amp;categorieLien=id" TargetMode="External"/><Relationship Id="rId153" Type="http://schemas.openxmlformats.org/officeDocument/2006/relationships/hyperlink" Target="http://www.economie.gouv.fr/daj/guide-lachat-public-durable-achat-vetements-date-publication-juillet-2009" TargetMode="External"/><Relationship Id="rId174" Type="http://schemas.openxmlformats.org/officeDocument/2006/relationships/hyperlink" Target="http://www.economie.gouv.fr/daj/guide-sur-fournitures-bureau" TargetMode="External"/><Relationship Id="rId179" Type="http://schemas.openxmlformats.org/officeDocument/2006/relationships/hyperlink" Target="http://www.legifrance.gouv.fr/affichTexte.do?cidTexte=JORFTEXT000020243534" TargetMode="External"/><Relationship Id="rId190" Type="http://schemas.openxmlformats.org/officeDocument/2006/relationships/table" Target="../tables/table1.xml"/><Relationship Id="rId15" Type="http://schemas.openxmlformats.org/officeDocument/2006/relationships/hyperlink" Target="http://www.google.fr/url?sa=t&amp;rct=j&amp;q=&amp;esrc=s&amp;source=web&amp;cd=1&amp;ved=0ahUKEwiByaeriZjKAhUCdw8KHV98B-cQFggcMAA&amp;url=http%3A%2F%2Feur-lex.europa.eu%2FLexUriServ%2FLexUriServ.do%3Furi%3DOJ%3AL%3A2012%3A342%3A0001%3A0022%3AFR%3APDF&amp;usg=AFQjCNEFpKr_bkLPpbyILoXtB5S" TargetMode="External"/><Relationship Id="rId36" Type="http://schemas.openxmlformats.org/officeDocument/2006/relationships/hyperlink" Target="http://www.legifrance.gouv.fr/affichTexte.do?cidTexte=JORFTEXT000020243534" TargetMode="External"/><Relationship Id="rId57" Type="http://schemas.openxmlformats.org/officeDocument/2006/relationships/hyperlink" Target="http://www.legifrance.gouv.fr/affichTexte.do?cidTexte=JORFTEXT000020243534" TargetMode="External"/><Relationship Id="rId106" Type="http://schemas.openxmlformats.org/officeDocument/2006/relationships/hyperlink" Target="http://www.legifrance.gouv.fr/affichTexte.do?cidTexte=JORFTEXT000020243534" TargetMode="External"/><Relationship Id="rId127" Type="http://schemas.openxmlformats.org/officeDocument/2006/relationships/hyperlink" Target="http://www.legifrance.gouv.fr/affichTexte.do?cidTexte=JORFTEXT000020243534" TargetMode="External"/><Relationship Id="rId10" Type="http://schemas.openxmlformats.org/officeDocument/2006/relationships/hyperlink" Target="http://www.legifrance.gouv.fr/affichTexte.do?cidTexte=JORFTEXT000020243534" TargetMode="External"/><Relationship Id="rId31" Type="http://schemas.openxmlformats.org/officeDocument/2006/relationships/hyperlink" Target="http://www.legifrance.gouv.fr/affichTexte.do?cidTexte=JORFTEXT000020243534" TargetMode="External"/><Relationship Id="rId52" Type="http://schemas.openxmlformats.org/officeDocument/2006/relationships/hyperlink" Target="http://nf-environnement-ameublement.com/fr/obtenir-eco-label.php" TargetMode="External"/><Relationship Id="rId73" Type="http://schemas.openxmlformats.org/officeDocument/2006/relationships/hyperlink" Target="http://www.legifrance.gouv.fr/affichTexte.do?cidTexte=JORFTEXT000020243534" TargetMode="External"/><Relationship Id="rId78" Type="http://schemas.openxmlformats.org/officeDocument/2006/relationships/hyperlink" Target="http://nf-environnement-ameublement.com/fr/obtenir-eco-label.php" TargetMode="External"/><Relationship Id="rId94" Type="http://schemas.openxmlformats.org/officeDocument/2006/relationships/hyperlink" Target="http://www.legifrance.gouv.fr/affichTexte.do?cidTexte=JORFTEXT000020243534" TargetMode="External"/><Relationship Id="rId99" Type="http://schemas.openxmlformats.org/officeDocument/2006/relationships/hyperlink" Target="http://www.legifrance.gouv.fr/affichTexte.do?cidTexte=JORFTEXT000020243534" TargetMode="External"/><Relationship Id="rId101" Type="http://schemas.openxmlformats.org/officeDocument/2006/relationships/hyperlink" Target="http://www.legifrance.gouv.fr/affichTexte.do?cidTexte=JORFTEXT000020243534" TargetMode="External"/><Relationship Id="rId122" Type="http://schemas.openxmlformats.org/officeDocument/2006/relationships/hyperlink" Target="http://agriculture.gouv.fr/securite-sanitaire-le-paquet-hygiene" TargetMode="External"/><Relationship Id="rId143" Type="http://schemas.openxmlformats.org/officeDocument/2006/relationships/hyperlink" Target="http://www.legifrance.gouv.fr/affichTexte.do?cidTexte=JORFTEXT000020243534" TargetMode="External"/><Relationship Id="rId148" Type="http://schemas.openxmlformats.org/officeDocument/2006/relationships/hyperlink" Target="https://www.oeko-tex.com/fr/manufacturers/manufacturers.xhtml" TargetMode="External"/><Relationship Id="rId164" Type="http://schemas.openxmlformats.org/officeDocument/2006/relationships/hyperlink" Target="http://www.legifrance.gouv.fr/affichTexte.do?cidTexte=JORFTEXT000020243534" TargetMode="External"/><Relationship Id="rId169" Type="http://schemas.openxmlformats.org/officeDocument/2006/relationships/hyperlink" Target="http://www.legifrance.gouv.fr/affichTexte.do?cidTexte=JORFTEXT000020243534" TargetMode="External"/><Relationship Id="rId185" Type="http://schemas.openxmlformats.org/officeDocument/2006/relationships/hyperlink" Target="https://www.legifrance.gouv.fr/affichTexte.do?cidTexte=LEGITEXT000005622536&amp;dateTexte=20091103" TargetMode="External"/><Relationship Id="rId4" Type="http://schemas.openxmlformats.org/officeDocument/2006/relationships/hyperlink" Target="http://www.legifrance.gouv.fr/affichTexte.do?cidTexte=JORFTEXT000020243534" TargetMode="External"/><Relationship Id="rId9" Type="http://schemas.openxmlformats.org/officeDocument/2006/relationships/hyperlink" Target="http://www.legifrance.gouv.fr/affichTexte.do?cidTexte=JORFTEXT000020243534" TargetMode="External"/><Relationship Id="rId180" Type="http://schemas.openxmlformats.org/officeDocument/2006/relationships/hyperlink" Target="http://www.legifrance.gouv.fr/affichTexte.do?cidTexte=JORFTEXT000020243534" TargetMode="External"/><Relationship Id="rId26" Type="http://schemas.openxmlformats.org/officeDocument/2006/relationships/hyperlink" Target="http://www.legifrance.gouv.fr/affichTexte.do?cidTexte=JORFTEXT000020243534" TargetMode="External"/><Relationship Id="rId47" Type="http://schemas.openxmlformats.org/officeDocument/2006/relationships/hyperlink" Target="http://eco-communication.ademe.fr/servlet/getDoc?sort=-1&amp;cid=96&amp;m=3&amp;id=47215&amp;ref=&amp;nocache=yes&amp;p1=111" TargetMode="External"/><Relationship Id="rId68" Type="http://schemas.openxmlformats.org/officeDocument/2006/relationships/hyperlink" Target="http://www.legifrance.gouv.fr/affichTexte.do?cidTexte=JORFTEXT000020243534" TargetMode="External"/><Relationship Id="rId89" Type="http://schemas.openxmlformats.org/officeDocument/2006/relationships/hyperlink" Target="http://www.legifrance.gouv.fr/affichTexte.do?cidTexte=JORFTEXT000020243534" TargetMode="External"/><Relationship Id="rId112" Type="http://schemas.openxmlformats.org/officeDocument/2006/relationships/hyperlink" Target="http://www.economie.gouv.fr/daj/guide-lachat-public-durable-achats-produits-materiel-et-prestations-nettoyage-date-publication" TargetMode="External"/><Relationship Id="rId133" Type="http://schemas.openxmlformats.org/officeDocument/2006/relationships/hyperlink" Target="http://www.legifrance.gouv.fr/affichTexte.do?cidTexte=JORFTEXT000031044385&amp;categorieLien=id" TargetMode="External"/><Relationship Id="rId154" Type="http://schemas.openxmlformats.org/officeDocument/2006/relationships/hyperlink" Target="https://www.oeko-tex.com/fr/manufacturers/manufacturers.xhtml" TargetMode="External"/><Relationship Id="rId175" Type="http://schemas.openxmlformats.org/officeDocument/2006/relationships/hyperlink" Target="http://www.legifrance.gouv.fr/affichTexte.do?cidTexte=JORFTEXT000020243534" TargetMode="External"/><Relationship Id="rId16" Type="http://schemas.openxmlformats.org/officeDocument/2006/relationships/hyperlink" Target="http://www.legifrance.gouv.fr/affichTexte.do?cidTexte=JORFTEXT000024357936" TargetMode="External"/><Relationship Id="rId37" Type="http://schemas.openxmlformats.org/officeDocument/2006/relationships/hyperlink" Target="http://www.legifrance.gouv.fr/affichTexte.do?cidTexte=JORFTEXT000020243534" TargetMode="External"/><Relationship Id="rId58" Type="http://schemas.openxmlformats.org/officeDocument/2006/relationships/hyperlink" Target="http://www.legifrance.gouv.fr/affichTexte.do?cidTexte=JORFTEXT000020243534" TargetMode="External"/><Relationship Id="rId79" Type="http://schemas.openxmlformats.org/officeDocument/2006/relationships/hyperlink" Target="http://nf-environnement-ameublement.com/fr/obtenir-eco-label.php" TargetMode="External"/><Relationship Id="rId102" Type="http://schemas.openxmlformats.org/officeDocument/2006/relationships/hyperlink" Target="http://www.legifrance.gouv.fr/affichTexte.do?cidTexte=JORFTEXT000020243534" TargetMode="External"/><Relationship Id="rId123" Type="http://schemas.openxmlformats.org/officeDocument/2006/relationships/hyperlink" Target="http://agriculture.gouv.fr/securite-sanitaire-le-paquet-hygiene" TargetMode="External"/><Relationship Id="rId144" Type="http://schemas.openxmlformats.org/officeDocument/2006/relationships/hyperlink" Target="http://www.legifrance.gouv.fr/affichTexte.do?cidTexte=JORFTEXT000020243534" TargetMode="External"/><Relationship Id="rId90" Type="http://schemas.openxmlformats.org/officeDocument/2006/relationships/hyperlink" Target="http://www.economie.gouv.fr/daj/oeap-archives-guide-lachat-public-eco-responsable-achat-papier-a-copier-et-papier-graphique" TargetMode="External"/><Relationship Id="rId165" Type="http://schemas.openxmlformats.org/officeDocument/2006/relationships/hyperlink" Target="https://www.legifrance.gouv.fr/affichCodeArticle.do?cidTexte=LEGITEXT000006072665&amp;idArticle=LEGIARTI000006910570&amp;dateTexte=&amp;categorieLien=cid" TargetMode="External"/><Relationship Id="rId186" Type="http://schemas.openxmlformats.org/officeDocument/2006/relationships/hyperlink" Target="http://agriculture.gouv.fr/sites/minagri/files/documents/alimentation/pdf/210213-SIQOgp-BD-1-6_cle078837.pdf" TargetMode="External"/><Relationship Id="rId27" Type="http://schemas.openxmlformats.org/officeDocument/2006/relationships/hyperlink" Target="http://www.legifrance.gouv.fr/affichTexte.do?cidTexte=JORFTEXT000020243534" TargetMode="External"/><Relationship Id="rId48" Type="http://schemas.openxmlformats.org/officeDocument/2006/relationships/hyperlink" Target="http://eco-communication.ademe.fr/servlet/getDoc?sort=-1&amp;cid=96&amp;m=3&amp;id=47215&amp;ref=&amp;nocache=yes&amp;p1=111" TargetMode="External"/><Relationship Id="rId69" Type="http://schemas.openxmlformats.org/officeDocument/2006/relationships/hyperlink" Target="http://www.legifrance.gouv.fr/affichTexte.do?cidTexte=JORFTEXT000020243534" TargetMode="External"/><Relationship Id="rId113" Type="http://schemas.openxmlformats.org/officeDocument/2006/relationships/hyperlink" Target="http://www.economie.gouv.fr/daj/guide-lachat-public-durable-achats-produits-materiel-et-prestations-nettoyage-date-publication" TargetMode="External"/><Relationship Id="rId134" Type="http://schemas.openxmlformats.org/officeDocument/2006/relationships/hyperlink" Target="http://www.legifrance.gouv.fr/affichTexte.do?cidTexte=JORFTEXT000031044385&amp;categorieLien=id" TargetMode="External"/><Relationship Id="rId80" Type="http://schemas.openxmlformats.org/officeDocument/2006/relationships/hyperlink" Target="http://nf-environnement-ameublement.com/fr/obtenir-eco-label.php" TargetMode="External"/><Relationship Id="rId155" Type="http://schemas.openxmlformats.org/officeDocument/2006/relationships/hyperlink" Target="http://www.legifrance.gouv.fr/affichTexte.do?cidTexte=JORFTEXT000020243534" TargetMode="External"/><Relationship Id="rId176" Type="http://schemas.openxmlformats.org/officeDocument/2006/relationships/hyperlink" Target="http://www.legifrance.gouv.fr/affichTexte.do?cidTexte=JORFTEXT000020243534" TargetMode="External"/><Relationship Id="rId17" Type="http://schemas.openxmlformats.org/officeDocument/2006/relationships/hyperlink" Target="http://www.google.fr/url?sa=t&amp;rct=j&amp;q=&amp;esrc=s&amp;source=web&amp;cd=2&amp;ved=0ahUKEwiivNu7i5jKAhVB6g4KHStBBMMQFggiMAE&amp;url=http%3A%2F%2Feur-lex.europa.eu%2FLexUriServ%2FLexUriServ.do%3Furi%3DOJ%3AL%3A2009%3A285%3A0010%3A0035%3Afr%3APDF&amp;usg=AFQjCNETCXRgEQNk0pSw_Z9v1Fh" TargetMode="External"/><Relationship Id="rId38" Type="http://schemas.openxmlformats.org/officeDocument/2006/relationships/hyperlink" Target="http://www.legifrance.gouv.fr/affichTexte.do?cidTexte=JORFTEXT000020243534" TargetMode="External"/><Relationship Id="rId59" Type="http://schemas.openxmlformats.org/officeDocument/2006/relationships/hyperlink" Target="http://www.legifrance.gouv.fr/affichTexte.do?cidTexte=JORFTEXT000020243534" TargetMode="External"/><Relationship Id="rId103" Type="http://schemas.openxmlformats.org/officeDocument/2006/relationships/hyperlink" Target="http://www.legifrance.gouv.fr/affichTexte.do?cidTexte=JORFTEXT000020243534" TargetMode="External"/><Relationship Id="rId124" Type="http://schemas.openxmlformats.org/officeDocument/2006/relationships/hyperlink" Target="http://www.europarl.europa.eu/sides/getDoc.do?pubRef=-//EP//TEXT+TA+P7-TA-2012-0014+0+DOC+XML+V0//FR" TargetMode="External"/><Relationship Id="rId70" Type="http://schemas.openxmlformats.org/officeDocument/2006/relationships/hyperlink" Target="http://www.legifrance.gouv.fr/affichTexte.do?cidTexte=JORFTEXT000020243534" TargetMode="External"/><Relationship Id="rId91" Type="http://schemas.openxmlformats.org/officeDocument/2006/relationships/hyperlink" Target="http://www.economie.gouv.fr/daj/oeap-archives-guide-lachat-public-eco-responsable-achat-papier-a-copier-et-papier-graphique" TargetMode="External"/><Relationship Id="rId145" Type="http://schemas.openxmlformats.org/officeDocument/2006/relationships/hyperlink" Target="http://www.economie.gouv.fr/daj/guide-lachat-public-durable-achat-vetements-date-publication-juillet-2009" TargetMode="External"/><Relationship Id="rId166" Type="http://schemas.openxmlformats.org/officeDocument/2006/relationships/hyperlink" Target="https://www.legifrance.gouv.fr/affichTexte.do?cidTexte=JORFTEXT000000809647" TargetMode="External"/><Relationship Id="rId187" Type="http://schemas.openxmlformats.org/officeDocument/2006/relationships/printerSettings" Target="../printerSettings/printerSettings6.bin"/><Relationship Id="rId1" Type="http://schemas.openxmlformats.org/officeDocument/2006/relationships/hyperlink" Target="http://www.legifrance.gouv.fr/affichTexte.do?cidTexte=JORFTEXT000020243534" TargetMode="External"/><Relationship Id="rId28" Type="http://schemas.openxmlformats.org/officeDocument/2006/relationships/hyperlink" Target="http://www.legifrance.gouv.fr/affichTexte.do?cidTexte=JORFTEXT000020243534" TargetMode="External"/><Relationship Id="rId49" Type="http://schemas.openxmlformats.org/officeDocument/2006/relationships/hyperlink" Target="http://eco-communication.ademe.fr/servlet/getDoc?sort=-1&amp;cid=96&amp;m=3&amp;id=47215&amp;ref=&amp;nocache=yes&amp;p1=111" TargetMode="External"/><Relationship Id="rId114" Type="http://schemas.openxmlformats.org/officeDocument/2006/relationships/hyperlink" Target="http://www.google.fr/url?sa=t&amp;rct=j&amp;q=&amp;esrc=s&amp;source=web&amp;cd=1&amp;ved=0ahUKEwj1gMqn8ZnKAhVFYQ4KHQI5AZYQFggcMAA&amp;url=http%3A%2F%2Fwww.inrs.fr%2Fdms%2Finrs%2FCataloguePapier%2FTS%2FTI-TS723page40%2FTS723page40.pdf&amp;usg=AFQjCNHHrhsiWGQJJXQU8Nt1gG8EF1XNUQ&amp;bvm=bv.11" TargetMode="External"/><Relationship Id="rId60" Type="http://schemas.openxmlformats.org/officeDocument/2006/relationships/hyperlink" Target="http://legifrance.gouv.fr/affichTexte.do?cidTexte=JORFTEXT000000809647&amp;dateTexte=&amp;categorieLien=id" TargetMode="External"/><Relationship Id="rId81" Type="http://schemas.openxmlformats.org/officeDocument/2006/relationships/hyperlink" Target="http://ecatalogue.impression-virtuelle.fr/wwf.html" TargetMode="External"/><Relationship Id="rId135" Type="http://schemas.openxmlformats.org/officeDocument/2006/relationships/hyperlink" Target="http://www.legifrance.gouv.fr/affichTexte.do?cidTexte=JORFTEXT000031044385&amp;categorieLien=id" TargetMode="External"/><Relationship Id="rId156" Type="http://schemas.openxmlformats.org/officeDocument/2006/relationships/hyperlink" Target="http://www.economie.gouv.fr/daj/guide-lachat-public-durable-achat-vetements-date-publication-juillet-2009" TargetMode="External"/><Relationship Id="rId177" Type="http://schemas.openxmlformats.org/officeDocument/2006/relationships/hyperlink" Target="http://www.legifrance.gouv.fr/affichTexte.do?cidTexte=JORFTEXT000020243534"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6" Type="http://schemas.openxmlformats.org/officeDocument/2006/relationships/hyperlink" Target="http://ec.europa.eu/environment/gpp/eu_gpp_criteria_en.htm" TargetMode="External"/><Relationship Id="rId21" Type="http://schemas.openxmlformats.org/officeDocument/2006/relationships/hyperlink" Target="https://www.anses.fr/fr/content/le-paquet-hygi%C3%A8ne" TargetMode="External"/><Relationship Id="rId34" Type="http://schemas.openxmlformats.org/officeDocument/2006/relationships/hyperlink" Target="http://ec.europa.eu/environment/gpp/eu_gpp_criteria_en.htm" TargetMode="External"/><Relationship Id="rId42" Type="http://schemas.openxmlformats.org/officeDocument/2006/relationships/hyperlink" Target="http://www.google.fr/url?sa=t&amp;rct=j&amp;q=&amp;esrc=s&amp;source=web&amp;cd=2&amp;ved=0ahUKEwi7xrfErPnKAhVMaRQKHVvJAlUQFggpMAE&amp;url=http%3A%2F%2Fwww.developpement-durable.gouv.fr%2FIMG%2Fpdf%2FReferenceS_commande_publique_de_vehicules_13_07_2012.pdf&amp;usg=AFQjCNHQi2jSFmX3iMsppj" TargetMode="External"/><Relationship Id="rId47" Type="http://schemas.openxmlformats.org/officeDocument/2006/relationships/hyperlink" Target="http://www.ademe.fr/entreprises-monde-agricole/organiser-demarche-environnementale/dossier/boite-a-outils-achats-responsables/strategie-plan-daction" TargetMode="External"/><Relationship Id="rId50" Type="http://schemas.openxmlformats.org/officeDocument/2006/relationships/hyperlink" Target="http://agriculture.gouv.fr/ministere/guide-favoriser-lapprovisionnement-local-et-de-qualite-en-restauration-collective" TargetMode="External"/><Relationship Id="rId55" Type="http://schemas.openxmlformats.org/officeDocument/2006/relationships/hyperlink" Target="http://www.commercequitable.org/actualites/334-lancement-de-la-charte-du-qcommerce-equitable-localq.html" TargetMode="External"/><Relationship Id="rId63" Type="http://schemas.openxmlformats.org/officeDocument/2006/relationships/hyperlink" Target="https://www.legifrance.gouv.fr/affichTexte.do?cidTexte=JORFTEXT000031044385&amp;categorieLien=id" TargetMode="External"/><Relationship Id="rId68" Type="http://schemas.openxmlformats.org/officeDocument/2006/relationships/printerSettings" Target="../printerSettings/printerSettings8.bin"/><Relationship Id="rId7" Type="http://schemas.openxmlformats.org/officeDocument/2006/relationships/hyperlink" Target="http://www.lahague.com/File/Guide_achat_durable.pdf" TargetMode="External"/><Relationship Id="rId2" Type="http://schemas.openxmlformats.org/officeDocument/2006/relationships/hyperlink" Target="http://www.legifrance.gouv.fr/affichTexte.do?cidTexte=JORFTEXT000020243534" TargetMode="External"/><Relationship Id="rId16" Type="http://schemas.openxmlformats.org/officeDocument/2006/relationships/hyperlink" Target="http://www.developpement-durable.gouv.fr/Nouvel-article,42073.html" TargetMode="External"/><Relationship Id="rId29" Type="http://schemas.openxmlformats.org/officeDocument/2006/relationships/hyperlink" Target="http://ec.europa.eu/environment/gpp/eu_gpp_criteria_en.htm" TargetMode="External"/><Relationship Id="rId11" Type="http://schemas.openxmlformats.org/officeDocument/2006/relationships/hyperlink" Target="http://www.legifrance.gouv.fr/eli/decret/2015/1/28/EINM1423087D/jo" TargetMode="External"/><Relationship Id="rId24" Type="http://schemas.openxmlformats.org/officeDocument/2006/relationships/hyperlink" Target="https://www.legifrance.gouv.fr/affichTexte.do?cidTexte=JORFTEXT000025114585&amp;categorieLien=id" TargetMode="External"/><Relationship Id="rId32" Type="http://schemas.openxmlformats.org/officeDocument/2006/relationships/hyperlink" Target="http://ec.europa.eu/environment/gpp/eu_gpp_criteria_en.htm" TargetMode="External"/><Relationship Id="rId37" Type="http://schemas.openxmlformats.org/officeDocument/2006/relationships/hyperlink" Target="http://www.economie.gouv.fr/daj/guide-lachat-public-durable-achat-vetements-date-publication-juillet-2009" TargetMode="External"/><Relationship Id="rId40" Type="http://schemas.openxmlformats.org/officeDocument/2006/relationships/hyperlink" Target="http://www.google.fr/url?sa=t&amp;rct=j&amp;q=&amp;esrc=s&amp;source=web&amp;cd=1&amp;ved=0ahUKEwiWucP82O_KAhWJhhoKHRVoAiEQFggcMAA&amp;url=http%3A%2F%2Fwww.obsar.asso.fr%2Fpublic%2F812%2Ftelechargement%2Fachats-responsables-levier-pour-l-039-insertion-ed-nov-2014.pdf&amp;usg=AFQjCNFXwzL" TargetMode="External"/><Relationship Id="rId45" Type="http://schemas.openxmlformats.org/officeDocument/2006/relationships/hyperlink" Target="https://www.legifrance.gouv.fr/affichTexte.do?cidTexte=JORFTEXT000031044385&amp;categorieLien=id" TargetMode="External"/><Relationship Id="rId53" Type="http://schemas.openxmlformats.org/officeDocument/2006/relationships/hyperlink" Target="http://www.google.fr/url?sa=t&amp;rct=j&amp;q=&amp;esrc=s&amp;source=web&amp;cd=2&amp;ved=0ahUKEwjY9oKHlPrKAhVGthQKHW1SDucQFggjMAE&amp;url=http%3A%2F%2Fwww.developpement-durable.gouv.fr%2FIMG%2Fpdf%2FPlan_national_d_action_pour_les_achats_publics_durables_2015-2020.pdf&amp;usg=AFQjCNFc-" TargetMode="External"/><Relationship Id="rId58" Type="http://schemas.openxmlformats.org/officeDocument/2006/relationships/hyperlink" Target="http://www.economie.gouv.fr/files/files/directions_services/daj/marches_publics/textes/autres-textes/fiche-promotion-achats-publics-social-responsables.pdf" TargetMode="External"/><Relationship Id="rId66" Type="http://schemas.openxmlformats.org/officeDocument/2006/relationships/hyperlink" Target="http://agriculture.gouv.fr/ministere/guide-favoriser-lapprovisionnement-local-et-de-qualite-en-restauration-collective" TargetMode="External"/><Relationship Id="rId5" Type="http://schemas.openxmlformats.org/officeDocument/2006/relationships/hyperlink" Target="http://www.google.fr/url?sa=t&amp;rct=j&amp;q=&amp;esrc=s&amp;source=web&amp;cd=3&amp;ved=0ahUKEwji-KKd1O_KAhUDuRQKHfVoA-sQFggoMAI&amp;url=http%3A%2F%2Fwww.socialement-responsable.org%2Fbibliotheque%3Fdownload%3D40%3Aguide-d-utilisation-article-30-a-l-usage-des-donneurs-d-ordre-publ" TargetMode="External"/><Relationship Id="rId61" Type="http://schemas.openxmlformats.org/officeDocument/2006/relationships/hyperlink" Target="http://www.usirf.com/les-actions-de-la-profession/developpement-durable/eco-comparateurseve/" TargetMode="External"/><Relationship Id="rId19" Type="http://schemas.openxmlformats.org/officeDocument/2006/relationships/hyperlink" Target="http://www.economie.gouv.fr/daj/vade-mecum-des-marches-publics-en-format-pdf" TargetMode="External"/><Relationship Id="rId14" Type="http://schemas.openxmlformats.org/officeDocument/2006/relationships/hyperlink" Target="http://legifrance.gouv.fr/affichTexte.do?cidTexte=JORFTEXT000018806803" TargetMode="External"/><Relationship Id="rId22" Type="http://schemas.openxmlformats.org/officeDocument/2006/relationships/hyperlink" Target="http://www.google.fr/url?sa=t&amp;rct=j&amp;q=&amp;esrc=s&amp;source=web&amp;cd=1&amp;ved=0ahUKEwiAt4W64-rKAhUEXRoKHc7VCX0QFggcMAA&amp;url=http%3A%2F%2Fcirculaires.legifrance.gouv.fr%2Fpdf%2F2012%2F05%2Fcir_35225.pdf&amp;usg=AFQjCNEq1tNOPh0y7Gz9lZZcCnjc0o8z0w&amp;bvm=bv.113943665,d.bGs" TargetMode="External"/><Relationship Id="rId27" Type="http://schemas.openxmlformats.org/officeDocument/2006/relationships/hyperlink" Target="http://ec.europa.eu/environment/gpp/eu_gpp_criteria_en.htm" TargetMode="External"/><Relationship Id="rId30" Type="http://schemas.openxmlformats.org/officeDocument/2006/relationships/hyperlink" Target="http://ec.europa.eu/environment/gpp/eu_gpp_criteria_en.htm" TargetMode="External"/><Relationship Id="rId35" Type="http://schemas.openxmlformats.org/officeDocument/2006/relationships/hyperlink" Target="http://ec.europa.eu/environment/gpp/eu_gpp_criteria_en.htm" TargetMode="External"/><Relationship Id="rId43" Type="http://schemas.openxmlformats.org/officeDocument/2006/relationships/hyperlink" Target="http://www.economie.gouv.fr/daj/nouveau-guide-pour-louverture-des-marches-publics-au-handicap" TargetMode="External"/><Relationship Id="rId48" Type="http://schemas.openxmlformats.org/officeDocument/2006/relationships/hyperlink" Target="https://www.google.fr/?gws_rd=ssl" TargetMode="External"/><Relationship Id="rId56" Type="http://schemas.openxmlformats.org/officeDocument/2006/relationships/hyperlink" Target="http://www.google.fr/url?sa=t&amp;rct=j&amp;q=&amp;esrc=s&amp;source=web&amp;cd=1&amp;ved=0ahUKEwji5_H6mvrKAhUHWRQKHZTIDc8QFggcMAA&amp;url=http%3A%2F%2Fwww.ecoachats.com%2FIMG%2Fpdf%2Fguideachatsequitables.pdf&amp;usg=AFQjCNFuoxM72zmzy6t89dnRZF148twcqw&amp;bvm=bv.114195076,d.d24" TargetMode="External"/><Relationship Id="rId64" Type="http://schemas.openxmlformats.org/officeDocument/2006/relationships/hyperlink" Target="http://www.assemblee-nationale.fr/14/propositions/pion3280.asp" TargetMode="External"/><Relationship Id="rId8" Type="http://schemas.openxmlformats.org/officeDocument/2006/relationships/hyperlink" Target="http://www.economie.gouv.fr/daj/guide-pratique-lachat-public-innovant-est-en-ligne" TargetMode="External"/><Relationship Id="rId51" Type="http://schemas.openxmlformats.org/officeDocument/2006/relationships/hyperlink" Target="http://www.assemblee-nationale.fr/14/rap-info/i2942.asp" TargetMode="External"/><Relationship Id="rId3" Type="http://schemas.openxmlformats.org/officeDocument/2006/relationships/hyperlink" Target="http://www.legifrance.gouv.fr/affichTexte.do?cidTexte=JORFTEXT000023950665&amp;dateTexte=&amp;categorieLien=id" TargetMode="External"/><Relationship Id="rId12" Type="http://schemas.openxmlformats.org/officeDocument/2006/relationships/hyperlink" Target="http://www.legifrance.gouv.fr/affichTexte.do?cidTexte=JORFTEXT000019897189" TargetMode="External"/><Relationship Id="rId17" Type="http://schemas.openxmlformats.org/officeDocument/2006/relationships/hyperlink" Target="http://www.avise.org/ressources/integration-des-clauses-sociales-par-les-conseils-regionaux" TargetMode="External"/><Relationship Id="rId25" Type="http://schemas.openxmlformats.org/officeDocument/2006/relationships/hyperlink" Target="https://www.legifrance.gouv.fr/affichTexte.do?cidTexte=JORFTEXT000023950609&amp;categorieLien=id" TargetMode="External"/><Relationship Id="rId33" Type="http://schemas.openxmlformats.org/officeDocument/2006/relationships/hyperlink" Target="http://ec.europa.eu/environment/gpp/eu_gpp_criteria_en.htm" TargetMode="External"/><Relationship Id="rId38" Type="http://schemas.openxmlformats.org/officeDocument/2006/relationships/hyperlink" Target="http://www.economie.gouv.fr/daj/guide-relatif-a-prise-en-compte-cout-global-dans-marches-publics-maitrise-doeuvre-et-travaux" TargetMode="External"/><Relationship Id="rId46" Type="http://schemas.openxmlformats.org/officeDocument/2006/relationships/hyperlink" Target="http://www.boutique.afnor.org/norme/nf-x50-135-1/fonction-achats-achats-responsables-guide-d-utilisation-de-l-iso-26000-partie-1-politique-strategie/article/797712/fa170404" TargetMode="External"/><Relationship Id="rId59" Type="http://schemas.openxmlformats.org/officeDocument/2006/relationships/hyperlink" Target="http://www.developpement-durable.gouv.fr/spip.php?page=article&amp;id_article=7394&amp;num_rows=8&amp;url_ret=%2Fspip.php%3Fpage%3DsearchSalleLecture%26query%3Daccessibilit%25c3%25a9%26motclesaisi%3Daccessibilit%25c3%25a9%26datedebut%3D%26datefin%3D%26theme%3D0%26sou" TargetMode="External"/><Relationship Id="rId67" Type="http://schemas.openxmlformats.org/officeDocument/2006/relationships/hyperlink" Target="http://www.economie.gouv.fr/daj/recommandation-nutrition" TargetMode="External"/><Relationship Id="rId20" Type="http://schemas.openxmlformats.org/officeDocument/2006/relationships/hyperlink" Target="http://www.google.fr/url?sa=t&amp;rct=j&amp;q=&amp;esrc=s&amp;source=web&amp;cd=2&amp;ved=0ahUKEwj9l-zesurKAhUCBBoKHbVCAqMQFggkMAE&amp;url=http%3A%2F%2Fwww.economie.gouv.fr%2Ffiles%2Ffiles%2Fdirections_services%2Fsae%2Fdoc%2F20150216_circpm_gestion_parc_auto.pdf&amp;usg=AFQjCNFLvOJS0TGU" TargetMode="External"/><Relationship Id="rId41" Type="http://schemas.openxmlformats.org/officeDocument/2006/relationships/hyperlink" Target="https://www.google.fr/?gws_rd=ssl" TargetMode="External"/><Relationship Id="rId54" Type="http://schemas.openxmlformats.org/officeDocument/2006/relationships/hyperlink" Target="http://www.google.fr/url?sa=t&amp;rct=j&amp;q=&amp;esrc=s&amp;source=web&amp;cd=1&amp;ved=0ahUKEwi88uaHlfrKAhVBGxQKHfnlA8AQFggcMAA&amp;url=http%3A%2F%2Fwww.commercequitable.org%2Fimages%2Fpdf%2Fgaranties%2Fguide-labels-web-7-avril.pdf&amp;usg=AFQjCNEqg5XALNIT677wY_ApTna0b7ZkkQ&amp;bvm=bv.11" TargetMode="External"/><Relationship Id="rId62" Type="http://schemas.openxmlformats.org/officeDocument/2006/relationships/hyperlink" Target="http://www.procuraplus.org/fr/" TargetMode="External"/><Relationship Id="rId1" Type="http://schemas.openxmlformats.org/officeDocument/2006/relationships/hyperlink" Target="http://www.google.fr/url?sa=t&amp;rct=j&amp;q=&amp;esrc=s&amp;source=web&amp;cd=1&amp;ved=0ahUKEwiKgqvDsOrKAhUEPRQKHf0qC_sQFggcMAA&amp;url=http%3A%2F%2Fwww.gironde.fr%2Fupload%2Fdocs%2Fapplication%2Fsave%2F2012-06%2Fcahier_restauration_collective_1806122_95p.pdf&amp;usg=AFQjCNHrcq_65UX-" TargetMode="External"/><Relationship Id="rId6" Type="http://schemas.openxmlformats.org/officeDocument/2006/relationships/hyperlink" Target="http://www.toulouse.fr/documents/106903/148025/Guide_local_clause_insertion_tme_juin2013.pdf/449e7bd5-f0b5-4d2d-8af8-90fc11c925fe" TargetMode="External"/><Relationship Id="rId15" Type="http://schemas.openxmlformats.org/officeDocument/2006/relationships/hyperlink" Target="http://www.legifrance.gouv.fr/affichTexte.do?cidTexte=JORFTEXT000000637840" TargetMode="External"/><Relationship Id="rId23" Type="http://schemas.openxmlformats.org/officeDocument/2006/relationships/hyperlink" Target="https://www.legifrance.gouv.fr/affichTexte.do?cidTexte=JORFTEXT000031056680&amp;categorieLien=id" TargetMode="External"/><Relationship Id="rId28" Type="http://schemas.openxmlformats.org/officeDocument/2006/relationships/hyperlink" Target="http://ec.europa.eu/environment/gpp/eu_gpp_criteria_en.htm" TargetMode="External"/><Relationship Id="rId36" Type="http://schemas.openxmlformats.org/officeDocument/2006/relationships/hyperlink" Target="http://www.economie.gouv.fr/daj/notice-dinformation-relative-aux-achats-publics-socio-responsables-date-publication-juillet-2009" TargetMode="External"/><Relationship Id="rId49" Type="http://schemas.openxmlformats.org/officeDocument/2006/relationships/hyperlink" Target="http://agriculture.gouv.fr/ecophyto-kesako-0" TargetMode="External"/><Relationship Id="rId57" Type="http://schemas.openxmlformats.org/officeDocument/2006/relationships/hyperlink" Target="http://www.developpement-durable.gouv.fr/Une-boite-a-outils-pour-rediger.html" TargetMode="External"/><Relationship Id="rId10" Type="http://schemas.openxmlformats.org/officeDocument/2006/relationships/hyperlink" Target="http://eur-lex.europa.eu/legal-content/FR/TXT/?uri=OJ:L:2014:094:TOC" TargetMode="External"/><Relationship Id="rId31" Type="http://schemas.openxmlformats.org/officeDocument/2006/relationships/hyperlink" Target="http://ec.europa.eu/environment/gpp/eu_gpp_criteria_en.htm" TargetMode="External"/><Relationship Id="rId44" Type="http://schemas.openxmlformats.org/officeDocument/2006/relationships/hyperlink" Target="http://www.developpement-durable.gouv.fr/Circulaire-administration.html" TargetMode="External"/><Relationship Id="rId52" Type="http://schemas.openxmlformats.org/officeDocument/2006/relationships/hyperlink" Target="http://www.label-ecojardin.fr/referentiel-ecojardin" TargetMode="External"/><Relationship Id="rId60" Type="http://schemas.openxmlformats.org/officeDocument/2006/relationships/hyperlink" Target="http://www.usirf.com/les-actions-de-la-profession/developpement-durable/convention-dengagement-volontaire/" TargetMode="External"/><Relationship Id="rId65" Type="http://schemas.openxmlformats.org/officeDocument/2006/relationships/hyperlink" Target="http://agriculture.gouv.fr/sites/minagri/files/1506-al-gui-restaucoll-bd_0.pdf" TargetMode="External"/><Relationship Id="rId4" Type="http://schemas.openxmlformats.org/officeDocument/2006/relationships/hyperlink" Target="http://www.arpe-paca.org/environnement/autodiagnostic-achats-responsables-_i5210.html" TargetMode="External"/><Relationship Id="rId9" Type="http://schemas.openxmlformats.org/officeDocument/2006/relationships/hyperlink" Target="http://www.aapasso.fr/a-la-une1/a-la-une/l-achat-public-durable-le-guide-pratique-de-l-aap.html" TargetMode="External"/><Relationship Id="rId13" Type="http://schemas.openxmlformats.org/officeDocument/2006/relationships/hyperlink" Target="http://www.legifrance.gouv.fr/affichTexte.do?cidTexte=JORFTEXT000025365241" TargetMode="External"/><Relationship Id="rId18" Type="http://schemas.openxmlformats.org/officeDocument/2006/relationships/hyperlink" Target="http://www.natureparif.fr/connaitre/publications/216-guide-de-gestion-differenciee" TargetMode="External"/><Relationship Id="rId39" Type="http://schemas.openxmlformats.org/officeDocument/2006/relationships/hyperlink" Target="http://www.economie.gouv.fr/daj/guide-dachat-relatif-aux-produits-et-prestations-dentretien-des-espaces-verts-date-public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3:S66"/>
  <sheetViews>
    <sheetView topLeftCell="A25" zoomScale="70" zoomScaleNormal="70" workbookViewId="0"/>
  </sheetViews>
  <sheetFormatPr baseColWidth="10" defaultColWidth="11.42578125" defaultRowHeight="15.75" customHeight="1" x14ac:dyDescent="0.2"/>
  <cols>
    <col min="1" max="16384" width="11.42578125" style="151"/>
  </cols>
  <sheetData>
    <row r="3" spans="2:15" ht="15.75" customHeight="1" x14ac:dyDescent="0.2">
      <c r="B3" s="366"/>
      <c r="C3" s="366"/>
      <c r="D3" s="366"/>
      <c r="E3" s="366"/>
      <c r="F3" s="366"/>
      <c r="G3" s="366"/>
      <c r="H3" s="366"/>
      <c r="I3" s="366"/>
      <c r="J3" s="366"/>
      <c r="K3" s="366"/>
      <c r="L3" s="366"/>
      <c r="M3" s="366"/>
      <c r="N3" s="366"/>
      <c r="O3" s="366"/>
    </row>
    <row r="4" spans="2:15" ht="15.75" customHeight="1" x14ac:dyDescent="0.2">
      <c r="B4" s="366"/>
      <c r="C4" s="366"/>
      <c r="D4" s="366"/>
      <c r="E4" s="366"/>
      <c r="F4" s="366"/>
      <c r="G4" s="366"/>
      <c r="H4" s="366"/>
      <c r="I4" s="366"/>
      <c r="J4" s="366"/>
      <c r="K4" s="366"/>
      <c r="L4" s="366"/>
      <c r="M4" s="366"/>
      <c r="N4" s="366"/>
      <c r="O4" s="366"/>
    </row>
    <row r="5" spans="2:15" ht="15.75" customHeight="1" x14ac:dyDescent="0.2">
      <c r="B5" s="366"/>
      <c r="C5" s="366"/>
      <c r="D5" s="366"/>
      <c r="E5" s="366"/>
      <c r="F5" s="366"/>
      <c r="G5" s="366"/>
      <c r="H5" s="366"/>
      <c r="I5" s="366"/>
      <c r="J5" s="366"/>
      <c r="K5" s="366"/>
      <c r="L5" s="366"/>
      <c r="M5" s="366"/>
      <c r="N5" s="366"/>
      <c r="O5" s="366"/>
    </row>
    <row r="6" spans="2:15" ht="15.75" customHeight="1" x14ac:dyDescent="0.2">
      <c r="B6" s="366"/>
      <c r="C6" s="366"/>
      <c r="D6" s="366"/>
      <c r="E6" s="366"/>
      <c r="F6" s="366"/>
      <c r="G6" s="366"/>
      <c r="H6" s="366"/>
      <c r="I6" s="366"/>
      <c r="J6" s="366"/>
      <c r="K6" s="366"/>
      <c r="L6" s="366"/>
      <c r="M6" s="366"/>
      <c r="N6" s="366"/>
      <c r="O6" s="366"/>
    </row>
    <row r="7" spans="2:15" ht="15.75" customHeight="1" x14ac:dyDescent="0.2">
      <c r="B7" s="366"/>
      <c r="C7" s="366"/>
      <c r="D7" s="366"/>
      <c r="E7" s="366"/>
      <c r="F7" s="366"/>
      <c r="G7" s="366"/>
      <c r="H7" s="366"/>
      <c r="I7" s="366"/>
      <c r="J7" s="366"/>
      <c r="K7" s="366"/>
      <c r="L7" s="366"/>
      <c r="M7" s="366"/>
      <c r="N7" s="366"/>
      <c r="O7" s="366"/>
    </row>
    <row r="8" spans="2:15" ht="15.75" customHeight="1" x14ac:dyDescent="0.2">
      <c r="B8" s="366"/>
      <c r="C8" s="366"/>
      <c r="D8" s="366"/>
      <c r="E8" s="366"/>
      <c r="F8" s="366"/>
      <c r="G8" s="366"/>
      <c r="H8" s="366"/>
      <c r="I8" s="366"/>
      <c r="J8" s="366"/>
      <c r="K8" s="366"/>
      <c r="L8" s="366"/>
      <c r="M8" s="366"/>
      <c r="N8" s="366"/>
      <c r="O8" s="366"/>
    </row>
    <row r="9" spans="2:15" ht="15.75" customHeight="1" x14ac:dyDescent="0.2">
      <c r="B9" s="366"/>
      <c r="C9" s="366"/>
      <c r="D9" s="366"/>
      <c r="E9" s="366"/>
      <c r="F9" s="366"/>
      <c r="G9" s="366"/>
      <c r="H9" s="366"/>
      <c r="I9" s="366"/>
      <c r="J9" s="366"/>
      <c r="K9" s="366"/>
      <c r="L9" s="366"/>
      <c r="M9" s="366"/>
      <c r="N9" s="366"/>
      <c r="O9" s="366"/>
    </row>
    <row r="10" spans="2:15" ht="15.75" customHeight="1" x14ac:dyDescent="0.2">
      <c r="B10" s="366"/>
      <c r="C10" s="366"/>
      <c r="D10" s="366"/>
      <c r="E10" s="366"/>
      <c r="F10" s="366"/>
      <c r="G10" s="366"/>
      <c r="H10" s="366"/>
      <c r="I10" s="366"/>
      <c r="J10" s="366"/>
      <c r="K10" s="366"/>
      <c r="L10" s="366"/>
      <c r="M10" s="366"/>
      <c r="N10" s="366"/>
      <c r="O10" s="366"/>
    </row>
    <row r="12" spans="2:15" ht="15.75" customHeight="1" x14ac:dyDescent="0.2">
      <c r="B12" s="364" t="s">
        <v>657</v>
      </c>
      <c r="C12" s="365"/>
      <c r="D12" s="365"/>
      <c r="E12" s="365"/>
      <c r="F12" s="365"/>
      <c r="G12" s="365"/>
      <c r="H12" s="365"/>
      <c r="I12" s="365"/>
      <c r="J12" s="365"/>
      <c r="K12" s="365"/>
      <c r="L12" s="365"/>
      <c r="M12" s="365"/>
      <c r="N12" s="365"/>
      <c r="O12" s="365"/>
    </row>
    <row r="13" spans="2:15" ht="15.75" customHeight="1" x14ac:dyDescent="0.2">
      <c r="B13" s="365"/>
      <c r="C13" s="365"/>
      <c r="D13" s="365"/>
      <c r="E13" s="365"/>
      <c r="F13" s="365"/>
      <c r="G13" s="365"/>
      <c r="H13" s="365"/>
      <c r="I13" s="365"/>
      <c r="J13" s="365"/>
      <c r="K13" s="365"/>
      <c r="L13" s="365"/>
      <c r="M13" s="365"/>
      <c r="N13" s="365"/>
      <c r="O13" s="365"/>
    </row>
    <row r="14" spans="2:15" ht="15.75" customHeight="1" x14ac:dyDescent="0.2">
      <c r="B14" s="365"/>
      <c r="C14" s="365"/>
      <c r="D14" s="365"/>
      <c r="E14" s="365"/>
      <c r="F14" s="365"/>
      <c r="G14" s="365"/>
      <c r="H14" s="365"/>
      <c r="I14" s="365"/>
      <c r="J14" s="365"/>
      <c r="K14" s="365"/>
      <c r="L14" s="365"/>
      <c r="M14" s="365"/>
      <c r="N14" s="365"/>
      <c r="O14" s="365"/>
    </row>
    <row r="15" spans="2:15" ht="15.75" customHeight="1" x14ac:dyDescent="0.2">
      <c r="B15" s="179"/>
      <c r="C15" s="179"/>
      <c r="D15" s="179"/>
      <c r="E15" s="179"/>
      <c r="F15" s="179"/>
      <c r="G15" s="179"/>
      <c r="H15" s="179"/>
      <c r="I15" s="179"/>
      <c r="J15" s="179"/>
      <c r="K15" s="179"/>
      <c r="L15" s="179"/>
      <c r="M15" s="179"/>
      <c r="N15" s="179"/>
      <c r="O15" s="179"/>
    </row>
    <row r="16" spans="2:15" ht="15.75" customHeight="1" x14ac:dyDescent="0.2">
      <c r="B16" s="179"/>
      <c r="C16" s="179"/>
      <c r="D16" s="179"/>
      <c r="E16" s="179"/>
      <c r="F16" s="194"/>
      <c r="G16" s="365" t="s">
        <v>862</v>
      </c>
      <c r="H16" s="365"/>
      <c r="I16" s="365"/>
      <c r="J16" s="365"/>
      <c r="K16" s="365"/>
      <c r="L16" s="179"/>
      <c r="M16" s="179"/>
      <c r="N16" s="179"/>
      <c r="O16" s="179"/>
    </row>
    <row r="17" spans="2:19" ht="15.75" customHeight="1" x14ac:dyDescent="0.2">
      <c r="F17" s="194"/>
      <c r="G17" s="365"/>
      <c r="H17" s="365"/>
      <c r="I17" s="365"/>
      <c r="J17" s="365"/>
      <c r="K17" s="365"/>
    </row>
    <row r="18" spans="2:19" ht="15.75" customHeight="1" x14ac:dyDescent="0.2">
      <c r="G18" s="365"/>
      <c r="H18" s="365"/>
      <c r="I18" s="365"/>
      <c r="J18" s="365"/>
      <c r="K18" s="365"/>
    </row>
    <row r="19" spans="2:19" ht="15.75" customHeight="1" x14ac:dyDescent="0.2">
      <c r="B19" s="363"/>
      <c r="C19" s="363"/>
      <c r="D19" s="363"/>
      <c r="E19" s="363"/>
      <c r="F19" s="363"/>
      <c r="G19" s="363"/>
      <c r="H19" s="363"/>
      <c r="I19" s="363"/>
      <c r="J19" s="363"/>
      <c r="K19" s="363"/>
      <c r="L19" s="363"/>
      <c r="M19" s="363"/>
      <c r="N19" s="363"/>
      <c r="O19" s="363"/>
    </row>
    <row r="20" spans="2:19" ht="15.75" customHeight="1" x14ac:dyDescent="0.2">
      <c r="B20" s="363"/>
      <c r="C20" s="363"/>
      <c r="D20" s="363"/>
      <c r="E20" s="363"/>
      <c r="F20" s="363"/>
      <c r="G20" s="363"/>
      <c r="H20" s="363"/>
      <c r="I20" s="363"/>
      <c r="J20" s="363"/>
      <c r="K20" s="363"/>
      <c r="L20" s="363"/>
      <c r="M20" s="363"/>
      <c r="N20" s="363"/>
      <c r="O20" s="363"/>
    </row>
    <row r="21" spans="2:19" ht="15.75" customHeight="1" x14ac:dyDescent="0.2">
      <c r="B21" s="363"/>
      <c r="C21" s="363"/>
      <c r="D21" s="363"/>
      <c r="E21" s="363"/>
      <c r="F21" s="363"/>
      <c r="G21" s="363"/>
      <c r="H21" s="363"/>
      <c r="I21" s="363"/>
      <c r="J21" s="363"/>
      <c r="K21" s="363"/>
      <c r="L21" s="363"/>
      <c r="M21" s="363"/>
      <c r="N21" s="363"/>
      <c r="O21" s="363"/>
    </row>
    <row r="22" spans="2:19" ht="15.75" customHeight="1" x14ac:dyDescent="0.2">
      <c r="B22" s="363"/>
      <c r="C22" s="363"/>
      <c r="D22" s="363"/>
      <c r="E22" s="363"/>
      <c r="F22" s="363"/>
      <c r="G22" s="363"/>
      <c r="H22" s="363"/>
      <c r="I22" s="363"/>
      <c r="J22" s="363"/>
      <c r="K22" s="363"/>
      <c r="L22" s="363"/>
      <c r="M22" s="363"/>
      <c r="N22" s="363"/>
      <c r="O22" s="363"/>
    </row>
    <row r="23" spans="2:19" ht="15.75" customHeight="1" x14ac:dyDescent="0.25">
      <c r="B23" s="363"/>
      <c r="C23" s="363"/>
      <c r="D23" s="363"/>
      <c r="E23" s="363"/>
      <c r="F23" s="363"/>
      <c r="G23" s="363"/>
      <c r="H23" s="363"/>
      <c r="I23" s="363"/>
      <c r="J23" s="363"/>
      <c r="K23" s="363"/>
      <c r="L23" s="363"/>
      <c r="M23" s="363"/>
      <c r="N23" s="363"/>
      <c r="O23" s="363"/>
      <c r="S23" s="1"/>
    </row>
    <row r="24" spans="2:19" ht="15.75" customHeight="1" x14ac:dyDescent="0.2">
      <c r="B24" s="363"/>
      <c r="C24" s="363"/>
      <c r="D24" s="363"/>
      <c r="E24" s="363"/>
      <c r="F24" s="363"/>
      <c r="G24" s="363"/>
      <c r="H24" s="363"/>
      <c r="I24" s="363"/>
      <c r="J24" s="363"/>
      <c r="K24" s="363"/>
      <c r="L24" s="363"/>
      <c r="M24" s="363"/>
      <c r="N24" s="363"/>
      <c r="O24" s="363"/>
    </row>
    <row r="25" spans="2:19" ht="15.75" customHeight="1" x14ac:dyDescent="0.2">
      <c r="B25" s="363"/>
      <c r="C25" s="363"/>
      <c r="D25" s="363"/>
      <c r="E25" s="363"/>
      <c r="F25" s="363"/>
      <c r="G25" s="363"/>
      <c r="H25" s="363"/>
      <c r="I25" s="363"/>
      <c r="J25" s="363"/>
      <c r="K25" s="363"/>
      <c r="L25" s="363"/>
      <c r="M25" s="363"/>
      <c r="N25" s="363"/>
      <c r="O25" s="363"/>
    </row>
    <row r="26" spans="2:19" ht="15.75" customHeight="1" x14ac:dyDescent="0.2">
      <c r="B26" s="363"/>
      <c r="C26" s="363"/>
      <c r="D26" s="363"/>
      <c r="E26" s="363"/>
      <c r="F26" s="363"/>
      <c r="G26" s="363"/>
      <c r="H26" s="363"/>
      <c r="I26" s="363"/>
      <c r="J26" s="363"/>
      <c r="K26" s="363"/>
      <c r="L26" s="363"/>
      <c r="M26" s="363"/>
      <c r="N26" s="363"/>
      <c r="O26" s="363"/>
    </row>
    <row r="27" spans="2:19" ht="15.75" customHeight="1" x14ac:dyDescent="0.2">
      <c r="B27" s="363"/>
      <c r="C27" s="363"/>
      <c r="D27" s="363"/>
      <c r="E27" s="363"/>
      <c r="F27" s="363"/>
      <c r="G27" s="363"/>
      <c r="H27" s="363"/>
      <c r="I27" s="363"/>
      <c r="J27" s="363"/>
      <c r="K27" s="363"/>
      <c r="L27" s="363"/>
      <c r="M27" s="363"/>
      <c r="N27" s="363"/>
      <c r="O27" s="363"/>
    </row>
    <row r="28" spans="2:19" ht="15.75" customHeight="1" x14ac:dyDescent="0.2">
      <c r="B28" s="363"/>
      <c r="C28" s="363"/>
      <c r="D28" s="363"/>
      <c r="E28" s="363"/>
      <c r="F28" s="363"/>
      <c r="G28" s="363"/>
      <c r="H28" s="363"/>
      <c r="I28" s="363"/>
      <c r="J28" s="363"/>
      <c r="K28" s="363"/>
      <c r="L28" s="363"/>
      <c r="M28" s="363"/>
      <c r="N28" s="363"/>
      <c r="O28" s="363"/>
    </row>
    <row r="29" spans="2:19" ht="15.75" customHeight="1" x14ac:dyDescent="0.2">
      <c r="B29" s="363"/>
      <c r="C29" s="363"/>
      <c r="D29" s="363"/>
      <c r="E29" s="363"/>
      <c r="F29" s="363"/>
      <c r="G29" s="363"/>
      <c r="H29" s="363"/>
      <c r="I29" s="363"/>
      <c r="J29" s="363"/>
      <c r="K29" s="363"/>
      <c r="L29" s="363"/>
      <c r="M29" s="363"/>
      <c r="N29" s="363"/>
      <c r="O29" s="363"/>
    </row>
    <row r="30" spans="2:19" ht="15.75" customHeight="1" x14ac:dyDescent="0.2">
      <c r="B30" s="363"/>
      <c r="C30" s="363"/>
      <c r="D30" s="363"/>
      <c r="E30" s="363"/>
      <c r="F30" s="363"/>
      <c r="G30" s="363"/>
      <c r="H30" s="363"/>
      <c r="I30" s="363"/>
      <c r="J30" s="363"/>
      <c r="K30" s="363"/>
      <c r="L30" s="363"/>
      <c r="M30" s="363"/>
      <c r="N30" s="363"/>
      <c r="O30" s="363"/>
    </row>
    <row r="31" spans="2:19" ht="15.75" customHeight="1" x14ac:dyDescent="0.2">
      <c r="B31" s="363"/>
      <c r="C31" s="363"/>
      <c r="D31" s="363"/>
      <c r="E31" s="363"/>
      <c r="F31" s="363"/>
      <c r="G31" s="363"/>
      <c r="H31" s="363"/>
      <c r="I31" s="363"/>
      <c r="J31" s="363"/>
      <c r="K31" s="363"/>
      <c r="L31" s="363"/>
      <c r="M31" s="363"/>
      <c r="N31" s="363"/>
      <c r="O31" s="363"/>
    </row>
    <row r="32" spans="2:19" ht="15.75" customHeight="1" x14ac:dyDescent="0.2">
      <c r="B32" s="363"/>
      <c r="C32" s="363"/>
      <c r="D32" s="363"/>
      <c r="E32" s="363"/>
      <c r="F32" s="363"/>
      <c r="G32" s="363"/>
      <c r="H32" s="363"/>
      <c r="I32" s="363"/>
      <c r="J32" s="363"/>
      <c r="K32" s="363"/>
      <c r="L32" s="363"/>
      <c r="M32" s="363"/>
      <c r="N32" s="363"/>
      <c r="O32" s="363"/>
    </row>
    <row r="33" spans="2:17" ht="15.75" customHeight="1" x14ac:dyDescent="0.2">
      <c r="B33" s="363"/>
      <c r="C33" s="363"/>
      <c r="D33" s="363"/>
      <c r="E33" s="363"/>
      <c r="F33" s="363"/>
      <c r="G33" s="363"/>
      <c r="H33" s="363"/>
      <c r="I33" s="363"/>
      <c r="J33" s="363"/>
      <c r="K33" s="363"/>
      <c r="L33" s="363"/>
      <c r="M33" s="363"/>
      <c r="N33" s="363"/>
      <c r="O33" s="363"/>
    </row>
    <row r="34" spans="2:17" ht="15.75" customHeight="1" x14ac:dyDescent="0.2">
      <c r="B34" s="363"/>
      <c r="C34" s="363"/>
      <c r="D34" s="363"/>
      <c r="E34" s="363"/>
      <c r="F34" s="363"/>
      <c r="G34" s="363"/>
      <c r="H34" s="363"/>
      <c r="I34" s="363"/>
      <c r="J34" s="363"/>
      <c r="K34" s="363"/>
      <c r="L34" s="363"/>
      <c r="M34" s="363"/>
      <c r="N34" s="363"/>
      <c r="O34" s="363"/>
    </row>
    <row r="35" spans="2:17" ht="15.75" customHeight="1" x14ac:dyDescent="0.25">
      <c r="B35" s="363"/>
      <c r="C35" s="363"/>
      <c r="D35" s="363"/>
      <c r="E35" s="363"/>
      <c r="F35" s="363"/>
      <c r="G35" s="363"/>
      <c r="H35" s="363"/>
      <c r="I35" s="363"/>
      <c r="J35" s="363"/>
      <c r="K35" s="363"/>
      <c r="L35" s="363"/>
      <c r="M35" s="363"/>
      <c r="N35" s="363"/>
      <c r="O35" s="363"/>
      <c r="Q35" s="1"/>
    </row>
    <row r="36" spans="2:17" ht="15.75" customHeight="1" x14ac:dyDescent="0.2">
      <c r="B36" s="363"/>
      <c r="C36" s="363"/>
      <c r="D36" s="363"/>
      <c r="E36" s="363"/>
      <c r="F36" s="363"/>
      <c r="G36" s="363"/>
      <c r="H36" s="363"/>
      <c r="I36" s="363"/>
      <c r="J36" s="363"/>
      <c r="K36" s="363"/>
      <c r="L36" s="363"/>
      <c r="M36" s="363"/>
      <c r="N36" s="363"/>
      <c r="O36" s="363"/>
    </row>
    <row r="37" spans="2:17" ht="15.75" customHeight="1" x14ac:dyDescent="0.2">
      <c r="B37" s="363"/>
      <c r="C37" s="363"/>
      <c r="D37" s="363"/>
      <c r="E37" s="363"/>
      <c r="F37" s="363"/>
      <c r="G37" s="363"/>
      <c r="H37" s="363"/>
      <c r="I37" s="363"/>
      <c r="J37" s="363"/>
      <c r="K37" s="363"/>
      <c r="L37" s="363"/>
      <c r="M37" s="363"/>
      <c r="N37" s="363"/>
      <c r="O37" s="363"/>
    </row>
    <row r="38" spans="2:17" ht="15.75" customHeight="1" x14ac:dyDescent="0.2">
      <c r="B38" s="363"/>
      <c r="C38" s="363"/>
      <c r="D38" s="363"/>
      <c r="E38" s="363"/>
      <c r="F38" s="363"/>
      <c r="G38" s="363"/>
      <c r="H38" s="363"/>
      <c r="I38" s="363"/>
      <c r="J38" s="363"/>
      <c r="K38" s="363"/>
      <c r="L38" s="363"/>
      <c r="M38" s="363"/>
      <c r="N38" s="363"/>
      <c r="O38" s="363"/>
    </row>
    <row r="39" spans="2:17" ht="15.75" customHeight="1" x14ac:dyDescent="0.2">
      <c r="B39" s="363"/>
      <c r="C39" s="363"/>
      <c r="D39" s="363"/>
      <c r="E39" s="363"/>
      <c r="F39" s="363"/>
      <c r="G39" s="363"/>
      <c r="H39" s="363"/>
      <c r="I39" s="363"/>
      <c r="J39" s="363"/>
      <c r="K39" s="363"/>
      <c r="L39" s="363"/>
      <c r="M39" s="363"/>
      <c r="N39" s="363"/>
      <c r="O39" s="363"/>
    </row>
    <row r="40" spans="2:17" ht="15.75" customHeight="1" x14ac:dyDescent="0.2">
      <c r="B40" s="363"/>
      <c r="C40" s="363"/>
      <c r="D40" s="363"/>
      <c r="E40" s="363"/>
      <c r="F40" s="363"/>
      <c r="G40" s="363"/>
      <c r="H40" s="363"/>
      <c r="I40" s="363"/>
      <c r="J40" s="363"/>
      <c r="K40" s="363"/>
      <c r="L40" s="363"/>
      <c r="M40" s="363"/>
      <c r="N40" s="363"/>
      <c r="O40" s="363"/>
    </row>
    <row r="41" spans="2:17" ht="15.75" customHeight="1" x14ac:dyDescent="0.2">
      <c r="B41" s="363"/>
      <c r="C41" s="363"/>
      <c r="D41" s="363"/>
      <c r="E41" s="363"/>
      <c r="F41" s="363"/>
      <c r="G41" s="363"/>
      <c r="H41" s="363"/>
      <c r="I41" s="363"/>
      <c r="J41" s="363"/>
      <c r="K41" s="363"/>
      <c r="L41" s="363"/>
      <c r="M41" s="363"/>
      <c r="N41" s="363"/>
      <c r="O41" s="363"/>
    </row>
    <row r="42" spans="2:17" ht="15.75" customHeight="1" x14ac:dyDescent="0.2">
      <c r="B42" s="363"/>
      <c r="C42" s="363"/>
      <c r="D42" s="363"/>
      <c r="E42" s="363"/>
      <c r="F42" s="363"/>
      <c r="G42" s="363"/>
      <c r="H42" s="363"/>
      <c r="I42" s="363"/>
      <c r="J42" s="363"/>
      <c r="K42" s="363"/>
      <c r="L42" s="363"/>
      <c r="M42" s="363"/>
      <c r="N42" s="363"/>
      <c r="O42" s="363"/>
    </row>
    <row r="43" spans="2:17" ht="15.75" customHeight="1" x14ac:dyDescent="0.2">
      <c r="B43" s="363"/>
      <c r="C43" s="363"/>
      <c r="D43" s="363"/>
      <c r="E43" s="363"/>
      <c r="F43" s="363"/>
      <c r="G43" s="363"/>
      <c r="H43" s="363"/>
      <c r="I43" s="363"/>
      <c r="J43" s="363"/>
      <c r="K43" s="363"/>
      <c r="L43" s="363"/>
      <c r="M43" s="363"/>
      <c r="N43" s="363"/>
      <c r="O43" s="363"/>
    </row>
    <row r="44" spans="2:17" ht="15.75" customHeight="1" x14ac:dyDescent="0.2">
      <c r="B44" s="363"/>
      <c r="C44" s="363"/>
      <c r="D44" s="363"/>
      <c r="E44" s="363"/>
      <c r="F44" s="363"/>
      <c r="G44" s="363"/>
      <c r="H44" s="363"/>
      <c r="I44" s="363"/>
      <c r="J44" s="363"/>
      <c r="K44" s="363"/>
      <c r="L44" s="363"/>
      <c r="M44" s="363"/>
      <c r="N44" s="363"/>
      <c r="O44" s="363"/>
    </row>
    <row r="45" spans="2:17" ht="15.75" customHeight="1" x14ac:dyDescent="0.2">
      <c r="B45" s="363"/>
      <c r="C45" s="363"/>
      <c r="D45" s="363"/>
      <c r="E45" s="363"/>
      <c r="F45" s="363"/>
      <c r="G45" s="363"/>
      <c r="H45" s="363"/>
      <c r="I45" s="363"/>
      <c r="J45" s="363"/>
      <c r="K45" s="363"/>
      <c r="L45" s="363"/>
      <c r="M45" s="363"/>
      <c r="N45" s="363"/>
      <c r="O45" s="363"/>
    </row>
    <row r="46" spans="2:17" ht="15.75" customHeight="1" x14ac:dyDescent="0.2">
      <c r="B46" s="363"/>
      <c r="C46" s="363"/>
      <c r="D46" s="363"/>
      <c r="E46" s="363"/>
      <c r="F46" s="363"/>
      <c r="G46" s="363"/>
      <c r="H46" s="363"/>
      <c r="I46" s="363"/>
      <c r="J46" s="363"/>
      <c r="K46" s="363"/>
      <c r="L46" s="363"/>
      <c r="M46" s="363"/>
      <c r="N46" s="363"/>
      <c r="O46" s="363"/>
    </row>
    <row r="47" spans="2:17" ht="15.75" customHeight="1" x14ac:dyDescent="0.2">
      <c r="B47" s="363"/>
      <c r="C47" s="363"/>
      <c r="D47" s="363"/>
      <c r="E47" s="363"/>
      <c r="F47" s="363"/>
      <c r="G47" s="363"/>
      <c r="H47" s="363"/>
      <c r="I47" s="363"/>
      <c r="J47" s="363"/>
      <c r="K47" s="363"/>
      <c r="L47" s="363"/>
      <c r="M47" s="363"/>
      <c r="N47" s="363"/>
      <c r="O47" s="363"/>
    </row>
    <row r="48" spans="2:17" ht="15.75" customHeight="1" x14ac:dyDescent="0.2">
      <c r="B48" s="363"/>
      <c r="C48" s="363"/>
      <c r="D48" s="363"/>
      <c r="E48" s="363"/>
      <c r="F48" s="363"/>
      <c r="G48" s="363"/>
      <c r="H48" s="363"/>
      <c r="I48" s="363"/>
      <c r="J48" s="363"/>
      <c r="K48" s="363"/>
      <c r="L48" s="363"/>
      <c r="M48" s="363"/>
      <c r="N48" s="363"/>
      <c r="O48" s="363"/>
    </row>
    <row r="49" spans="2:15" ht="15.75" customHeight="1" x14ac:dyDescent="0.2">
      <c r="B49" s="363"/>
      <c r="C49" s="363"/>
      <c r="D49" s="363"/>
      <c r="E49" s="363"/>
      <c r="F49" s="363"/>
      <c r="G49" s="363"/>
      <c r="H49" s="363"/>
      <c r="I49" s="363"/>
      <c r="J49" s="363"/>
      <c r="K49" s="363"/>
      <c r="L49" s="363"/>
      <c r="M49" s="363"/>
      <c r="N49" s="363"/>
      <c r="O49" s="363"/>
    </row>
    <row r="50" spans="2:15" ht="15.75" customHeight="1" x14ac:dyDescent="0.2">
      <c r="B50" s="363"/>
      <c r="C50" s="363"/>
      <c r="D50" s="363"/>
      <c r="E50" s="363"/>
      <c r="F50" s="363"/>
      <c r="G50" s="363"/>
      <c r="H50" s="363"/>
      <c r="I50" s="363"/>
      <c r="J50" s="363"/>
      <c r="K50" s="363"/>
      <c r="L50" s="363"/>
      <c r="M50" s="363"/>
      <c r="N50" s="363"/>
      <c r="O50" s="363"/>
    </row>
    <row r="51" spans="2:15" ht="15.75" customHeight="1" x14ac:dyDescent="0.2">
      <c r="B51" s="363"/>
      <c r="C51" s="363"/>
      <c r="D51" s="363"/>
      <c r="E51" s="363"/>
      <c r="F51" s="363"/>
      <c r="G51" s="363"/>
      <c r="H51" s="363"/>
      <c r="I51" s="363"/>
      <c r="J51" s="363"/>
      <c r="K51" s="363"/>
      <c r="L51" s="363"/>
      <c r="M51" s="363"/>
      <c r="N51" s="363"/>
      <c r="O51" s="363"/>
    </row>
    <row r="52" spans="2:15" ht="15.75" customHeight="1" x14ac:dyDescent="0.2">
      <c r="B52" s="363"/>
      <c r="C52" s="363"/>
      <c r="D52" s="363"/>
      <c r="E52" s="363"/>
      <c r="F52" s="363"/>
      <c r="G52" s="363"/>
      <c r="H52" s="363"/>
      <c r="I52" s="363"/>
      <c r="J52" s="363"/>
      <c r="K52" s="363"/>
      <c r="L52" s="363"/>
      <c r="M52" s="363"/>
      <c r="N52" s="363"/>
      <c r="O52" s="363"/>
    </row>
    <row r="53" spans="2:15" ht="15.75" customHeight="1" x14ac:dyDescent="0.2">
      <c r="B53" s="363"/>
      <c r="C53" s="363"/>
      <c r="D53" s="363"/>
      <c r="E53" s="363"/>
      <c r="F53" s="363"/>
      <c r="G53" s="363"/>
      <c r="H53" s="363"/>
      <c r="I53" s="363"/>
      <c r="J53" s="363"/>
      <c r="K53" s="363"/>
      <c r="L53" s="363"/>
      <c r="M53" s="363"/>
      <c r="N53" s="363"/>
      <c r="O53" s="363"/>
    </row>
    <row r="54" spans="2:15" ht="15.75" customHeight="1" x14ac:dyDescent="0.2">
      <c r="B54" s="363"/>
      <c r="C54" s="363"/>
      <c r="D54" s="363"/>
      <c r="E54" s="363"/>
      <c r="F54" s="363"/>
      <c r="G54" s="363"/>
      <c r="H54" s="363"/>
      <c r="I54" s="363"/>
      <c r="J54" s="363"/>
      <c r="K54" s="363"/>
      <c r="L54" s="363"/>
      <c r="M54" s="363"/>
      <c r="N54" s="363"/>
      <c r="O54" s="363"/>
    </row>
    <row r="55" spans="2:15" ht="15.75" customHeight="1" x14ac:dyDescent="0.2">
      <c r="B55" s="363"/>
      <c r="C55" s="363"/>
      <c r="D55" s="363"/>
      <c r="E55" s="363"/>
      <c r="F55" s="363"/>
      <c r="G55" s="363"/>
      <c r="H55" s="363"/>
      <c r="I55" s="363"/>
      <c r="J55" s="363"/>
      <c r="K55" s="363"/>
      <c r="L55" s="363"/>
      <c r="M55" s="363"/>
      <c r="N55" s="363"/>
      <c r="O55" s="363"/>
    </row>
    <row r="56" spans="2:15" ht="15.75" customHeight="1" x14ac:dyDescent="0.2">
      <c r="B56" s="363"/>
      <c r="C56" s="363"/>
      <c r="D56" s="363"/>
      <c r="E56" s="363"/>
      <c r="F56" s="363"/>
      <c r="G56" s="363"/>
      <c r="H56" s="363"/>
      <c r="I56" s="363"/>
      <c r="J56" s="363"/>
      <c r="K56" s="363"/>
      <c r="L56" s="363"/>
      <c r="M56" s="363"/>
      <c r="N56" s="363"/>
      <c r="O56" s="363"/>
    </row>
    <row r="57" spans="2:15" ht="15.75" customHeight="1" x14ac:dyDescent="0.2">
      <c r="B57" s="363"/>
      <c r="C57" s="363"/>
      <c r="D57" s="363"/>
      <c r="E57" s="363"/>
      <c r="F57" s="363"/>
      <c r="G57" s="363"/>
      <c r="H57" s="363"/>
      <c r="I57" s="363"/>
      <c r="J57" s="363"/>
      <c r="K57" s="363"/>
      <c r="L57" s="363"/>
      <c r="M57" s="363"/>
      <c r="N57" s="363"/>
      <c r="O57" s="363"/>
    </row>
    <row r="58" spans="2:15" ht="15.75" customHeight="1" x14ac:dyDescent="0.2">
      <c r="B58" s="363"/>
      <c r="C58" s="363"/>
      <c r="D58" s="363"/>
      <c r="E58" s="363"/>
      <c r="F58" s="363"/>
      <c r="G58" s="363"/>
      <c r="H58" s="363"/>
      <c r="I58" s="363"/>
      <c r="J58" s="363"/>
      <c r="K58" s="363"/>
      <c r="L58" s="363"/>
      <c r="M58" s="363"/>
      <c r="N58" s="363"/>
      <c r="O58" s="363"/>
    </row>
    <row r="59" spans="2:15" ht="15.75" customHeight="1" x14ac:dyDescent="0.2">
      <c r="B59" s="193"/>
      <c r="C59" s="193"/>
      <c r="D59" s="193"/>
      <c r="E59" s="193"/>
      <c r="F59" s="193"/>
      <c r="G59" s="193"/>
      <c r="H59" s="193"/>
      <c r="I59" s="193"/>
      <c r="J59" s="193"/>
      <c r="K59" s="193"/>
      <c r="L59" s="193"/>
      <c r="M59" s="193"/>
      <c r="N59" s="193"/>
      <c r="O59" s="193"/>
    </row>
    <row r="60" spans="2:15" ht="15.75" customHeight="1" x14ac:dyDescent="0.2">
      <c r="B60" s="193"/>
      <c r="C60" s="193"/>
      <c r="D60" s="193"/>
      <c r="E60" s="193"/>
      <c r="F60" s="193"/>
      <c r="G60" s="193"/>
      <c r="H60" s="193"/>
      <c r="I60" s="193"/>
      <c r="J60" s="193"/>
      <c r="K60" s="193"/>
      <c r="L60" s="193"/>
      <c r="M60" s="193"/>
      <c r="N60" s="193"/>
      <c r="O60" s="193"/>
    </row>
    <row r="61" spans="2:15" ht="15.75" customHeight="1" x14ac:dyDescent="0.2">
      <c r="B61" s="193"/>
      <c r="C61" s="193"/>
      <c r="D61" s="193"/>
      <c r="E61" s="193"/>
      <c r="F61" s="193"/>
      <c r="G61" s="193"/>
      <c r="H61" s="193"/>
      <c r="I61" s="193"/>
      <c r="J61" s="193"/>
      <c r="K61" s="193"/>
      <c r="L61" s="193"/>
      <c r="M61" s="193"/>
      <c r="N61" s="193"/>
      <c r="O61" s="193"/>
    </row>
    <row r="62" spans="2:15" ht="15.75" customHeight="1" x14ac:dyDescent="0.2">
      <c r="B62" s="193"/>
      <c r="C62" s="193"/>
      <c r="D62" s="193"/>
      <c r="E62" s="193"/>
      <c r="F62" s="193"/>
      <c r="G62" s="193"/>
      <c r="H62" s="193"/>
      <c r="I62" s="193"/>
      <c r="J62" s="193"/>
      <c r="K62" s="193"/>
      <c r="L62" s="193"/>
      <c r="M62" s="193"/>
      <c r="N62" s="193"/>
      <c r="O62" s="193"/>
    </row>
    <row r="63" spans="2:15" ht="15.75" customHeight="1" x14ac:dyDescent="0.2">
      <c r="B63" s="193"/>
      <c r="C63" s="193"/>
      <c r="D63" s="193"/>
      <c r="E63" s="193"/>
      <c r="F63" s="193"/>
      <c r="G63" s="193"/>
      <c r="H63" s="193"/>
      <c r="I63" s="193"/>
      <c r="J63" s="193"/>
      <c r="K63" s="193"/>
      <c r="L63" s="193"/>
      <c r="M63" s="193"/>
      <c r="N63" s="193"/>
      <c r="O63" s="193"/>
    </row>
    <row r="64" spans="2:15" ht="15.75" customHeight="1" x14ac:dyDescent="0.2">
      <c r="B64" s="193"/>
      <c r="C64" s="193"/>
      <c r="D64" s="193"/>
      <c r="E64" s="193"/>
      <c r="F64" s="193"/>
      <c r="G64" s="193"/>
      <c r="H64" s="193"/>
      <c r="I64" s="193"/>
      <c r="J64" s="193"/>
      <c r="K64" s="193"/>
      <c r="L64" s="193"/>
      <c r="M64" s="193"/>
      <c r="N64" s="193"/>
      <c r="O64" s="193"/>
    </row>
    <row r="65" spans="2:15" ht="15.75" customHeight="1" x14ac:dyDescent="0.2">
      <c r="B65" s="193"/>
      <c r="C65" s="193"/>
      <c r="D65" s="193"/>
      <c r="E65" s="193"/>
      <c r="F65" s="193"/>
      <c r="G65" s="193"/>
      <c r="H65" s="193"/>
      <c r="I65" s="193"/>
      <c r="J65" s="193"/>
      <c r="K65" s="193"/>
      <c r="L65" s="193"/>
      <c r="M65" s="193"/>
      <c r="N65" s="193"/>
      <c r="O65" s="193"/>
    </row>
    <row r="66" spans="2:15" ht="15.75" customHeight="1" x14ac:dyDescent="0.2">
      <c r="B66" s="193"/>
      <c r="C66" s="193"/>
      <c r="D66" s="193"/>
      <c r="E66" s="193"/>
      <c r="F66" s="193"/>
      <c r="G66" s="193"/>
      <c r="H66" s="193"/>
      <c r="I66" s="193"/>
      <c r="J66" s="193"/>
      <c r="K66" s="193"/>
      <c r="L66" s="193"/>
      <c r="M66" s="193"/>
      <c r="N66" s="193"/>
      <c r="O66" s="193"/>
    </row>
  </sheetData>
  <mergeCells count="4">
    <mergeCell ref="B19:O58"/>
    <mergeCell ref="B12:O14"/>
    <mergeCell ref="B3:O10"/>
    <mergeCell ref="G16:K18"/>
  </mergeCells>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DO1484"/>
  <sheetViews>
    <sheetView zoomScale="80" zoomScaleNormal="80" workbookViewId="0"/>
  </sheetViews>
  <sheetFormatPr baseColWidth="10" defaultColWidth="11.42578125" defaultRowHeight="15.75" customHeight="1" x14ac:dyDescent="0.2"/>
  <cols>
    <col min="1" max="16384" width="11.42578125" style="95"/>
  </cols>
  <sheetData>
    <row r="1" spans="1:119" ht="15.75" customHeight="1" x14ac:dyDescent="0.2">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row>
    <row r="2" spans="1:119" ht="15.75" customHeight="1" x14ac:dyDescent="0.2">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row>
    <row r="3" spans="1:119" ht="15.75" customHeight="1" x14ac:dyDescent="0.2">
      <c r="A3" s="151"/>
      <c r="B3" s="366"/>
      <c r="C3" s="366"/>
      <c r="D3" s="366"/>
      <c r="E3" s="366"/>
      <c r="F3" s="366"/>
      <c r="G3" s="366"/>
      <c r="H3" s="366"/>
      <c r="I3" s="366"/>
      <c r="J3" s="366"/>
      <c r="K3" s="366"/>
      <c r="L3" s="366"/>
      <c r="M3" s="366"/>
      <c r="N3" s="366"/>
      <c r="O3" s="366"/>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row>
    <row r="4" spans="1:119" ht="15.75" customHeight="1" x14ac:dyDescent="0.2">
      <c r="A4" s="151"/>
      <c r="B4" s="366"/>
      <c r="C4" s="366"/>
      <c r="D4" s="366"/>
      <c r="E4" s="366"/>
      <c r="F4" s="366"/>
      <c r="G4" s="366"/>
      <c r="H4" s="366"/>
      <c r="I4" s="366"/>
      <c r="J4" s="366"/>
      <c r="K4" s="366"/>
      <c r="L4" s="366"/>
      <c r="M4" s="366"/>
      <c r="N4" s="366"/>
      <c r="O4" s="366"/>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row>
    <row r="5" spans="1:119" ht="15.75" customHeight="1" x14ac:dyDescent="0.2">
      <c r="A5" s="151"/>
      <c r="B5" s="366"/>
      <c r="C5" s="366"/>
      <c r="D5" s="366"/>
      <c r="E5" s="366"/>
      <c r="F5" s="366"/>
      <c r="G5" s="366"/>
      <c r="H5" s="366"/>
      <c r="I5" s="366"/>
      <c r="J5" s="366"/>
      <c r="K5" s="366"/>
      <c r="L5" s="366"/>
      <c r="M5" s="366"/>
      <c r="N5" s="366"/>
      <c r="O5" s="366"/>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row>
    <row r="6" spans="1:119" ht="15.75" customHeight="1" x14ac:dyDescent="0.2">
      <c r="A6" s="151"/>
      <c r="B6" s="366"/>
      <c r="C6" s="366"/>
      <c r="D6" s="366"/>
      <c r="E6" s="366"/>
      <c r="F6" s="366"/>
      <c r="G6" s="366"/>
      <c r="H6" s="366"/>
      <c r="I6" s="366"/>
      <c r="J6" s="366"/>
      <c r="K6" s="366"/>
      <c r="L6" s="366"/>
      <c r="M6" s="366"/>
      <c r="N6" s="366"/>
      <c r="O6" s="366"/>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row>
    <row r="7" spans="1:119" ht="15.75" customHeight="1" x14ac:dyDescent="0.2">
      <c r="A7" s="151"/>
      <c r="B7" s="366"/>
      <c r="C7" s="366"/>
      <c r="D7" s="366"/>
      <c r="E7" s="366"/>
      <c r="F7" s="366"/>
      <c r="G7" s="366"/>
      <c r="H7" s="366"/>
      <c r="I7" s="366"/>
      <c r="J7" s="366"/>
      <c r="K7" s="366"/>
      <c r="L7" s="366"/>
      <c r="M7" s="366"/>
      <c r="N7" s="366"/>
      <c r="O7" s="366"/>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row>
    <row r="8" spans="1:119" ht="15.75" customHeight="1" x14ac:dyDescent="0.2">
      <c r="A8" s="151"/>
      <c r="B8" s="366"/>
      <c r="C8" s="366"/>
      <c r="D8" s="366"/>
      <c r="E8" s="366"/>
      <c r="F8" s="366"/>
      <c r="G8" s="366"/>
      <c r="H8" s="366"/>
      <c r="I8" s="366"/>
      <c r="J8" s="366"/>
      <c r="K8" s="366"/>
      <c r="L8" s="366"/>
      <c r="M8" s="366"/>
      <c r="N8" s="366"/>
      <c r="O8" s="366"/>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row>
    <row r="9" spans="1:119" ht="15.75" customHeight="1" x14ac:dyDescent="0.2">
      <c r="A9" s="151"/>
      <c r="B9" s="366"/>
      <c r="C9" s="366"/>
      <c r="D9" s="366"/>
      <c r="E9" s="366"/>
      <c r="F9" s="366"/>
      <c r="G9" s="366"/>
      <c r="H9" s="366"/>
      <c r="I9" s="366"/>
      <c r="J9" s="366"/>
      <c r="K9" s="366"/>
      <c r="L9" s="366"/>
      <c r="M9" s="366"/>
      <c r="N9" s="366"/>
      <c r="O9" s="366"/>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row>
    <row r="10" spans="1:119" ht="15.75" customHeight="1" x14ac:dyDescent="0.2">
      <c r="A10" s="151"/>
      <c r="B10" s="366"/>
      <c r="C10" s="366"/>
      <c r="D10" s="366"/>
      <c r="E10" s="366"/>
      <c r="F10" s="366"/>
      <c r="G10" s="366"/>
      <c r="H10" s="366"/>
      <c r="I10" s="366"/>
      <c r="J10" s="366"/>
      <c r="K10" s="366"/>
      <c r="L10" s="366"/>
      <c r="M10" s="366"/>
      <c r="N10" s="366"/>
      <c r="O10" s="366"/>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row>
    <row r="11" spans="1:119" ht="15.75" customHeight="1" x14ac:dyDescent="0.2">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row>
    <row r="12" spans="1:119" ht="15.75" customHeight="1" x14ac:dyDescent="0.2">
      <c r="A12" s="151"/>
      <c r="B12" s="364" t="s">
        <v>657</v>
      </c>
      <c r="C12" s="365"/>
      <c r="D12" s="365"/>
      <c r="E12" s="365"/>
      <c r="F12" s="365"/>
      <c r="G12" s="365"/>
      <c r="H12" s="365"/>
      <c r="I12" s="365"/>
      <c r="J12" s="365"/>
      <c r="K12" s="365"/>
      <c r="L12" s="365"/>
      <c r="M12" s="365"/>
      <c r="N12" s="365"/>
      <c r="O12" s="365"/>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row>
    <row r="13" spans="1:119" ht="15.75" customHeight="1" x14ac:dyDescent="0.2">
      <c r="A13" s="151"/>
      <c r="B13" s="365"/>
      <c r="C13" s="365"/>
      <c r="D13" s="365"/>
      <c r="E13" s="365"/>
      <c r="F13" s="365"/>
      <c r="G13" s="365"/>
      <c r="H13" s="365"/>
      <c r="I13" s="365"/>
      <c r="J13" s="365"/>
      <c r="K13" s="365"/>
      <c r="L13" s="365"/>
      <c r="M13" s="365"/>
      <c r="N13" s="365"/>
      <c r="O13" s="365"/>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row>
    <row r="14" spans="1:119" ht="15.75" customHeight="1" x14ac:dyDescent="0.2">
      <c r="A14" s="151"/>
      <c r="B14" s="365"/>
      <c r="C14" s="365"/>
      <c r="D14" s="365"/>
      <c r="E14" s="365"/>
      <c r="F14" s="365"/>
      <c r="G14" s="365"/>
      <c r="H14" s="365"/>
      <c r="I14" s="365"/>
      <c r="J14" s="365"/>
      <c r="K14" s="365"/>
      <c r="L14" s="365"/>
      <c r="M14" s="365"/>
      <c r="N14" s="365"/>
      <c r="O14" s="365"/>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row>
    <row r="15" spans="1:119" ht="15.75" customHeight="1" x14ac:dyDescent="0.2">
      <c r="A15" s="151"/>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row>
    <row r="16" spans="1:119" ht="15.75" customHeight="1" x14ac:dyDescent="0.2">
      <c r="A16" s="151"/>
      <c r="B16" s="151"/>
      <c r="C16" s="151"/>
      <c r="D16" s="151"/>
      <c r="E16" s="151"/>
      <c r="F16" s="151"/>
      <c r="G16" s="365" t="s">
        <v>862</v>
      </c>
      <c r="H16" s="365"/>
      <c r="I16" s="365"/>
      <c r="J16" s="365"/>
      <c r="K16" s="365"/>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row>
    <row r="17" spans="1:119" ht="15.75" customHeight="1" x14ac:dyDescent="0.2">
      <c r="A17" s="151"/>
      <c r="B17" s="151"/>
      <c r="C17" s="151"/>
      <c r="D17" s="151"/>
      <c r="E17" s="151"/>
      <c r="F17" s="151"/>
      <c r="G17" s="365"/>
      <c r="H17" s="365"/>
      <c r="I17" s="365"/>
      <c r="J17" s="365"/>
      <c r="K17" s="365"/>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row>
    <row r="18" spans="1:119" ht="15.75" customHeight="1" x14ac:dyDescent="0.2">
      <c r="A18" s="151"/>
      <c r="B18" s="151"/>
      <c r="C18" s="151"/>
      <c r="D18" s="151"/>
      <c r="E18" s="151"/>
      <c r="F18" s="151"/>
      <c r="G18" s="365"/>
      <c r="H18" s="365"/>
      <c r="I18" s="365"/>
      <c r="J18" s="365"/>
      <c r="K18" s="365"/>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row>
    <row r="19" spans="1:119" ht="15.75" customHeight="1" x14ac:dyDescent="0.2">
      <c r="A19" s="151"/>
      <c r="B19" s="367"/>
      <c r="C19" s="367"/>
      <c r="D19" s="367"/>
      <c r="E19" s="367"/>
      <c r="F19" s="367"/>
      <c r="G19" s="367"/>
      <c r="H19" s="367"/>
      <c r="I19" s="367"/>
      <c r="J19" s="367"/>
      <c r="K19" s="367"/>
      <c r="L19" s="367"/>
      <c r="M19" s="367"/>
      <c r="N19" s="367"/>
      <c r="O19" s="367"/>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row>
    <row r="20" spans="1:119" ht="15.75" customHeight="1" x14ac:dyDescent="0.2">
      <c r="A20" s="151"/>
      <c r="B20" s="367"/>
      <c r="C20" s="367"/>
      <c r="D20" s="367"/>
      <c r="E20" s="367"/>
      <c r="F20" s="367"/>
      <c r="G20" s="367"/>
      <c r="H20" s="367"/>
      <c r="I20" s="367"/>
      <c r="J20" s="367"/>
      <c r="K20" s="367"/>
      <c r="L20" s="367"/>
      <c r="M20" s="367"/>
      <c r="N20" s="367"/>
      <c r="O20" s="367"/>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row>
    <row r="21" spans="1:119" ht="15.75" customHeight="1" x14ac:dyDescent="0.2">
      <c r="A21" s="151"/>
      <c r="B21" s="367"/>
      <c r="C21" s="367"/>
      <c r="D21" s="367"/>
      <c r="E21" s="367"/>
      <c r="F21" s="367"/>
      <c r="G21" s="367"/>
      <c r="H21" s="367"/>
      <c r="I21" s="367"/>
      <c r="J21" s="367"/>
      <c r="K21" s="367"/>
      <c r="L21" s="367"/>
      <c r="M21" s="367"/>
      <c r="N21" s="367"/>
      <c r="O21" s="367"/>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row>
    <row r="22" spans="1:119" ht="15.75" customHeight="1" x14ac:dyDescent="0.2">
      <c r="A22" s="151"/>
      <c r="B22" s="367"/>
      <c r="C22" s="367"/>
      <c r="D22" s="367"/>
      <c r="E22" s="367"/>
      <c r="F22" s="367"/>
      <c r="G22" s="367"/>
      <c r="H22" s="367"/>
      <c r="I22" s="367"/>
      <c r="J22" s="367"/>
      <c r="K22" s="367"/>
      <c r="L22" s="367"/>
      <c r="M22" s="367"/>
      <c r="N22" s="367"/>
      <c r="O22" s="367"/>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row>
    <row r="23" spans="1:119" ht="15.75" customHeight="1" x14ac:dyDescent="0.2">
      <c r="A23" s="151"/>
      <c r="B23" s="367"/>
      <c r="C23" s="367"/>
      <c r="D23" s="367"/>
      <c r="E23" s="367"/>
      <c r="F23" s="367"/>
      <c r="G23" s="367"/>
      <c r="H23" s="367"/>
      <c r="I23" s="367"/>
      <c r="J23" s="367"/>
      <c r="K23" s="367"/>
      <c r="L23" s="367"/>
      <c r="M23" s="367"/>
      <c r="N23" s="367"/>
      <c r="O23" s="367"/>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row>
    <row r="24" spans="1:119" ht="15.75" customHeight="1" x14ac:dyDescent="0.2">
      <c r="A24" s="151"/>
      <c r="B24" s="367"/>
      <c r="C24" s="367"/>
      <c r="D24" s="367"/>
      <c r="E24" s="367"/>
      <c r="F24" s="367"/>
      <c r="G24" s="367"/>
      <c r="H24" s="367"/>
      <c r="I24" s="367"/>
      <c r="J24" s="367"/>
      <c r="K24" s="367"/>
      <c r="L24" s="367"/>
      <c r="M24" s="367"/>
      <c r="N24" s="367"/>
      <c r="O24" s="367"/>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row>
    <row r="25" spans="1:119" ht="15.75" customHeight="1" x14ac:dyDescent="0.2">
      <c r="A25" s="151"/>
      <c r="B25" s="367"/>
      <c r="C25" s="367"/>
      <c r="D25" s="367"/>
      <c r="E25" s="367"/>
      <c r="F25" s="367"/>
      <c r="G25" s="367"/>
      <c r="H25" s="367"/>
      <c r="I25" s="367"/>
      <c r="J25" s="367"/>
      <c r="K25" s="367"/>
      <c r="L25" s="367"/>
      <c r="M25" s="367"/>
      <c r="N25" s="367"/>
      <c r="O25" s="367"/>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row>
    <row r="26" spans="1:119" ht="15.75" customHeight="1" x14ac:dyDescent="0.2">
      <c r="A26" s="151"/>
      <c r="B26" s="367"/>
      <c r="C26" s="367"/>
      <c r="D26" s="367"/>
      <c r="E26" s="367"/>
      <c r="F26" s="367"/>
      <c r="G26" s="367"/>
      <c r="H26" s="367"/>
      <c r="I26" s="367"/>
      <c r="J26" s="367"/>
      <c r="K26" s="367"/>
      <c r="L26" s="367"/>
      <c r="M26" s="367"/>
      <c r="N26" s="367"/>
      <c r="O26" s="367"/>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row>
    <row r="27" spans="1:119" ht="15.75" customHeight="1" x14ac:dyDescent="0.2">
      <c r="A27" s="151"/>
      <c r="B27" s="367"/>
      <c r="C27" s="367"/>
      <c r="D27" s="367"/>
      <c r="E27" s="367"/>
      <c r="F27" s="367"/>
      <c r="G27" s="367"/>
      <c r="H27" s="367"/>
      <c r="I27" s="367"/>
      <c r="J27" s="367"/>
      <c r="K27" s="367"/>
      <c r="L27" s="367"/>
      <c r="M27" s="367"/>
      <c r="N27" s="367"/>
      <c r="O27" s="367"/>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row>
    <row r="28" spans="1:119" ht="15.75" customHeight="1" x14ac:dyDescent="0.2">
      <c r="A28" s="151"/>
      <c r="B28" s="367"/>
      <c r="C28" s="367"/>
      <c r="D28" s="367"/>
      <c r="E28" s="367"/>
      <c r="F28" s="367"/>
      <c r="G28" s="367"/>
      <c r="H28" s="367"/>
      <c r="I28" s="367"/>
      <c r="J28" s="367"/>
      <c r="K28" s="367"/>
      <c r="L28" s="367"/>
      <c r="M28" s="367"/>
      <c r="N28" s="367"/>
      <c r="O28" s="367"/>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row>
    <row r="29" spans="1:119" ht="15.75" customHeight="1" x14ac:dyDescent="0.2">
      <c r="A29" s="151"/>
      <c r="B29" s="367"/>
      <c r="C29" s="367"/>
      <c r="D29" s="367"/>
      <c r="E29" s="367"/>
      <c r="F29" s="367"/>
      <c r="G29" s="367"/>
      <c r="H29" s="367"/>
      <c r="I29" s="367"/>
      <c r="J29" s="367"/>
      <c r="K29" s="367"/>
      <c r="L29" s="367"/>
      <c r="M29" s="367"/>
      <c r="N29" s="367"/>
      <c r="O29" s="367"/>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row>
    <row r="30" spans="1:119" ht="15.75" customHeight="1" x14ac:dyDescent="0.2">
      <c r="A30" s="151"/>
      <c r="B30" s="367"/>
      <c r="C30" s="367"/>
      <c r="D30" s="367"/>
      <c r="E30" s="367"/>
      <c r="F30" s="367"/>
      <c r="G30" s="367"/>
      <c r="H30" s="367"/>
      <c r="I30" s="367"/>
      <c r="J30" s="367"/>
      <c r="K30" s="367"/>
      <c r="L30" s="367"/>
      <c r="M30" s="367"/>
      <c r="N30" s="367"/>
      <c r="O30" s="367"/>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row>
    <row r="31" spans="1:119" ht="15.75" customHeight="1" x14ac:dyDescent="0.2">
      <c r="A31" s="151"/>
      <c r="B31" s="367"/>
      <c r="C31" s="367"/>
      <c r="D31" s="367"/>
      <c r="E31" s="367"/>
      <c r="F31" s="367"/>
      <c r="G31" s="367"/>
      <c r="H31" s="367"/>
      <c r="I31" s="367"/>
      <c r="J31" s="367"/>
      <c r="K31" s="367"/>
      <c r="L31" s="367"/>
      <c r="M31" s="367"/>
      <c r="N31" s="367"/>
      <c r="O31" s="367"/>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row>
    <row r="32" spans="1:119" ht="15.75" customHeight="1" x14ac:dyDescent="0.2">
      <c r="A32" s="151"/>
      <c r="B32" s="367"/>
      <c r="C32" s="367"/>
      <c r="D32" s="367"/>
      <c r="E32" s="367"/>
      <c r="F32" s="367"/>
      <c r="G32" s="367"/>
      <c r="H32" s="367"/>
      <c r="I32" s="367"/>
      <c r="J32" s="367"/>
      <c r="K32" s="367"/>
      <c r="L32" s="367"/>
      <c r="M32" s="367"/>
      <c r="N32" s="367"/>
      <c r="O32" s="367"/>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row>
    <row r="33" spans="1:119" ht="15.75" customHeight="1" x14ac:dyDescent="0.2">
      <c r="A33" s="151"/>
      <c r="B33" s="367"/>
      <c r="C33" s="367"/>
      <c r="D33" s="367"/>
      <c r="E33" s="367"/>
      <c r="F33" s="367"/>
      <c r="G33" s="367"/>
      <c r="H33" s="367"/>
      <c r="I33" s="367"/>
      <c r="J33" s="367"/>
      <c r="K33" s="367"/>
      <c r="L33" s="367"/>
      <c r="M33" s="367"/>
      <c r="N33" s="367"/>
      <c r="O33" s="367"/>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row>
    <row r="34" spans="1:119" ht="15.75" customHeight="1" x14ac:dyDescent="0.2">
      <c r="A34" s="151"/>
      <c r="B34" s="367"/>
      <c r="C34" s="367"/>
      <c r="D34" s="367"/>
      <c r="E34" s="367"/>
      <c r="F34" s="367"/>
      <c r="G34" s="367"/>
      <c r="H34" s="367"/>
      <c r="I34" s="367"/>
      <c r="J34" s="367"/>
      <c r="K34" s="367"/>
      <c r="L34" s="367"/>
      <c r="M34" s="367"/>
      <c r="N34" s="367"/>
      <c r="O34" s="367"/>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row>
    <row r="35" spans="1:119" ht="15.75" customHeight="1" x14ac:dyDescent="0.2">
      <c r="A35" s="151"/>
      <c r="B35" s="367"/>
      <c r="C35" s="367"/>
      <c r="D35" s="367"/>
      <c r="E35" s="367"/>
      <c r="F35" s="367"/>
      <c r="G35" s="367"/>
      <c r="H35" s="367"/>
      <c r="I35" s="367"/>
      <c r="J35" s="367"/>
      <c r="K35" s="367"/>
      <c r="L35" s="367"/>
      <c r="M35" s="367"/>
      <c r="N35" s="367"/>
      <c r="O35" s="367"/>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row>
    <row r="36" spans="1:119" ht="15.75" customHeight="1" x14ac:dyDescent="0.2">
      <c r="A36" s="151"/>
      <c r="B36" s="367"/>
      <c r="C36" s="367"/>
      <c r="D36" s="367"/>
      <c r="E36" s="367"/>
      <c r="F36" s="367"/>
      <c r="G36" s="367"/>
      <c r="H36" s="367"/>
      <c r="I36" s="367"/>
      <c r="J36" s="367"/>
      <c r="K36" s="367"/>
      <c r="L36" s="367"/>
      <c r="M36" s="367"/>
      <c r="N36" s="367"/>
      <c r="O36" s="367"/>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row>
    <row r="37" spans="1:119" ht="15.75" customHeight="1" x14ac:dyDescent="0.2">
      <c r="A37" s="151"/>
      <c r="B37" s="367"/>
      <c r="C37" s="367"/>
      <c r="D37" s="367"/>
      <c r="E37" s="367"/>
      <c r="F37" s="367"/>
      <c r="G37" s="367"/>
      <c r="H37" s="367"/>
      <c r="I37" s="367"/>
      <c r="J37" s="367"/>
      <c r="K37" s="367"/>
      <c r="L37" s="367"/>
      <c r="M37" s="367"/>
      <c r="N37" s="367"/>
      <c r="O37" s="367"/>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row>
    <row r="38" spans="1:119" ht="15.75" customHeight="1" x14ac:dyDescent="0.2">
      <c r="A38" s="151"/>
      <c r="B38" s="367"/>
      <c r="C38" s="367"/>
      <c r="D38" s="367"/>
      <c r="E38" s="367"/>
      <c r="F38" s="367"/>
      <c r="G38" s="367"/>
      <c r="H38" s="367"/>
      <c r="I38" s="367"/>
      <c r="J38" s="367"/>
      <c r="K38" s="367"/>
      <c r="L38" s="367"/>
      <c r="M38" s="367"/>
      <c r="N38" s="367"/>
      <c r="O38" s="367"/>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row>
    <row r="39" spans="1:119" ht="15.75" customHeight="1" x14ac:dyDescent="0.2">
      <c r="A39" s="151"/>
      <c r="B39" s="367"/>
      <c r="C39" s="367"/>
      <c r="D39" s="367"/>
      <c r="E39" s="367"/>
      <c r="F39" s="367"/>
      <c r="G39" s="367"/>
      <c r="H39" s="367"/>
      <c r="I39" s="367"/>
      <c r="J39" s="367"/>
      <c r="K39" s="367"/>
      <c r="L39" s="367"/>
      <c r="M39" s="367"/>
      <c r="N39" s="367"/>
      <c r="O39" s="367"/>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row>
    <row r="40" spans="1:119" ht="15.75" customHeight="1" x14ac:dyDescent="0.2">
      <c r="A40" s="151"/>
      <c r="B40" s="367"/>
      <c r="C40" s="367"/>
      <c r="D40" s="367"/>
      <c r="E40" s="367"/>
      <c r="F40" s="367"/>
      <c r="G40" s="367"/>
      <c r="H40" s="367"/>
      <c r="I40" s="367"/>
      <c r="J40" s="367"/>
      <c r="K40" s="367"/>
      <c r="L40" s="367"/>
      <c r="M40" s="367"/>
      <c r="N40" s="367"/>
      <c r="O40" s="367"/>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row>
    <row r="41" spans="1:119" ht="15.75" customHeight="1" x14ac:dyDescent="0.2">
      <c r="A41" s="151"/>
      <c r="B41" s="367"/>
      <c r="C41" s="367"/>
      <c r="D41" s="367"/>
      <c r="E41" s="367"/>
      <c r="F41" s="367"/>
      <c r="G41" s="367"/>
      <c r="H41" s="367"/>
      <c r="I41" s="367"/>
      <c r="J41" s="367"/>
      <c r="K41" s="367"/>
      <c r="L41" s="367"/>
      <c r="M41" s="367"/>
      <c r="N41" s="367"/>
      <c r="O41" s="367"/>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row>
    <row r="42" spans="1:119" ht="15.75" customHeight="1" x14ac:dyDescent="0.2">
      <c r="A42" s="151"/>
      <c r="B42" s="367"/>
      <c r="C42" s="367"/>
      <c r="D42" s="367"/>
      <c r="E42" s="367"/>
      <c r="F42" s="367"/>
      <c r="G42" s="367"/>
      <c r="H42" s="367"/>
      <c r="I42" s="367"/>
      <c r="J42" s="367"/>
      <c r="K42" s="367"/>
      <c r="L42" s="367"/>
      <c r="M42" s="367"/>
      <c r="N42" s="367"/>
      <c r="O42" s="367"/>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row>
    <row r="43" spans="1:119" ht="15.75" customHeight="1" x14ac:dyDescent="0.2">
      <c r="A43" s="151"/>
      <c r="B43" s="367"/>
      <c r="C43" s="367"/>
      <c r="D43" s="367"/>
      <c r="E43" s="367"/>
      <c r="F43" s="367"/>
      <c r="G43" s="367"/>
      <c r="H43" s="367"/>
      <c r="I43" s="367"/>
      <c r="J43" s="367"/>
      <c r="K43" s="367"/>
      <c r="L43" s="367"/>
      <c r="M43" s="367"/>
      <c r="N43" s="367"/>
      <c r="O43" s="367"/>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row>
    <row r="44" spans="1:119" ht="15.75" customHeight="1" x14ac:dyDescent="0.2">
      <c r="A44" s="151"/>
      <c r="B44" s="367"/>
      <c r="C44" s="367"/>
      <c r="D44" s="367"/>
      <c r="E44" s="367"/>
      <c r="F44" s="367"/>
      <c r="G44" s="367"/>
      <c r="H44" s="367"/>
      <c r="I44" s="367"/>
      <c r="J44" s="367"/>
      <c r="K44" s="367"/>
      <c r="L44" s="367"/>
      <c r="M44" s="367"/>
      <c r="N44" s="367"/>
      <c r="O44" s="367"/>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row>
    <row r="45" spans="1:119" ht="15.75" customHeight="1" x14ac:dyDescent="0.2">
      <c r="A45" s="151"/>
      <c r="B45" s="367"/>
      <c r="C45" s="367"/>
      <c r="D45" s="367"/>
      <c r="E45" s="367"/>
      <c r="F45" s="367"/>
      <c r="G45" s="367"/>
      <c r="H45" s="367"/>
      <c r="I45" s="367"/>
      <c r="J45" s="367"/>
      <c r="K45" s="367"/>
      <c r="L45" s="367"/>
      <c r="M45" s="367"/>
      <c r="N45" s="367"/>
      <c r="O45" s="367"/>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row>
    <row r="46" spans="1:119" ht="15.75" customHeight="1" x14ac:dyDescent="0.2">
      <c r="A46" s="151"/>
      <c r="B46" s="367"/>
      <c r="C46" s="367"/>
      <c r="D46" s="367"/>
      <c r="E46" s="367"/>
      <c r="F46" s="367"/>
      <c r="G46" s="367"/>
      <c r="H46" s="367"/>
      <c r="I46" s="367"/>
      <c r="J46" s="367"/>
      <c r="K46" s="367"/>
      <c r="L46" s="367"/>
      <c r="M46" s="367"/>
      <c r="N46" s="367"/>
      <c r="O46" s="367"/>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row>
    <row r="47" spans="1:119" ht="15.75" customHeight="1" x14ac:dyDescent="0.2">
      <c r="A47" s="151"/>
      <c r="B47" s="367"/>
      <c r="C47" s="367"/>
      <c r="D47" s="367"/>
      <c r="E47" s="367"/>
      <c r="F47" s="367"/>
      <c r="G47" s="367"/>
      <c r="H47" s="367"/>
      <c r="I47" s="367"/>
      <c r="J47" s="367"/>
      <c r="K47" s="367"/>
      <c r="L47" s="367"/>
      <c r="M47" s="367"/>
      <c r="N47" s="367"/>
      <c r="O47" s="367"/>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row>
    <row r="48" spans="1:119" ht="15.75" customHeight="1" x14ac:dyDescent="0.2">
      <c r="A48" s="151"/>
      <c r="B48" s="367"/>
      <c r="C48" s="367"/>
      <c r="D48" s="367"/>
      <c r="E48" s="367"/>
      <c r="F48" s="367"/>
      <c r="G48" s="367"/>
      <c r="H48" s="367"/>
      <c r="I48" s="367"/>
      <c r="J48" s="367"/>
      <c r="K48" s="367"/>
      <c r="L48" s="367"/>
      <c r="M48" s="367"/>
      <c r="N48" s="367"/>
      <c r="O48" s="367"/>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row>
    <row r="49" spans="1:119" ht="15.75" customHeight="1" x14ac:dyDescent="0.2">
      <c r="A49" s="151"/>
      <c r="B49" s="367"/>
      <c r="C49" s="367"/>
      <c r="D49" s="367"/>
      <c r="E49" s="367"/>
      <c r="F49" s="367"/>
      <c r="G49" s="367"/>
      <c r="H49" s="367"/>
      <c r="I49" s="367"/>
      <c r="J49" s="367"/>
      <c r="K49" s="367"/>
      <c r="L49" s="367"/>
      <c r="M49" s="367"/>
      <c r="N49" s="367"/>
      <c r="O49" s="367"/>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row>
    <row r="50" spans="1:119" ht="15.75" customHeight="1" x14ac:dyDescent="0.2">
      <c r="A50" s="151"/>
      <c r="B50" s="367"/>
      <c r="C50" s="367"/>
      <c r="D50" s="367"/>
      <c r="E50" s="367"/>
      <c r="F50" s="367"/>
      <c r="G50" s="367"/>
      <c r="H50" s="367"/>
      <c r="I50" s="367"/>
      <c r="J50" s="367"/>
      <c r="K50" s="367"/>
      <c r="L50" s="367"/>
      <c r="M50" s="367"/>
      <c r="N50" s="367"/>
      <c r="O50" s="367"/>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row>
    <row r="51" spans="1:119" ht="15.75" customHeight="1" x14ac:dyDescent="0.2">
      <c r="A51" s="151"/>
      <c r="B51" s="367"/>
      <c r="C51" s="367"/>
      <c r="D51" s="367"/>
      <c r="E51" s="367"/>
      <c r="F51" s="367"/>
      <c r="G51" s="367"/>
      <c r="H51" s="367"/>
      <c r="I51" s="367"/>
      <c r="J51" s="367"/>
      <c r="K51" s="367"/>
      <c r="L51" s="367"/>
      <c r="M51" s="367"/>
      <c r="N51" s="367"/>
      <c r="O51" s="367"/>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row>
    <row r="52" spans="1:119" ht="15.75" customHeight="1" x14ac:dyDescent="0.2">
      <c r="A52" s="151"/>
      <c r="B52" s="367"/>
      <c r="C52" s="367"/>
      <c r="D52" s="367"/>
      <c r="E52" s="367"/>
      <c r="F52" s="367"/>
      <c r="G52" s="367"/>
      <c r="H52" s="367"/>
      <c r="I52" s="367"/>
      <c r="J52" s="367"/>
      <c r="K52" s="367"/>
      <c r="L52" s="367"/>
      <c r="M52" s="367"/>
      <c r="N52" s="367"/>
      <c r="O52" s="367"/>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row>
    <row r="53" spans="1:119" ht="15.75" customHeight="1" x14ac:dyDescent="0.2">
      <c r="A53" s="151"/>
      <c r="B53" s="367"/>
      <c r="C53" s="367"/>
      <c r="D53" s="367"/>
      <c r="E53" s="367"/>
      <c r="F53" s="367"/>
      <c r="G53" s="367"/>
      <c r="H53" s="367"/>
      <c r="I53" s="367"/>
      <c r="J53" s="367"/>
      <c r="K53" s="367"/>
      <c r="L53" s="367"/>
      <c r="M53" s="367"/>
      <c r="N53" s="367"/>
      <c r="O53" s="367"/>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row>
    <row r="54" spans="1:119" ht="15.75" customHeight="1" x14ac:dyDescent="0.2">
      <c r="A54" s="151"/>
      <c r="B54" s="367"/>
      <c r="C54" s="367"/>
      <c r="D54" s="367"/>
      <c r="E54" s="367"/>
      <c r="F54" s="367"/>
      <c r="G54" s="367"/>
      <c r="H54" s="367"/>
      <c r="I54" s="367"/>
      <c r="J54" s="367"/>
      <c r="K54" s="367"/>
      <c r="L54" s="367"/>
      <c r="M54" s="367"/>
      <c r="N54" s="367"/>
      <c r="O54" s="367"/>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row>
    <row r="55" spans="1:119" ht="15.75" customHeight="1" x14ac:dyDescent="0.2">
      <c r="A55" s="151"/>
      <c r="B55" s="367"/>
      <c r="C55" s="367"/>
      <c r="D55" s="367"/>
      <c r="E55" s="367"/>
      <c r="F55" s="367"/>
      <c r="G55" s="367"/>
      <c r="H55" s="367"/>
      <c r="I55" s="367"/>
      <c r="J55" s="367"/>
      <c r="K55" s="367"/>
      <c r="L55" s="367"/>
      <c r="M55" s="367"/>
      <c r="N55" s="367"/>
      <c r="O55" s="367"/>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row>
    <row r="56" spans="1:119" ht="15.75" customHeight="1" x14ac:dyDescent="0.2">
      <c r="A56" s="151"/>
      <c r="B56" s="367"/>
      <c r="C56" s="367"/>
      <c r="D56" s="367"/>
      <c r="E56" s="367"/>
      <c r="F56" s="367"/>
      <c r="G56" s="367"/>
      <c r="H56" s="367"/>
      <c r="I56" s="367"/>
      <c r="J56" s="367"/>
      <c r="K56" s="367"/>
      <c r="L56" s="367"/>
      <c r="M56" s="367"/>
      <c r="N56" s="367"/>
      <c r="O56" s="367"/>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row>
    <row r="57" spans="1:119" ht="15.75" customHeight="1" x14ac:dyDescent="0.2">
      <c r="A57" s="151"/>
      <c r="B57" s="367"/>
      <c r="C57" s="367"/>
      <c r="D57" s="367"/>
      <c r="E57" s="367"/>
      <c r="F57" s="367"/>
      <c r="G57" s="367"/>
      <c r="H57" s="367"/>
      <c r="I57" s="367"/>
      <c r="J57" s="367"/>
      <c r="K57" s="367"/>
      <c r="L57" s="367"/>
      <c r="M57" s="367"/>
      <c r="N57" s="367"/>
      <c r="O57" s="367"/>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row>
    <row r="58" spans="1:119" ht="15.75" customHeight="1" x14ac:dyDescent="0.2">
      <c r="A58" s="151"/>
      <c r="B58" s="367"/>
      <c r="C58" s="367"/>
      <c r="D58" s="367"/>
      <c r="E58" s="367"/>
      <c r="F58" s="367"/>
      <c r="G58" s="367"/>
      <c r="H58" s="367"/>
      <c r="I58" s="367"/>
      <c r="J58" s="367"/>
      <c r="K58" s="367"/>
      <c r="L58" s="367"/>
      <c r="M58" s="367"/>
      <c r="N58" s="367"/>
      <c r="O58" s="367"/>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row>
    <row r="59" spans="1:119" ht="15.75" customHeight="1" x14ac:dyDescent="0.2">
      <c r="A59" s="151"/>
      <c r="B59" s="367"/>
      <c r="C59" s="367"/>
      <c r="D59" s="367"/>
      <c r="E59" s="367"/>
      <c r="F59" s="367"/>
      <c r="G59" s="367"/>
      <c r="H59" s="367"/>
      <c r="I59" s="367"/>
      <c r="J59" s="367"/>
      <c r="K59" s="367"/>
      <c r="L59" s="367"/>
      <c r="M59" s="367"/>
      <c r="N59" s="367"/>
      <c r="O59" s="367"/>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row>
    <row r="60" spans="1:119" ht="15.75" customHeight="1" x14ac:dyDescent="0.2">
      <c r="A60" s="151"/>
      <c r="B60" s="193"/>
      <c r="C60" s="193"/>
      <c r="D60" s="193"/>
      <c r="E60" s="193"/>
      <c r="F60" s="193"/>
      <c r="G60" s="193"/>
      <c r="H60" s="193"/>
      <c r="I60" s="193"/>
      <c r="J60" s="193"/>
      <c r="K60" s="193"/>
      <c r="L60" s="193"/>
      <c r="M60" s="193"/>
      <c r="N60" s="193"/>
      <c r="O60" s="193"/>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row>
    <row r="61" spans="1:119" ht="15.75" customHeight="1" x14ac:dyDescent="0.2">
      <c r="A61" s="151"/>
      <c r="B61" s="193"/>
      <c r="C61" s="193"/>
      <c r="D61" s="193"/>
      <c r="E61" s="193"/>
      <c r="F61" s="193"/>
      <c r="G61" s="193"/>
      <c r="H61" s="193"/>
      <c r="I61" s="193"/>
      <c r="J61" s="193"/>
      <c r="K61" s="193"/>
      <c r="L61" s="193"/>
      <c r="M61" s="193"/>
      <c r="N61" s="193"/>
      <c r="O61" s="193"/>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row>
    <row r="62" spans="1:119" ht="15.75" customHeight="1" x14ac:dyDescent="0.2">
      <c r="A62" s="151"/>
      <c r="B62" s="193"/>
      <c r="C62" s="193"/>
      <c r="D62" s="193"/>
      <c r="E62" s="193"/>
      <c r="F62" s="193"/>
      <c r="G62" s="193"/>
      <c r="H62" s="193"/>
      <c r="I62" s="193"/>
      <c r="J62" s="193"/>
      <c r="K62" s="193"/>
      <c r="L62" s="193"/>
      <c r="M62" s="193"/>
      <c r="N62" s="193"/>
      <c r="O62" s="193"/>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row>
    <row r="63" spans="1:119" ht="15.75" customHeight="1" x14ac:dyDescent="0.2">
      <c r="A63" s="151"/>
      <c r="B63" s="193"/>
      <c r="C63" s="193"/>
      <c r="D63" s="193"/>
      <c r="E63" s="193"/>
      <c r="F63" s="193"/>
      <c r="G63" s="193"/>
      <c r="H63" s="193"/>
      <c r="I63" s="193"/>
      <c r="J63" s="193"/>
      <c r="K63" s="193"/>
      <c r="L63" s="193"/>
      <c r="M63" s="193"/>
      <c r="N63" s="193"/>
      <c r="O63" s="193"/>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row>
    <row r="64" spans="1:119" ht="15.75" customHeight="1" x14ac:dyDescent="0.2">
      <c r="A64" s="151"/>
      <c r="B64" s="193"/>
      <c r="C64" s="193"/>
      <c r="D64" s="193"/>
      <c r="E64" s="193"/>
      <c r="F64" s="193"/>
      <c r="G64" s="193"/>
      <c r="H64" s="193"/>
      <c r="I64" s="193"/>
      <c r="J64" s="193"/>
      <c r="K64" s="193"/>
      <c r="L64" s="193"/>
      <c r="M64" s="193"/>
      <c r="N64" s="193"/>
      <c r="O64" s="193"/>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row>
    <row r="65" spans="1:119" ht="15.75" customHeight="1" x14ac:dyDescent="0.2">
      <c r="A65" s="151"/>
      <c r="B65" s="193"/>
      <c r="C65" s="193"/>
      <c r="D65" s="193"/>
      <c r="E65" s="193"/>
      <c r="F65" s="193"/>
      <c r="G65" s="193"/>
      <c r="H65" s="193"/>
      <c r="I65" s="193"/>
      <c r="J65" s="193"/>
      <c r="K65" s="193"/>
      <c r="L65" s="193"/>
      <c r="M65" s="193"/>
      <c r="N65" s="193"/>
      <c r="O65" s="193"/>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row>
    <row r="66" spans="1:119" ht="15.75" customHeight="1" x14ac:dyDescent="0.2">
      <c r="A66" s="151"/>
      <c r="B66" s="193"/>
      <c r="C66" s="193"/>
      <c r="D66" s="193"/>
      <c r="E66" s="193"/>
      <c r="F66" s="193"/>
      <c r="G66" s="193"/>
      <c r="H66" s="193"/>
      <c r="I66" s="193"/>
      <c r="J66" s="193"/>
      <c r="K66" s="193"/>
      <c r="L66" s="193"/>
      <c r="M66" s="193"/>
      <c r="N66" s="193"/>
      <c r="O66" s="193"/>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row>
    <row r="67" spans="1:119" ht="15.75" customHeight="1" x14ac:dyDescent="0.2">
      <c r="A67" s="151"/>
      <c r="B67" s="193"/>
      <c r="C67" s="193"/>
      <c r="D67" s="193"/>
      <c r="E67" s="193"/>
      <c r="F67" s="193"/>
      <c r="G67" s="193"/>
      <c r="H67" s="193"/>
      <c r="I67" s="193"/>
      <c r="J67" s="193"/>
      <c r="K67" s="193"/>
      <c r="L67" s="193"/>
      <c r="M67" s="193"/>
      <c r="N67" s="193"/>
      <c r="O67" s="193"/>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row>
    <row r="68" spans="1:119" ht="15.75" customHeight="1" x14ac:dyDescent="0.2">
      <c r="A68" s="151"/>
      <c r="B68" s="193"/>
      <c r="C68" s="193"/>
      <c r="D68" s="193"/>
      <c r="E68" s="193"/>
      <c r="F68" s="193"/>
      <c r="G68" s="193"/>
      <c r="H68" s="193"/>
      <c r="I68" s="193"/>
      <c r="J68" s="193"/>
      <c r="K68" s="193"/>
      <c r="L68" s="193"/>
      <c r="M68" s="193"/>
      <c r="N68" s="193"/>
      <c r="O68" s="193"/>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row>
    <row r="69" spans="1:119" ht="15.75" customHeight="1" x14ac:dyDescent="0.2">
      <c r="A69" s="151"/>
      <c r="B69" s="193"/>
      <c r="C69" s="193"/>
      <c r="D69" s="193"/>
      <c r="E69" s="193"/>
      <c r="F69" s="193"/>
      <c r="G69" s="193"/>
      <c r="H69" s="193"/>
      <c r="I69" s="193"/>
      <c r="J69" s="193"/>
      <c r="K69" s="193"/>
      <c r="L69" s="193"/>
      <c r="M69" s="193"/>
      <c r="N69" s="193"/>
      <c r="O69" s="193"/>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row>
    <row r="70" spans="1:119" ht="15.75" customHeight="1" x14ac:dyDescent="0.2">
      <c r="A70" s="151"/>
      <c r="B70" s="193"/>
      <c r="C70" s="193"/>
      <c r="D70" s="193"/>
      <c r="E70" s="193"/>
      <c r="F70" s="193"/>
      <c r="G70" s="193"/>
      <c r="H70" s="193"/>
      <c r="I70" s="193"/>
      <c r="J70" s="193"/>
      <c r="K70" s="193"/>
      <c r="L70" s="193"/>
      <c r="M70" s="193"/>
      <c r="N70" s="193"/>
      <c r="O70" s="193"/>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row>
    <row r="71" spans="1:119" ht="15.75" customHeight="1" x14ac:dyDescent="0.2">
      <c r="A71" s="151"/>
      <c r="B71" s="193"/>
      <c r="C71" s="193"/>
      <c r="D71" s="193"/>
      <c r="E71" s="193"/>
      <c r="F71" s="193"/>
      <c r="G71" s="193"/>
      <c r="H71" s="193"/>
      <c r="I71" s="193"/>
      <c r="J71" s="193"/>
      <c r="K71" s="193"/>
      <c r="L71" s="193"/>
      <c r="M71" s="193"/>
      <c r="N71" s="193"/>
      <c r="O71" s="193"/>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row>
    <row r="72" spans="1:119" ht="15.75" customHeight="1" x14ac:dyDescent="0.2">
      <c r="A72" s="151"/>
      <c r="B72" s="193"/>
      <c r="C72" s="193"/>
      <c r="D72" s="193"/>
      <c r="E72" s="193"/>
      <c r="F72" s="193"/>
      <c r="G72" s="193"/>
      <c r="H72" s="193"/>
      <c r="I72" s="193"/>
      <c r="J72" s="193"/>
      <c r="K72" s="193"/>
      <c r="L72" s="193"/>
      <c r="M72" s="193"/>
      <c r="N72" s="193"/>
      <c r="O72" s="193"/>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row>
    <row r="73" spans="1:119" ht="15.75" customHeight="1" x14ac:dyDescent="0.2">
      <c r="A73" s="151"/>
      <c r="B73" s="193"/>
      <c r="C73" s="193"/>
      <c r="D73" s="193"/>
      <c r="E73" s="193"/>
      <c r="F73" s="193"/>
      <c r="G73" s="193"/>
      <c r="H73" s="193"/>
      <c r="I73" s="193"/>
      <c r="J73" s="193"/>
      <c r="K73" s="193"/>
      <c r="L73" s="193"/>
      <c r="M73" s="193"/>
      <c r="N73" s="193"/>
      <c r="O73" s="193"/>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row>
    <row r="74" spans="1:119" ht="15.75" customHeight="1" x14ac:dyDescent="0.2">
      <c r="A74" s="151"/>
      <c r="B74" s="193"/>
      <c r="C74" s="193"/>
      <c r="D74" s="193"/>
      <c r="E74" s="193"/>
      <c r="F74" s="193"/>
      <c r="G74" s="193"/>
      <c r="H74" s="193"/>
      <c r="I74" s="193"/>
      <c r="J74" s="193"/>
      <c r="K74" s="193"/>
      <c r="L74" s="193"/>
      <c r="M74" s="193"/>
      <c r="N74" s="193"/>
      <c r="O74" s="193"/>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row>
    <row r="75" spans="1:119" ht="15.75" customHeight="1" x14ac:dyDescent="0.2">
      <c r="A75" s="151"/>
      <c r="B75" s="193"/>
      <c r="C75" s="193"/>
      <c r="D75" s="193"/>
      <c r="E75" s="193"/>
      <c r="F75" s="193"/>
      <c r="G75" s="193"/>
      <c r="H75" s="193"/>
      <c r="I75" s="193"/>
      <c r="J75" s="193"/>
      <c r="K75" s="193"/>
      <c r="L75" s="193"/>
      <c r="M75" s="193"/>
      <c r="N75" s="193"/>
      <c r="O75" s="193"/>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row>
    <row r="76" spans="1:119" ht="15.75" customHeight="1" x14ac:dyDescent="0.2">
      <c r="A76" s="151"/>
      <c r="B76" s="193"/>
      <c r="C76" s="193"/>
      <c r="D76" s="193"/>
      <c r="E76" s="193"/>
      <c r="F76" s="193"/>
      <c r="G76" s="193"/>
      <c r="H76" s="193"/>
      <c r="I76" s="193"/>
      <c r="J76" s="193"/>
      <c r="K76" s="193"/>
      <c r="L76" s="193"/>
      <c r="M76" s="193"/>
      <c r="N76" s="193"/>
      <c r="O76" s="193"/>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row>
    <row r="77" spans="1:119" ht="15.75" customHeight="1" x14ac:dyDescent="0.2">
      <c r="A77" s="151"/>
      <c r="B77" s="193"/>
      <c r="C77" s="193"/>
      <c r="D77" s="193"/>
      <c r="E77" s="193"/>
      <c r="F77" s="193"/>
      <c r="G77" s="193"/>
      <c r="H77" s="193"/>
      <c r="I77" s="193"/>
      <c r="J77" s="193"/>
      <c r="K77" s="193"/>
      <c r="L77" s="193"/>
      <c r="M77" s="193"/>
      <c r="N77" s="193"/>
      <c r="O77" s="193"/>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row>
    <row r="78" spans="1:119" ht="15.75" customHeight="1" x14ac:dyDescent="0.2">
      <c r="A78" s="151"/>
      <c r="B78" s="193"/>
      <c r="C78" s="193"/>
      <c r="D78" s="193"/>
      <c r="E78" s="193"/>
      <c r="F78" s="193"/>
      <c r="G78" s="193"/>
      <c r="H78" s="193"/>
      <c r="I78" s="193"/>
      <c r="J78" s="193"/>
      <c r="K78" s="193"/>
      <c r="L78" s="193"/>
      <c r="M78" s="193"/>
      <c r="N78" s="193"/>
      <c r="O78" s="193"/>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row>
    <row r="79" spans="1:119" ht="15.75" customHeight="1" x14ac:dyDescent="0.2">
      <c r="A79" s="151"/>
      <c r="B79" s="193"/>
      <c r="C79" s="193"/>
      <c r="D79" s="193"/>
      <c r="E79" s="193"/>
      <c r="F79" s="193"/>
      <c r="G79" s="193"/>
      <c r="H79" s="193"/>
      <c r="I79" s="193"/>
      <c r="J79" s="193"/>
      <c r="K79" s="193"/>
      <c r="L79" s="193"/>
      <c r="M79" s="193"/>
      <c r="N79" s="193"/>
      <c r="O79" s="193"/>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row>
    <row r="80" spans="1:119" ht="15.75" customHeight="1" x14ac:dyDescent="0.2">
      <c r="A80" s="151"/>
      <c r="B80" s="193"/>
      <c r="C80" s="193"/>
      <c r="D80" s="193"/>
      <c r="E80" s="193"/>
      <c r="F80" s="193"/>
      <c r="G80" s="193"/>
      <c r="H80" s="193"/>
      <c r="I80" s="193"/>
      <c r="J80" s="193"/>
      <c r="K80" s="193"/>
      <c r="L80" s="193"/>
      <c r="M80" s="193"/>
      <c r="N80" s="193"/>
      <c r="O80" s="193"/>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row>
    <row r="81" spans="1:119" ht="15.75" customHeight="1" x14ac:dyDescent="0.2">
      <c r="A81" s="151"/>
      <c r="B81" s="193"/>
      <c r="C81" s="193"/>
      <c r="D81" s="193"/>
      <c r="E81" s="193"/>
      <c r="F81" s="193"/>
      <c r="G81" s="193"/>
      <c r="H81" s="193"/>
      <c r="I81" s="193"/>
      <c r="J81" s="193"/>
      <c r="K81" s="193"/>
      <c r="L81" s="193"/>
      <c r="M81" s="193"/>
      <c r="N81" s="193"/>
      <c r="O81" s="193"/>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row>
    <row r="82" spans="1:119" ht="15.75" customHeight="1" x14ac:dyDescent="0.2">
      <c r="A82" s="151"/>
      <c r="B82" s="193"/>
      <c r="C82" s="193"/>
      <c r="D82" s="193"/>
      <c r="E82" s="193"/>
      <c r="F82" s="193"/>
      <c r="G82" s="193"/>
      <c r="H82" s="193"/>
      <c r="I82" s="193"/>
      <c r="J82" s="193"/>
      <c r="K82" s="193"/>
      <c r="L82" s="193"/>
      <c r="M82" s="193"/>
      <c r="N82" s="193"/>
      <c r="O82" s="193"/>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row>
    <row r="83" spans="1:119" ht="15.75" customHeight="1" x14ac:dyDescent="0.2">
      <c r="A83" s="151"/>
      <c r="B83" s="193"/>
      <c r="C83" s="193"/>
      <c r="D83" s="193"/>
      <c r="E83" s="193"/>
      <c r="F83" s="193"/>
      <c r="G83" s="193"/>
      <c r="H83" s="193"/>
      <c r="I83" s="193"/>
      <c r="J83" s="193"/>
      <c r="K83" s="193"/>
      <c r="L83" s="193"/>
      <c r="M83" s="193"/>
      <c r="N83" s="193"/>
      <c r="O83" s="193"/>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row>
    <row r="84" spans="1:119" ht="15.75" customHeight="1" x14ac:dyDescent="0.2">
      <c r="A84" s="151"/>
      <c r="B84" s="193"/>
      <c r="C84" s="193"/>
      <c r="D84" s="193"/>
      <c r="E84" s="193"/>
      <c r="F84" s="193"/>
      <c r="G84" s="193"/>
      <c r="H84" s="193"/>
      <c r="I84" s="193"/>
      <c r="J84" s="193"/>
      <c r="K84" s="193"/>
      <c r="L84" s="193"/>
      <c r="M84" s="193"/>
      <c r="N84" s="193"/>
      <c r="O84" s="193"/>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row>
    <row r="85" spans="1:119" ht="15.75" customHeight="1" x14ac:dyDescent="0.2">
      <c r="A85" s="151"/>
      <c r="B85" s="193"/>
      <c r="C85" s="193"/>
      <c r="D85" s="193"/>
      <c r="E85" s="193"/>
      <c r="F85" s="193"/>
      <c r="G85" s="193"/>
      <c r="H85" s="193"/>
      <c r="I85" s="193"/>
      <c r="J85" s="193"/>
      <c r="K85" s="193"/>
      <c r="L85" s="193"/>
      <c r="M85" s="193"/>
      <c r="N85" s="193"/>
      <c r="O85" s="193"/>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row>
    <row r="86" spans="1:119" ht="15.75" customHeight="1" x14ac:dyDescent="0.2">
      <c r="A86" s="151"/>
      <c r="B86" s="193"/>
      <c r="C86" s="193"/>
      <c r="D86" s="193"/>
      <c r="E86" s="193"/>
      <c r="F86" s="193"/>
      <c r="G86" s="193"/>
      <c r="H86" s="193"/>
      <c r="I86" s="193"/>
      <c r="J86" s="193"/>
      <c r="K86" s="193"/>
      <c r="L86" s="193"/>
      <c r="M86" s="193"/>
      <c r="N86" s="193"/>
      <c r="O86" s="193"/>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row>
    <row r="87" spans="1:119" ht="15.75" customHeight="1" x14ac:dyDescent="0.2">
      <c r="A87" s="151"/>
      <c r="B87" s="193"/>
      <c r="C87" s="193"/>
      <c r="D87" s="193"/>
      <c r="E87" s="193"/>
      <c r="F87" s="193"/>
      <c r="G87" s="193"/>
      <c r="H87" s="193"/>
      <c r="I87" s="193"/>
      <c r="J87" s="193"/>
      <c r="K87" s="193"/>
      <c r="L87" s="193"/>
      <c r="M87" s="193"/>
      <c r="N87" s="193"/>
      <c r="O87" s="193"/>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row>
    <row r="88" spans="1:119" ht="15.75" customHeight="1" x14ac:dyDescent="0.2">
      <c r="A88" s="151"/>
      <c r="B88" s="193"/>
      <c r="C88" s="193"/>
      <c r="D88" s="193"/>
      <c r="E88" s="193"/>
      <c r="F88" s="193"/>
      <c r="G88" s="193"/>
      <c r="H88" s="193"/>
      <c r="I88" s="193"/>
      <c r="J88" s="193"/>
      <c r="K88" s="193"/>
      <c r="L88" s="193"/>
      <c r="M88" s="193"/>
      <c r="N88" s="193"/>
      <c r="O88" s="193"/>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row>
    <row r="89" spans="1:119" ht="15.75" customHeight="1" x14ac:dyDescent="0.2">
      <c r="A89" s="151"/>
      <c r="B89" s="193"/>
      <c r="C89" s="193"/>
      <c r="D89" s="193"/>
      <c r="E89" s="193"/>
      <c r="F89" s="193"/>
      <c r="G89" s="193"/>
      <c r="H89" s="193"/>
      <c r="I89" s="193"/>
      <c r="J89" s="193"/>
      <c r="K89" s="193"/>
      <c r="L89" s="193"/>
      <c r="M89" s="193"/>
      <c r="N89" s="193"/>
      <c r="O89" s="193"/>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row>
    <row r="90" spans="1:119" ht="15.75" customHeight="1" x14ac:dyDescent="0.2">
      <c r="A90" s="151"/>
      <c r="B90" s="193"/>
      <c r="C90" s="193"/>
      <c r="D90" s="193"/>
      <c r="E90" s="193"/>
      <c r="F90" s="193"/>
      <c r="G90" s="193"/>
      <c r="H90" s="193"/>
      <c r="I90" s="193"/>
      <c r="J90" s="193"/>
      <c r="K90" s="193"/>
      <c r="L90" s="193"/>
      <c r="M90" s="193"/>
      <c r="N90" s="193"/>
      <c r="O90" s="193"/>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row>
    <row r="91" spans="1:119" ht="15.75" customHeight="1" x14ac:dyDescent="0.2">
      <c r="A91" s="151"/>
      <c r="B91" s="193"/>
      <c r="C91" s="193"/>
      <c r="D91" s="193"/>
      <c r="E91" s="193"/>
      <c r="F91" s="193"/>
      <c r="G91" s="193"/>
      <c r="H91" s="193"/>
      <c r="I91" s="193"/>
      <c r="J91" s="193"/>
      <c r="K91" s="193"/>
      <c r="L91" s="193"/>
      <c r="M91" s="193"/>
      <c r="N91" s="193"/>
      <c r="O91" s="193"/>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row>
    <row r="92" spans="1:119" ht="15.75" customHeight="1" x14ac:dyDescent="0.2">
      <c r="A92" s="151"/>
      <c r="B92" s="193"/>
      <c r="C92" s="193"/>
      <c r="D92" s="193"/>
      <c r="E92" s="193"/>
      <c r="F92" s="193"/>
      <c r="G92" s="193"/>
      <c r="H92" s="193"/>
      <c r="I92" s="193"/>
      <c r="J92" s="193"/>
      <c r="K92" s="193"/>
      <c r="L92" s="193"/>
      <c r="M92" s="193"/>
      <c r="N92" s="193"/>
      <c r="O92" s="193"/>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row>
    <row r="93" spans="1:119" ht="15.75" customHeight="1" x14ac:dyDescent="0.2">
      <c r="A93" s="151"/>
      <c r="B93" s="193"/>
      <c r="C93" s="193"/>
      <c r="D93" s="193"/>
      <c r="E93" s="193"/>
      <c r="F93" s="193"/>
      <c r="G93" s="193"/>
      <c r="H93" s="193"/>
      <c r="I93" s="193"/>
      <c r="J93" s="193"/>
      <c r="K93" s="193"/>
      <c r="L93" s="193"/>
      <c r="M93" s="193"/>
      <c r="N93" s="193"/>
      <c r="O93" s="193"/>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row>
    <row r="94" spans="1:119" ht="15.75" customHeight="1" x14ac:dyDescent="0.2">
      <c r="A94" s="151"/>
      <c r="B94" s="193"/>
      <c r="C94" s="193"/>
      <c r="D94" s="193"/>
      <c r="E94" s="193"/>
      <c r="F94" s="193"/>
      <c r="G94" s="193"/>
      <c r="H94" s="193"/>
      <c r="I94" s="193"/>
      <c r="J94" s="193"/>
      <c r="K94" s="193"/>
      <c r="L94" s="193"/>
      <c r="M94" s="193"/>
      <c r="N94" s="193"/>
      <c r="O94" s="193"/>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row>
    <row r="95" spans="1:119" ht="15.75" customHeight="1" x14ac:dyDescent="0.2">
      <c r="A95" s="151"/>
      <c r="B95" s="193"/>
      <c r="C95" s="193"/>
      <c r="D95" s="193"/>
      <c r="E95" s="193"/>
      <c r="F95" s="193"/>
      <c r="G95" s="193"/>
      <c r="H95" s="193"/>
      <c r="I95" s="193"/>
      <c r="J95" s="193"/>
      <c r="K95" s="193"/>
      <c r="L95" s="193"/>
      <c r="M95" s="193"/>
      <c r="N95" s="193"/>
      <c r="O95" s="193"/>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row>
    <row r="96" spans="1:119" ht="15.75" customHeight="1" x14ac:dyDescent="0.2">
      <c r="A96" s="151"/>
      <c r="B96" s="193"/>
      <c r="C96" s="193"/>
      <c r="D96" s="193"/>
      <c r="E96" s="193"/>
      <c r="F96" s="193"/>
      <c r="G96" s="193"/>
      <c r="H96" s="193"/>
      <c r="I96" s="193"/>
      <c r="J96" s="193"/>
      <c r="K96" s="193"/>
      <c r="L96" s="193"/>
      <c r="M96" s="193"/>
      <c r="N96" s="193"/>
      <c r="O96" s="193"/>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row>
    <row r="97" spans="1:119" ht="15.75" customHeight="1" x14ac:dyDescent="0.2">
      <c r="A97" s="151"/>
      <c r="B97" s="193"/>
      <c r="C97" s="193"/>
      <c r="D97" s="193"/>
      <c r="E97" s="193"/>
      <c r="F97" s="193"/>
      <c r="G97" s="193"/>
      <c r="H97" s="193"/>
      <c r="I97" s="193"/>
      <c r="J97" s="193"/>
      <c r="K97" s="193"/>
      <c r="L97" s="193"/>
      <c r="M97" s="193"/>
      <c r="N97" s="193"/>
      <c r="O97" s="193"/>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row>
    <row r="98" spans="1:119" ht="15.75" customHeight="1" x14ac:dyDescent="0.2">
      <c r="A98" s="151"/>
      <c r="B98" s="193"/>
      <c r="C98" s="193"/>
      <c r="D98" s="193"/>
      <c r="E98" s="193"/>
      <c r="F98" s="193"/>
      <c r="G98" s="193"/>
      <c r="H98" s="193"/>
      <c r="I98" s="193"/>
      <c r="J98" s="193"/>
      <c r="K98" s="193"/>
      <c r="L98" s="193"/>
      <c r="M98" s="193"/>
      <c r="N98" s="193"/>
      <c r="O98" s="193"/>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row>
    <row r="99" spans="1:119" ht="15.75" customHeight="1" x14ac:dyDescent="0.2">
      <c r="A99" s="151"/>
      <c r="B99" s="193"/>
      <c r="C99" s="193"/>
      <c r="D99" s="193"/>
      <c r="E99" s="193"/>
      <c r="F99" s="193"/>
      <c r="G99" s="193"/>
      <c r="H99" s="193"/>
      <c r="I99" s="193"/>
      <c r="J99" s="193"/>
      <c r="K99" s="193"/>
      <c r="L99" s="193"/>
      <c r="M99" s="193"/>
      <c r="N99" s="193"/>
      <c r="O99" s="193"/>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row>
    <row r="100" spans="1:119" ht="15.75" customHeight="1" x14ac:dyDescent="0.2">
      <c r="A100" s="151"/>
      <c r="B100" s="193"/>
      <c r="C100" s="193"/>
      <c r="D100" s="193"/>
      <c r="E100" s="193"/>
      <c r="F100" s="193"/>
      <c r="G100" s="193"/>
      <c r="H100" s="193"/>
      <c r="I100" s="193"/>
      <c r="J100" s="193"/>
      <c r="K100" s="193"/>
      <c r="L100" s="193"/>
      <c r="M100" s="193"/>
      <c r="N100" s="193"/>
      <c r="O100" s="193"/>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row>
    <row r="101" spans="1:119" ht="15.75" customHeight="1" x14ac:dyDescent="0.2">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row>
    <row r="102" spans="1:119" ht="15.75" customHeight="1" x14ac:dyDescent="0.2">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row>
    <row r="103" spans="1:119" ht="15.75" customHeight="1" x14ac:dyDescent="0.2">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row>
    <row r="104" spans="1:119" ht="15.75" customHeight="1" x14ac:dyDescent="0.2">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row>
    <row r="105" spans="1:119" ht="15.75" customHeight="1" x14ac:dyDescent="0.2">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row>
    <row r="106" spans="1:119" ht="15.75" customHeight="1" x14ac:dyDescent="0.2">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row>
    <row r="107" spans="1:119" ht="15.75" customHeight="1" x14ac:dyDescent="0.2">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row>
    <row r="108" spans="1:119" ht="15.75" customHeight="1" x14ac:dyDescent="0.2">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row>
    <row r="109" spans="1:119" ht="15.75" customHeight="1" x14ac:dyDescent="0.2">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row>
    <row r="110" spans="1:119" ht="15.75" customHeight="1" x14ac:dyDescent="0.2">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row>
    <row r="111" spans="1:119" ht="15.75" customHeight="1" x14ac:dyDescent="0.2">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row>
    <row r="112" spans="1:119" ht="15.75" customHeight="1" x14ac:dyDescent="0.2">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row>
    <row r="113" spans="1:119" ht="15.75" customHeight="1" x14ac:dyDescent="0.2">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row>
    <row r="114" spans="1:119" ht="15.75" customHeight="1" x14ac:dyDescent="0.2">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row>
    <row r="115" spans="1:119" ht="15.75" customHeight="1" x14ac:dyDescent="0.2">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row>
    <row r="116" spans="1:119" ht="15.75" customHeight="1" x14ac:dyDescent="0.2">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row>
    <row r="117" spans="1:119" ht="15.75" customHeight="1" x14ac:dyDescent="0.2">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row>
    <row r="118" spans="1:119" ht="15.75" customHeight="1" x14ac:dyDescent="0.2">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row>
    <row r="119" spans="1:119" ht="15.75" customHeight="1" x14ac:dyDescent="0.2">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row>
    <row r="120" spans="1:119" ht="15.75" customHeight="1" x14ac:dyDescent="0.2">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c r="DK120" s="151"/>
      <c r="DL120" s="151"/>
      <c r="DM120" s="151"/>
      <c r="DN120" s="151"/>
      <c r="DO120" s="151"/>
    </row>
    <row r="121" spans="1:119" ht="15.75" customHeight="1" x14ac:dyDescent="0.2">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row>
    <row r="122" spans="1:119" ht="15.75" customHeight="1" x14ac:dyDescent="0.2">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row>
    <row r="123" spans="1:119" ht="15.75" customHeight="1" x14ac:dyDescent="0.2">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row>
    <row r="124" spans="1:119" ht="15.75" customHeight="1" x14ac:dyDescent="0.2">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row>
    <row r="125" spans="1:119" ht="15.75" customHeight="1" x14ac:dyDescent="0.2">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c r="BP125" s="151"/>
      <c r="BQ125" s="151"/>
      <c r="BR125" s="151"/>
      <c r="BS125" s="151"/>
      <c r="BT125" s="151"/>
      <c r="BU125" s="151"/>
      <c r="BV125" s="151"/>
      <c r="BW125" s="151"/>
      <c r="BX125" s="151"/>
      <c r="BY125" s="151"/>
      <c r="BZ125" s="151"/>
      <c r="CA125" s="151"/>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c r="DK125" s="151"/>
      <c r="DL125" s="151"/>
      <c r="DM125" s="151"/>
      <c r="DN125" s="151"/>
      <c r="DO125" s="151"/>
    </row>
    <row r="126" spans="1:119" ht="15.75" customHeight="1" x14ac:dyDescent="0.2">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c r="DK126" s="151"/>
      <c r="DL126" s="151"/>
      <c r="DM126" s="151"/>
      <c r="DN126" s="151"/>
      <c r="DO126" s="151"/>
    </row>
    <row r="127" spans="1:119" ht="15.75" customHeight="1" x14ac:dyDescent="0.2">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c r="DK127" s="151"/>
      <c r="DL127" s="151"/>
      <c r="DM127" s="151"/>
      <c r="DN127" s="151"/>
      <c r="DO127" s="151"/>
    </row>
    <row r="128" spans="1:119" ht="15.75" customHeight="1" x14ac:dyDescent="0.2">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row>
    <row r="129" spans="1:119" ht="15.75" customHeight="1" x14ac:dyDescent="0.2">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row>
    <row r="130" spans="1:119" ht="15.75" customHeight="1" x14ac:dyDescent="0.2">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row>
    <row r="131" spans="1:119" ht="15.75" customHeight="1" x14ac:dyDescent="0.2">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row>
    <row r="132" spans="1:119" ht="15.75" customHeight="1" x14ac:dyDescent="0.2">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row>
    <row r="133" spans="1:119" ht="15.75" customHeight="1" x14ac:dyDescent="0.2">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row>
    <row r="134" spans="1:119" ht="15.75" customHeight="1" x14ac:dyDescent="0.2">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row>
    <row r="135" spans="1:119" ht="15.75" customHeight="1" x14ac:dyDescent="0.2">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row>
    <row r="136" spans="1:119" ht="15.75" customHeight="1" x14ac:dyDescent="0.2">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row>
    <row r="137" spans="1:119" ht="15.75" customHeight="1" x14ac:dyDescent="0.2">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c r="BP137" s="151"/>
      <c r="BQ137" s="151"/>
      <c r="BR137" s="151"/>
      <c r="BS137" s="151"/>
      <c r="BT137" s="151"/>
      <c r="BU137" s="151"/>
      <c r="BV137" s="151"/>
      <c r="BW137" s="151"/>
      <c r="BX137" s="151"/>
      <c r="BY137" s="151"/>
      <c r="BZ137" s="151"/>
      <c r="CA137" s="151"/>
      <c r="CB137" s="151"/>
      <c r="CC137" s="151"/>
      <c r="CD137" s="151"/>
      <c r="CE137" s="151"/>
      <c r="CF137" s="151"/>
      <c r="CG137" s="151"/>
      <c r="CH137" s="151"/>
      <c r="CI137" s="15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51"/>
      <c r="DF137" s="151"/>
      <c r="DG137" s="151"/>
      <c r="DH137" s="151"/>
      <c r="DI137" s="151"/>
      <c r="DJ137" s="151"/>
      <c r="DK137" s="151"/>
      <c r="DL137" s="151"/>
      <c r="DM137" s="151"/>
      <c r="DN137" s="151"/>
      <c r="DO137" s="151"/>
    </row>
    <row r="138" spans="1:119" ht="15.75" customHeight="1" x14ac:dyDescent="0.2">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c r="BP138" s="151"/>
      <c r="BQ138" s="151"/>
      <c r="BR138" s="151"/>
      <c r="BS138" s="151"/>
      <c r="BT138" s="151"/>
      <c r="BU138" s="151"/>
      <c r="BV138" s="151"/>
      <c r="BW138" s="151"/>
      <c r="BX138" s="151"/>
      <c r="BY138" s="151"/>
      <c r="BZ138" s="151"/>
      <c r="CA138" s="151"/>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c r="DK138" s="151"/>
      <c r="DL138" s="151"/>
      <c r="DM138" s="151"/>
      <c r="DN138" s="151"/>
      <c r="DO138" s="151"/>
    </row>
    <row r="139" spans="1:119" ht="15.75" customHeight="1" x14ac:dyDescent="0.2">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c r="BP139" s="151"/>
      <c r="BQ139" s="151"/>
      <c r="BR139" s="151"/>
      <c r="BS139" s="151"/>
      <c r="BT139" s="151"/>
      <c r="BU139" s="151"/>
      <c r="BV139" s="151"/>
      <c r="BW139" s="151"/>
      <c r="BX139" s="151"/>
      <c r="BY139" s="151"/>
      <c r="BZ139" s="151"/>
      <c r="CA139" s="151"/>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c r="DK139" s="151"/>
      <c r="DL139" s="151"/>
      <c r="DM139" s="151"/>
      <c r="DN139" s="151"/>
      <c r="DO139" s="151"/>
    </row>
    <row r="140" spans="1:119" ht="15.75" customHeight="1" x14ac:dyDescent="0.2">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c r="BP140" s="151"/>
      <c r="BQ140" s="151"/>
      <c r="BR140" s="151"/>
      <c r="BS140" s="151"/>
      <c r="BT140" s="151"/>
      <c r="BU140" s="151"/>
      <c r="BV140" s="151"/>
      <c r="BW140" s="151"/>
      <c r="BX140" s="151"/>
      <c r="BY140" s="151"/>
      <c r="BZ140" s="151"/>
      <c r="CA140" s="151"/>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c r="DK140" s="151"/>
      <c r="DL140" s="151"/>
      <c r="DM140" s="151"/>
      <c r="DN140" s="151"/>
      <c r="DO140" s="151"/>
    </row>
    <row r="141" spans="1:119" ht="15.75" customHeight="1" x14ac:dyDescent="0.2">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row>
    <row r="142" spans="1:119" ht="15.75" customHeight="1" x14ac:dyDescent="0.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row>
    <row r="143" spans="1:119" ht="15.75" customHeight="1" x14ac:dyDescent="0.2">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row>
    <row r="144" spans="1:119" ht="15.75" customHeight="1" x14ac:dyDescent="0.2">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row>
    <row r="145" spans="1:119" ht="15.75" customHeight="1" x14ac:dyDescent="0.2">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row>
    <row r="146" spans="1:119" ht="15.75" customHeight="1" x14ac:dyDescent="0.2">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row>
    <row r="147" spans="1:119" ht="15.75" customHeight="1" x14ac:dyDescent="0.2">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c r="BS147" s="151"/>
      <c r="BT147" s="151"/>
      <c r="BU147" s="151"/>
      <c r="BV147" s="151"/>
      <c r="BW147" s="151"/>
      <c r="BX147" s="151"/>
      <c r="BY147" s="151"/>
      <c r="BZ147" s="151"/>
      <c r="CA147" s="151"/>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c r="DK147" s="151"/>
      <c r="DL147" s="151"/>
      <c r="DM147" s="151"/>
      <c r="DN147" s="151"/>
      <c r="DO147" s="151"/>
    </row>
    <row r="148" spans="1:119" ht="15.75" customHeight="1" x14ac:dyDescent="0.2">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row>
    <row r="149" spans="1:119" ht="15.75" customHeight="1" x14ac:dyDescent="0.2">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row>
    <row r="150" spans="1:119" ht="15.75" customHeight="1" x14ac:dyDescent="0.2">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row>
    <row r="151" spans="1:119" ht="15.75" customHeight="1" x14ac:dyDescent="0.2">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row>
    <row r="152" spans="1:119" ht="15.75" customHeight="1" x14ac:dyDescent="0.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row>
    <row r="153" spans="1:119" ht="15.75" customHeight="1" x14ac:dyDescent="0.2">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row>
    <row r="154" spans="1:119" ht="15.75" customHeight="1" x14ac:dyDescent="0.2">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row>
    <row r="155" spans="1:119" ht="15.75" customHeight="1" x14ac:dyDescent="0.2">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row>
    <row r="156" spans="1:119" ht="15.75" customHeight="1" x14ac:dyDescent="0.2">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row>
    <row r="157" spans="1:119" ht="15.75" customHeight="1" x14ac:dyDescent="0.2">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row>
    <row r="158" spans="1:119" ht="15.75" customHeight="1" x14ac:dyDescent="0.2">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151"/>
      <c r="BS158" s="151"/>
      <c r="BT158" s="151"/>
      <c r="BU158" s="151"/>
      <c r="BV158" s="151"/>
      <c r="BW158" s="151"/>
      <c r="BX158" s="151"/>
      <c r="BY158" s="151"/>
      <c r="BZ158" s="151"/>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row>
    <row r="159" spans="1:119" ht="15.75" customHeight="1" x14ac:dyDescent="0.2">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151"/>
      <c r="BS159" s="151"/>
      <c r="BT159" s="151"/>
      <c r="BU159" s="151"/>
      <c r="BV159" s="151"/>
      <c r="BW159" s="151"/>
      <c r="BX159" s="151"/>
      <c r="BY159" s="151"/>
      <c r="BZ159" s="151"/>
      <c r="CA159" s="151"/>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c r="DK159" s="151"/>
      <c r="DL159" s="151"/>
      <c r="DM159" s="151"/>
      <c r="DN159" s="151"/>
      <c r="DO159" s="151"/>
    </row>
    <row r="160" spans="1:119" ht="15.75" customHeight="1" x14ac:dyDescent="0.2">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151"/>
      <c r="BS160" s="151"/>
      <c r="BT160" s="151"/>
      <c r="BU160" s="151"/>
      <c r="BV160" s="151"/>
      <c r="BW160" s="151"/>
      <c r="BX160" s="151"/>
      <c r="BY160" s="151"/>
      <c r="BZ160" s="151"/>
      <c r="CA160" s="151"/>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c r="DK160" s="151"/>
      <c r="DL160" s="151"/>
      <c r="DM160" s="151"/>
      <c r="DN160" s="151"/>
      <c r="DO160" s="151"/>
    </row>
    <row r="161" spans="1:119" ht="15.75" customHeight="1" x14ac:dyDescent="0.2">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c r="BR161" s="151"/>
      <c r="BS161" s="151"/>
      <c r="BT161" s="151"/>
      <c r="BU161" s="151"/>
      <c r="BV161" s="151"/>
      <c r="BW161" s="151"/>
      <c r="BX161" s="151"/>
      <c r="BY161" s="151"/>
      <c r="BZ161" s="151"/>
      <c r="CA161" s="151"/>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c r="DK161" s="151"/>
      <c r="DL161" s="151"/>
      <c r="DM161" s="151"/>
      <c r="DN161" s="151"/>
      <c r="DO161" s="151"/>
    </row>
    <row r="162" spans="1:119" ht="15.75" customHeight="1" x14ac:dyDescent="0.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51"/>
      <c r="BS162" s="151"/>
      <c r="BT162" s="151"/>
      <c r="BU162" s="151"/>
      <c r="BV162" s="151"/>
      <c r="BW162" s="151"/>
      <c r="BX162" s="151"/>
      <c r="BY162" s="151"/>
      <c r="BZ162" s="151"/>
      <c r="CA162" s="151"/>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c r="DK162" s="151"/>
      <c r="DL162" s="151"/>
      <c r="DM162" s="151"/>
      <c r="DN162" s="151"/>
      <c r="DO162" s="151"/>
    </row>
    <row r="163" spans="1:119" ht="15.75" customHeight="1" x14ac:dyDescent="0.2">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c r="BP163" s="151"/>
      <c r="BQ163" s="151"/>
      <c r="BR163" s="151"/>
      <c r="BS163" s="151"/>
      <c r="BT163" s="151"/>
      <c r="BU163" s="151"/>
      <c r="BV163" s="151"/>
      <c r="BW163" s="151"/>
      <c r="BX163" s="151"/>
      <c r="BY163" s="151"/>
      <c r="BZ163" s="151"/>
      <c r="CA163" s="151"/>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c r="DK163" s="151"/>
      <c r="DL163" s="151"/>
      <c r="DM163" s="151"/>
      <c r="DN163" s="151"/>
      <c r="DO163" s="151"/>
    </row>
    <row r="164" spans="1:119" ht="15.75" customHeight="1" x14ac:dyDescent="0.2">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row>
    <row r="165" spans="1:119" ht="15.75" customHeight="1" x14ac:dyDescent="0.2">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row>
    <row r="166" spans="1:119" ht="15.75" customHeight="1" x14ac:dyDescent="0.2">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row>
    <row r="167" spans="1:119" ht="15.75" customHeight="1" x14ac:dyDescent="0.2">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row>
    <row r="168" spans="1:119" ht="15.75" customHeight="1" x14ac:dyDescent="0.2">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row>
    <row r="169" spans="1:119" ht="15.75" customHeight="1" x14ac:dyDescent="0.2">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row>
    <row r="170" spans="1:119" ht="15.75" customHeight="1" x14ac:dyDescent="0.2">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row>
    <row r="171" spans="1:119" ht="15.75" customHeight="1" x14ac:dyDescent="0.2">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row>
    <row r="172" spans="1:119" ht="15.75" customHeight="1" x14ac:dyDescent="0.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c r="BR172" s="151"/>
      <c r="BS172" s="151"/>
      <c r="BT172" s="151"/>
      <c r="BU172" s="151"/>
      <c r="BV172" s="151"/>
      <c r="BW172" s="151"/>
      <c r="BX172" s="151"/>
      <c r="BY172" s="151"/>
      <c r="BZ172" s="151"/>
      <c r="CA172" s="151"/>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c r="DK172" s="151"/>
      <c r="DL172" s="151"/>
      <c r="DM172" s="151"/>
      <c r="DN172" s="151"/>
      <c r="DO172" s="151"/>
    </row>
    <row r="173" spans="1:119" ht="15.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c r="DK173" s="151"/>
      <c r="DL173" s="151"/>
      <c r="DM173" s="151"/>
      <c r="DN173" s="151"/>
      <c r="DO173" s="151"/>
    </row>
    <row r="174" spans="1:119" ht="15.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c r="DK174" s="151"/>
      <c r="DL174" s="151"/>
      <c r="DM174" s="151"/>
      <c r="DN174" s="151"/>
      <c r="DO174" s="151"/>
    </row>
    <row r="175" spans="1:119" ht="15.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c r="DK175" s="151"/>
      <c r="DL175" s="151"/>
      <c r="DM175" s="151"/>
      <c r="DN175" s="151"/>
      <c r="DO175" s="151"/>
    </row>
    <row r="176" spans="1:119" ht="15.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51"/>
      <c r="BS176" s="151"/>
      <c r="BT176" s="151"/>
      <c r="BU176" s="151"/>
      <c r="BV176" s="151"/>
      <c r="BW176" s="151"/>
      <c r="BX176" s="151"/>
      <c r="BY176" s="151"/>
      <c r="BZ176" s="151"/>
      <c r="CA176" s="151"/>
      <c r="CB176" s="151"/>
      <c r="CC176" s="151"/>
      <c r="CD176" s="151"/>
      <c r="CE176" s="151"/>
      <c r="CF176" s="151"/>
      <c r="CG176" s="151"/>
      <c r="CH176" s="151"/>
      <c r="CI176" s="151"/>
      <c r="CJ176" s="151"/>
      <c r="CK176" s="151"/>
      <c r="CL176" s="151"/>
      <c r="CM176" s="151"/>
      <c r="CN176" s="151"/>
      <c r="CO176" s="151"/>
      <c r="CP176" s="151"/>
      <c r="CQ176" s="151"/>
      <c r="CR176" s="151"/>
      <c r="CS176" s="151"/>
      <c r="CT176" s="151"/>
      <c r="CU176" s="151"/>
      <c r="CV176" s="151"/>
      <c r="CW176" s="151"/>
      <c r="CX176" s="151"/>
      <c r="CY176" s="151"/>
      <c r="CZ176" s="151"/>
      <c r="DA176" s="151"/>
      <c r="DB176" s="151"/>
      <c r="DC176" s="151"/>
      <c r="DD176" s="151"/>
      <c r="DE176" s="151"/>
      <c r="DF176" s="151"/>
      <c r="DG176" s="151"/>
      <c r="DH176" s="151"/>
      <c r="DI176" s="151"/>
      <c r="DJ176" s="151"/>
      <c r="DK176" s="151"/>
      <c r="DL176" s="151"/>
      <c r="DM176" s="151"/>
      <c r="DN176" s="151"/>
      <c r="DO176" s="151"/>
    </row>
    <row r="177" spans="1:119" ht="15.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c r="BN177" s="151"/>
      <c r="BO177" s="151"/>
      <c r="BP177" s="151"/>
      <c r="BQ177" s="151"/>
      <c r="BR177" s="151"/>
      <c r="BS177" s="151"/>
      <c r="BT177" s="151"/>
      <c r="BU177" s="151"/>
      <c r="BV177" s="151"/>
      <c r="BW177" s="151"/>
      <c r="BX177" s="151"/>
      <c r="BY177" s="151"/>
      <c r="BZ177" s="151"/>
      <c r="CA177" s="151"/>
      <c r="CB177" s="151"/>
      <c r="CC177" s="151"/>
      <c r="CD177" s="151"/>
      <c r="CE177" s="151"/>
      <c r="CF177" s="151"/>
      <c r="CG177" s="151"/>
      <c r="CH177" s="151"/>
      <c r="CI177" s="151"/>
      <c r="CJ177" s="151"/>
      <c r="CK177" s="151"/>
      <c r="CL177" s="151"/>
      <c r="CM177" s="151"/>
      <c r="CN177" s="151"/>
      <c r="CO177" s="151"/>
      <c r="CP177" s="151"/>
      <c r="CQ177" s="151"/>
      <c r="CR177" s="151"/>
      <c r="CS177" s="151"/>
      <c r="CT177" s="151"/>
      <c r="CU177" s="151"/>
      <c r="CV177" s="151"/>
      <c r="CW177" s="151"/>
      <c r="CX177" s="151"/>
      <c r="CY177" s="151"/>
      <c r="CZ177" s="151"/>
      <c r="DA177" s="151"/>
      <c r="DB177" s="151"/>
      <c r="DC177" s="151"/>
      <c r="DD177" s="151"/>
      <c r="DE177" s="151"/>
      <c r="DF177" s="151"/>
      <c r="DG177" s="151"/>
      <c r="DH177" s="151"/>
      <c r="DI177" s="151"/>
      <c r="DJ177" s="151"/>
      <c r="DK177" s="151"/>
      <c r="DL177" s="151"/>
      <c r="DM177" s="151"/>
      <c r="DN177" s="151"/>
      <c r="DO177" s="151"/>
    </row>
    <row r="178" spans="1:119" ht="15.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51"/>
      <c r="DI178" s="151"/>
      <c r="DJ178" s="151"/>
      <c r="DK178" s="151"/>
      <c r="DL178" s="151"/>
      <c r="DM178" s="151"/>
      <c r="DN178" s="151"/>
      <c r="DO178" s="151"/>
    </row>
    <row r="179" spans="1:119" ht="15.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51"/>
      <c r="DI179" s="151"/>
      <c r="DJ179" s="151"/>
      <c r="DK179" s="151"/>
      <c r="DL179" s="151"/>
      <c r="DM179" s="151"/>
      <c r="DN179" s="151"/>
      <c r="DO179" s="151"/>
    </row>
    <row r="180" spans="1:119" ht="15.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c r="BP180" s="151"/>
      <c r="BQ180" s="151"/>
      <c r="BR180" s="151"/>
      <c r="BS180" s="151"/>
      <c r="BT180" s="151"/>
      <c r="BU180" s="151"/>
      <c r="BV180" s="151"/>
      <c r="BW180" s="151"/>
      <c r="BX180" s="151"/>
      <c r="BY180" s="151"/>
      <c r="BZ180" s="151"/>
      <c r="CA180" s="151"/>
      <c r="CB180" s="151"/>
      <c r="CC180" s="151"/>
      <c r="CD180" s="151"/>
      <c r="CE180" s="151"/>
      <c r="CF180" s="151"/>
      <c r="CG180" s="151"/>
      <c r="CH180" s="151"/>
      <c r="CI180" s="151"/>
      <c r="CJ180" s="151"/>
      <c r="CK180" s="151"/>
      <c r="CL180" s="151"/>
      <c r="CM180" s="151"/>
      <c r="CN180" s="151"/>
      <c r="CO180" s="151"/>
      <c r="CP180" s="151"/>
      <c r="CQ180" s="151"/>
      <c r="CR180" s="151"/>
      <c r="CS180" s="151"/>
      <c r="CT180" s="151"/>
      <c r="CU180" s="151"/>
      <c r="CV180" s="151"/>
      <c r="CW180" s="151"/>
      <c r="CX180" s="151"/>
      <c r="CY180" s="151"/>
      <c r="CZ180" s="151"/>
      <c r="DA180" s="151"/>
      <c r="DB180" s="151"/>
      <c r="DC180" s="151"/>
      <c r="DD180" s="151"/>
      <c r="DE180" s="151"/>
      <c r="DF180" s="151"/>
      <c r="DG180" s="151"/>
      <c r="DH180" s="151"/>
      <c r="DI180" s="151"/>
      <c r="DJ180" s="151"/>
      <c r="DK180" s="151"/>
      <c r="DL180" s="151"/>
      <c r="DM180" s="151"/>
      <c r="DN180" s="151"/>
      <c r="DO180" s="151"/>
    </row>
    <row r="181" spans="1:119" ht="15.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row>
    <row r="182" spans="1:119" ht="15.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row>
    <row r="183" spans="1:119" ht="15.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row>
    <row r="184" spans="1:119" ht="15.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row>
    <row r="185" spans="1:119" ht="15.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151"/>
      <c r="BN185" s="151"/>
      <c r="BO185" s="151"/>
      <c r="BP185" s="151"/>
      <c r="BQ185" s="151"/>
      <c r="BR185" s="151"/>
      <c r="BS185" s="151"/>
      <c r="BT185" s="151"/>
      <c r="BU185" s="151"/>
      <c r="BV185" s="151"/>
      <c r="BW185" s="151"/>
      <c r="BX185" s="151"/>
      <c r="BY185" s="151"/>
      <c r="BZ185" s="151"/>
      <c r="CA185" s="151"/>
      <c r="CB185" s="151"/>
      <c r="CC185" s="151"/>
      <c r="CD185" s="151"/>
      <c r="CE185" s="151"/>
      <c r="CF185" s="151"/>
      <c r="CG185" s="151"/>
      <c r="CH185" s="151"/>
      <c r="CI185" s="151"/>
      <c r="CJ185" s="151"/>
      <c r="CK185" s="151"/>
      <c r="CL185" s="151"/>
      <c r="CM185" s="151"/>
      <c r="CN185" s="151"/>
      <c r="CO185" s="151"/>
      <c r="CP185" s="151"/>
      <c r="CQ185" s="151"/>
      <c r="CR185" s="151"/>
      <c r="CS185" s="151"/>
      <c r="CT185" s="151"/>
      <c r="CU185" s="151"/>
      <c r="CV185" s="151"/>
      <c r="CW185" s="151"/>
      <c r="CX185" s="151"/>
      <c r="CY185" s="151"/>
      <c r="CZ185" s="151"/>
      <c r="DA185" s="151"/>
      <c r="DB185" s="151"/>
      <c r="DC185" s="151"/>
      <c r="DD185" s="151"/>
      <c r="DE185" s="151"/>
      <c r="DF185" s="151"/>
      <c r="DG185" s="151"/>
      <c r="DH185" s="151"/>
      <c r="DI185" s="151"/>
      <c r="DJ185" s="151"/>
      <c r="DK185" s="151"/>
      <c r="DL185" s="151"/>
      <c r="DM185" s="151"/>
      <c r="DN185" s="151"/>
      <c r="DO185" s="151"/>
    </row>
    <row r="186" spans="1:119" ht="15.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51"/>
      <c r="DI186" s="151"/>
      <c r="DJ186" s="151"/>
      <c r="DK186" s="151"/>
      <c r="DL186" s="151"/>
      <c r="DM186" s="151"/>
      <c r="DN186" s="151"/>
      <c r="DO186" s="151"/>
    </row>
    <row r="187" spans="1:119" ht="15.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51"/>
      <c r="DI187" s="151"/>
      <c r="DJ187" s="151"/>
      <c r="DK187" s="151"/>
      <c r="DL187" s="151"/>
      <c r="DM187" s="151"/>
      <c r="DN187" s="151"/>
      <c r="DO187" s="151"/>
    </row>
    <row r="188" spans="1:119" ht="15.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151"/>
      <c r="BS188" s="151"/>
      <c r="BT188" s="151"/>
      <c r="BU188" s="151"/>
      <c r="BV188" s="151"/>
      <c r="BW188" s="151"/>
      <c r="BX188" s="151"/>
      <c r="BY188" s="151"/>
      <c r="BZ188" s="151"/>
      <c r="CA188" s="151"/>
      <c r="CB188" s="151"/>
      <c r="CC188" s="151"/>
      <c r="CD188" s="151"/>
      <c r="CE188" s="151"/>
      <c r="CF188" s="151"/>
      <c r="CG188" s="151"/>
      <c r="CH188" s="151"/>
      <c r="CI188" s="151"/>
      <c r="CJ188" s="151"/>
      <c r="CK188" s="151"/>
      <c r="CL188" s="151"/>
      <c r="CM188" s="151"/>
      <c r="CN188" s="151"/>
      <c r="CO188" s="151"/>
      <c r="CP188" s="151"/>
      <c r="CQ188" s="151"/>
      <c r="CR188" s="151"/>
      <c r="CS188" s="151"/>
      <c r="CT188" s="151"/>
      <c r="CU188" s="151"/>
      <c r="CV188" s="151"/>
      <c r="CW188" s="151"/>
      <c r="CX188" s="151"/>
      <c r="CY188" s="151"/>
      <c r="CZ188" s="151"/>
      <c r="DA188" s="151"/>
      <c r="DB188" s="151"/>
      <c r="DC188" s="151"/>
      <c r="DD188" s="151"/>
      <c r="DE188" s="151"/>
      <c r="DF188" s="151"/>
      <c r="DG188" s="151"/>
      <c r="DH188" s="151"/>
      <c r="DI188" s="151"/>
      <c r="DJ188" s="151"/>
      <c r="DK188" s="151"/>
      <c r="DL188" s="151"/>
      <c r="DM188" s="151"/>
      <c r="DN188" s="151"/>
      <c r="DO188" s="151"/>
    </row>
    <row r="189" spans="1:119" ht="15.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c r="BP189" s="151"/>
      <c r="BQ189" s="151"/>
      <c r="BR189" s="151"/>
      <c r="BS189" s="151"/>
      <c r="BT189" s="151"/>
      <c r="BU189" s="151"/>
      <c r="BV189" s="151"/>
      <c r="BW189" s="151"/>
      <c r="BX189" s="151"/>
      <c r="BY189" s="151"/>
      <c r="BZ189" s="151"/>
      <c r="CA189" s="151"/>
      <c r="CB189" s="151"/>
      <c r="CC189" s="151"/>
      <c r="CD189" s="151"/>
      <c r="CE189" s="151"/>
      <c r="CF189" s="151"/>
      <c r="CG189" s="151"/>
      <c r="CH189" s="151"/>
      <c r="CI189" s="151"/>
      <c r="CJ189" s="151"/>
      <c r="CK189" s="151"/>
      <c r="CL189" s="151"/>
      <c r="CM189" s="151"/>
      <c r="CN189" s="151"/>
      <c r="CO189" s="151"/>
      <c r="CP189" s="151"/>
      <c r="CQ189" s="151"/>
      <c r="CR189" s="151"/>
      <c r="CS189" s="151"/>
      <c r="CT189" s="151"/>
      <c r="CU189" s="151"/>
      <c r="CV189" s="151"/>
      <c r="CW189" s="151"/>
      <c r="CX189" s="151"/>
      <c r="CY189" s="151"/>
      <c r="CZ189" s="151"/>
      <c r="DA189" s="151"/>
      <c r="DB189" s="151"/>
      <c r="DC189" s="151"/>
      <c r="DD189" s="151"/>
      <c r="DE189" s="151"/>
      <c r="DF189" s="151"/>
      <c r="DG189" s="151"/>
      <c r="DH189" s="151"/>
      <c r="DI189" s="151"/>
      <c r="DJ189" s="151"/>
      <c r="DK189" s="151"/>
      <c r="DL189" s="151"/>
      <c r="DM189" s="151"/>
      <c r="DN189" s="151"/>
      <c r="DO189" s="151"/>
    </row>
    <row r="190" spans="1:119" ht="15.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51"/>
      <c r="DI190" s="151"/>
      <c r="DJ190" s="151"/>
      <c r="DK190" s="151"/>
      <c r="DL190" s="151"/>
      <c r="DM190" s="151"/>
      <c r="DN190" s="151"/>
      <c r="DO190" s="151"/>
    </row>
    <row r="191" spans="1:119" ht="15.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51"/>
      <c r="DI191" s="151"/>
      <c r="DJ191" s="151"/>
      <c r="DK191" s="151"/>
      <c r="DL191" s="151"/>
      <c r="DM191" s="151"/>
      <c r="DN191" s="151"/>
      <c r="DO191" s="151"/>
    </row>
    <row r="192" spans="1:119" ht="15.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151"/>
      <c r="BN192" s="151"/>
      <c r="BO192" s="151"/>
      <c r="BP192" s="151"/>
      <c r="BQ192" s="151"/>
      <c r="BR192" s="151"/>
      <c r="BS192" s="151"/>
      <c r="BT192" s="151"/>
      <c r="BU192" s="151"/>
      <c r="BV192" s="151"/>
      <c r="BW192" s="151"/>
      <c r="BX192" s="151"/>
      <c r="BY192" s="151"/>
      <c r="BZ192" s="151"/>
      <c r="CA192" s="151"/>
      <c r="CB192" s="151"/>
      <c r="CC192" s="151"/>
      <c r="CD192" s="151"/>
      <c r="CE192" s="151"/>
      <c r="CF192" s="151"/>
      <c r="CG192" s="151"/>
      <c r="CH192" s="151"/>
      <c r="CI192" s="151"/>
      <c r="CJ192" s="151"/>
      <c r="CK192" s="151"/>
      <c r="CL192" s="151"/>
      <c r="CM192" s="151"/>
      <c r="CN192" s="151"/>
      <c r="CO192" s="151"/>
      <c r="CP192" s="151"/>
      <c r="CQ192" s="151"/>
      <c r="CR192" s="151"/>
      <c r="CS192" s="151"/>
      <c r="CT192" s="151"/>
      <c r="CU192" s="151"/>
      <c r="CV192" s="151"/>
      <c r="CW192" s="151"/>
      <c r="CX192" s="151"/>
      <c r="CY192" s="151"/>
      <c r="CZ192" s="151"/>
      <c r="DA192" s="151"/>
      <c r="DB192" s="151"/>
      <c r="DC192" s="151"/>
      <c r="DD192" s="151"/>
      <c r="DE192" s="151"/>
      <c r="DF192" s="151"/>
      <c r="DG192" s="151"/>
      <c r="DH192" s="151"/>
      <c r="DI192" s="151"/>
      <c r="DJ192" s="151"/>
      <c r="DK192" s="151"/>
      <c r="DL192" s="151"/>
      <c r="DM192" s="151"/>
      <c r="DN192" s="151"/>
      <c r="DO192" s="151"/>
    </row>
    <row r="193" spans="1:119" ht="15.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c r="BR193" s="151"/>
      <c r="BS193" s="151"/>
      <c r="BT193" s="151"/>
      <c r="BU193" s="151"/>
      <c r="BV193" s="151"/>
      <c r="BW193" s="151"/>
      <c r="BX193" s="151"/>
      <c r="BY193" s="151"/>
      <c r="BZ193" s="151"/>
      <c r="CA193" s="151"/>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c r="DK193" s="151"/>
      <c r="DL193" s="151"/>
      <c r="DM193" s="151"/>
      <c r="DN193" s="151"/>
      <c r="DO193" s="151"/>
    </row>
    <row r="194" spans="1:119" ht="15.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row>
    <row r="195" spans="1:119" ht="15.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row>
    <row r="196" spans="1:119" ht="15.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row>
    <row r="197" spans="1:119" ht="15.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row>
    <row r="198" spans="1:119" ht="15.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row>
    <row r="199" spans="1:119" ht="15.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row>
    <row r="200" spans="1:119" ht="15.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51"/>
      <c r="BS200" s="151"/>
      <c r="BT200" s="151"/>
      <c r="BU200" s="151"/>
      <c r="BV200" s="151"/>
      <c r="BW200" s="151"/>
      <c r="BX200" s="151"/>
      <c r="BY200" s="151"/>
      <c r="BZ200" s="151"/>
      <c r="CA200" s="151"/>
      <c r="CB200" s="151"/>
      <c r="CC200" s="151"/>
      <c r="CD200" s="151"/>
      <c r="CE200" s="151"/>
      <c r="CF200" s="151"/>
      <c r="CG200" s="151"/>
      <c r="CH200" s="151"/>
      <c r="CI200" s="151"/>
      <c r="CJ200" s="151"/>
      <c r="CK200" s="151"/>
      <c r="CL200" s="151"/>
      <c r="CM200" s="151"/>
      <c r="CN200" s="151"/>
      <c r="CO200" s="151"/>
      <c r="CP200" s="151"/>
      <c r="CQ200" s="151"/>
      <c r="CR200" s="151"/>
      <c r="CS200" s="151"/>
      <c r="CT200" s="151"/>
      <c r="CU200" s="151"/>
      <c r="CV200" s="151"/>
      <c r="CW200" s="151"/>
      <c r="CX200" s="151"/>
      <c r="CY200" s="151"/>
      <c r="CZ200" s="151"/>
      <c r="DA200" s="151"/>
      <c r="DB200" s="151"/>
      <c r="DC200" s="151"/>
      <c r="DD200" s="151"/>
      <c r="DE200" s="151"/>
      <c r="DF200" s="151"/>
      <c r="DG200" s="151"/>
      <c r="DH200" s="151"/>
      <c r="DI200" s="151"/>
      <c r="DJ200" s="151"/>
      <c r="DK200" s="151"/>
      <c r="DL200" s="151"/>
      <c r="DM200" s="151"/>
      <c r="DN200" s="151"/>
      <c r="DO200" s="151"/>
    </row>
    <row r="201" spans="1:119" ht="15.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151"/>
      <c r="BN201" s="151"/>
      <c r="BO201" s="151"/>
      <c r="BP201" s="151"/>
      <c r="BQ201" s="151"/>
      <c r="BR201" s="151"/>
      <c r="BS201" s="151"/>
      <c r="BT201" s="151"/>
      <c r="BU201" s="151"/>
      <c r="BV201" s="151"/>
      <c r="BW201" s="151"/>
      <c r="BX201" s="151"/>
      <c r="BY201" s="151"/>
      <c r="BZ201" s="151"/>
      <c r="CA201" s="151"/>
      <c r="CB201" s="151"/>
      <c r="CC201" s="151"/>
      <c r="CD201" s="151"/>
      <c r="CE201" s="151"/>
      <c r="CF201" s="151"/>
      <c r="CG201" s="151"/>
      <c r="CH201" s="151"/>
      <c r="CI201" s="151"/>
      <c r="CJ201" s="151"/>
      <c r="CK201" s="151"/>
      <c r="CL201" s="151"/>
      <c r="CM201" s="151"/>
      <c r="CN201" s="151"/>
      <c r="CO201" s="151"/>
      <c r="CP201" s="151"/>
      <c r="CQ201" s="151"/>
      <c r="CR201" s="151"/>
      <c r="CS201" s="151"/>
      <c r="CT201" s="151"/>
      <c r="CU201" s="151"/>
      <c r="CV201" s="151"/>
      <c r="CW201" s="151"/>
      <c r="CX201" s="151"/>
      <c r="CY201" s="151"/>
      <c r="CZ201" s="151"/>
      <c r="DA201" s="151"/>
      <c r="DB201" s="151"/>
      <c r="DC201" s="151"/>
      <c r="DD201" s="151"/>
      <c r="DE201" s="151"/>
      <c r="DF201" s="151"/>
      <c r="DG201" s="151"/>
      <c r="DH201" s="151"/>
      <c r="DI201" s="151"/>
      <c r="DJ201" s="151"/>
      <c r="DK201" s="151"/>
      <c r="DL201" s="151"/>
      <c r="DM201" s="151"/>
      <c r="DN201" s="151"/>
      <c r="DO201" s="151"/>
    </row>
    <row r="202" spans="1:119" ht="15.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51"/>
      <c r="DI202" s="151"/>
      <c r="DJ202" s="151"/>
      <c r="DK202" s="151"/>
      <c r="DL202" s="151"/>
      <c r="DM202" s="151"/>
      <c r="DN202" s="151"/>
      <c r="DO202" s="151"/>
    </row>
    <row r="203" spans="1:119" ht="15.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51"/>
      <c r="DI203" s="151"/>
      <c r="DJ203" s="151"/>
      <c r="DK203" s="151"/>
      <c r="DL203" s="151"/>
      <c r="DM203" s="151"/>
      <c r="DN203" s="151"/>
      <c r="DO203" s="151"/>
    </row>
    <row r="204" spans="1:119" ht="15.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c r="BP204" s="151"/>
      <c r="BQ204" s="151"/>
      <c r="BR204" s="151"/>
      <c r="BS204" s="151"/>
      <c r="BT204" s="151"/>
      <c r="BU204" s="151"/>
      <c r="BV204" s="151"/>
      <c r="BW204" s="151"/>
      <c r="BX204" s="151"/>
      <c r="BY204" s="151"/>
      <c r="BZ204" s="151"/>
      <c r="CA204" s="151"/>
      <c r="CB204" s="151"/>
      <c r="CC204" s="151"/>
      <c r="CD204" s="151"/>
      <c r="CE204" s="151"/>
      <c r="CF204" s="151"/>
      <c r="CG204" s="151"/>
      <c r="CH204" s="151"/>
      <c r="CI204" s="151"/>
      <c r="CJ204" s="151"/>
      <c r="CK204" s="151"/>
      <c r="CL204" s="151"/>
      <c r="CM204" s="151"/>
      <c r="CN204" s="151"/>
      <c r="CO204" s="151"/>
      <c r="CP204" s="151"/>
      <c r="CQ204" s="151"/>
      <c r="CR204" s="151"/>
      <c r="CS204" s="151"/>
      <c r="CT204" s="151"/>
      <c r="CU204" s="151"/>
      <c r="CV204" s="151"/>
      <c r="CW204" s="151"/>
      <c r="CX204" s="151"/>
      <c r="CY204" s="151"/>
      <c r="CZ204" s="151"/>
      <c r="DA204" s="151"/>
      <c r="DB204" s="151"/>
      <c r="DC204" s="151"/>
      <c r="DD204" s="151"/>
      <c r="DE204" s="151"/>
      <c r="DF204" s="151"/>
      <c r="DG204" s="151"/>
      <c r="DH204" s="151"/>
      <c r="DI204" s="151"/>
      <c r="DJ204" s="151"/>
      <c r="DK204" s="151"/>
      <c r="DL204" s="151"/>
      <c r="DM204" s="151"/>
      <c r="DN204" s="151"/>
      <c r="DO204" s="151"/>
    </row>
    <row r="205" spans="1:119" ht="15.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c r="BN205" s="151"/>
      <c r="BO205" s="151"/>
      <c r="BP205" s="151"/>
      <c r="BQ205" s="151"/>
      <c r="BR205" s="151"/>
      <c r="BS205" s="151"/>
      <c r="BT205" s="151"/>
      <c r="BU205" s="151"/>
      <c r="BV205" s="151"/>
      <c r="BW205" s="151"/>
      <c r="BX205" s="151"/>
      <c r="BY205" s="151"/>
      <c r="BZ205" s="151"/>
      <c r="CA205" s="151"/>
      <c r="CB205" s="151"/>
      <c r="CC205" s="151"/>
      <c r="CD205" s="151"/>
      <c r="CE205" s="151"/>
      <c r="CF205" s="151"/>
      <c r="CG205" s="151"/>
      <c r="CH205" s="151"/>
      <c r="CI205" s="151"/>
      <c r="CJ205" s="151"/>
      <c r="CK205" s="151"/>
      <c r="CL205" s="151"/>
      <c r="CM205" s="151"/>
      <c r="CN205" s="151"/>
      <c r="CO205" s="151"/>
      <c r="CP205" s="151"/>
      <c r="CQ205" s="151"/>
      <c r="CR205" s="151"/>
      <c r="CS205" s="151"/>
      <c r="CT205" s="151"/>
      <c r="CU205" s="151"/>
      <c r="CV205" s="151"/>
      <c r="CW205" s="151"/>
      <c r="CX205" s="151"/>
      <c r="CY205" s="151"/>
      <c r="CZ205" s="151"/>
      <c r="DA205" s="151"/>
      <c r="DB205" s="151"/>
      <c r="DC205" s="151"/>
      <c r="DD205" s="151"/>
      <c r="DE205" s="151"/>
      <c r="DF205" s="151"/>
      <c r="DG205" s="151"/>
      <c r="DH205" s="151"/>
      <c r="DI205" s="151"/>
      <c r="DJ205" s="151"/>
      <c r="DK205" s="151"/>
      <c r="DL205" s="151"/>
      <c r="DM205" s="151"/>
      <c r="DN205" s="151"/>
      <c r="DO205" s="151"/>
    </row>
    <row r="206" spans="1:119" ht="15.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151"/>
      <c r="BN206" s="151"/>
      <c r="BO206" s="151"/>
      <c r="BP206" s="151"/>
      <c r="BQ206" s="151"/>
      <c r="BR206" s="151"/>
      <c r="BS206" s="151"/>
      <c r="BT206" s="151"/>
      <c r="BU206" s="151"/>
      <c r="BV206" s="151"/>
      <c r="BW206" s="151"/>
      <c r="BX206" s="151"/>
      <c r="BY206" s="151"/>
      <c r="BZ206" s="151"/>
      <c r="CA206" s="151"/>
      <c r="CB206" s="151"/>
      <c r="CC206" s="151"/>
      <c r="CD206" s="151"/>
      <c r="CE206" s="151"/>
      <c r="CF206" s="151"/>
      <c r="CG206" s="151"/>
      <c r="CH206" s="151"/>
      <c r="CI206" s="151"/>
      <c r="CJ206" s="151"/>
      <c r="CK206" s="151"/>
      <c r="CL206" s="151"/>
      <c r="CM206" s="151"/>
      <c r="CN206" s="151"/>
      <c r="CO206" s="151"/>
      <c r="CP206" s="151"/>
      <c r="CQ206" s="151"/>
      <c r="CR206" s="151"/>
      <c r="CS206" s="151"/>
      <c r="CT206" s="151"/>
      <c r="CU206" s="151"/>
      <c r="CV206" s="151"/>
      <c r="CW206" s="151"/>
      <c r="CX206" s="151"/>
      <c r="CY206" s="151"/>
      <c r="CZ206" s="151"/>
      <c r="DA206" s="151"/>
      <c r="DB206" s="151"/>
      <c r="DC206" s="151"/>
      <c r="DD206" s="151"/>
      <c r="DE206" s="151"/>
      <c r="DF206" s="151"/>
      <c r="DG206" s="151"/>
      <c r="DH206" s="151"/>
      <c r="DI206" s="151"/>
      <c r="DJ206" s="151"/>
      <c r="DK206" s="151"/>
      <c r="DL206" s="151"/>
      <c r="DM206" s="151"/>
      <c r="DN206" s="151"/>
      <c r="DO206" s="151"/>
    </row>
    <row r="207" spans="1:119" ht="15.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1"/>
      <c r="CZ207" s="151"/>
      <c r="DA207" s="151"/>
      <c r="DB207" s="151"/>
      <c r="DC207" s="151"/>
      <c r="DD207" s="151"/>
      <c r="DE207" s="151"/>
      <c r="DF207" s="151"/>
      <c r="DG207" s="151"/>
      <c r="DH207" s="151"/>
      <c r="DI207" s="151"/>
      <c r="DJ207" s="151"/>
      <c r="DK207" s="151"/>
      <c r="DL207" s="151"/>
      <c r="DM207" s="151"/>
      <c r="DN207" s="151"/>
      <c r="DO207" s="151"/>
    </row>
    <row r="208" spans="1:119" ht="15.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1"/>
      <c r="DM208" s="151"/>
      <c r="DN208" s="151"/>
      <c r="DO208" s="151"/>
    </row>
    <row r="209" spans="1:119" ht="15.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151"/>
      <c r="BN209" s="151"/>
      <c r="BO209" s="151"/>
      <c r="BP209" s="151"/>
      <c r="BQ209" s="151"/>
      <c r="BR209" s="151"/>
      <c r="BS209" s="151"/>
      <c r="BT209" s="151"/>
      <c r="BU209" s="151"/>
      <c r="BV209" s="151"/>
      <c r="BW209" s="151"/>
      <c r="BX209" s="151"/>
      <c r="BY209" s="151"/>
      <c r="BZ209" s="151"/>
      <c r="CA209" s="151"/>
      <c r="CB209" s="151"/>
      <c r="CC209" s="151"/>
      <c r="CD209" s="151"/>
      <c r="CE209" s="151"/>
      <c r="CF209" s="151"/>
      <c r="CG209" s="151"/>
      <c r="CH209" s="151"/>
      <c r="CI209" s="151"/>
      <c r="CJ209" s="151"/>
      <c r="CK209" s="151"/>
      <c r="CL209" s="151"/>
      <c r="CM209" s="151"/>
      <c r="CN209" s="151"/>
      <c r="CO209" s="151"/>
      <c r="CP209" s="151"/>
      <c r="CQ209" s="151"/>
      <c r="CR209" s="151"/>
      <c r="CS209" s="151"/>
      <c r="CT209" s="151"/>
      <c r="CU209" s="151"/>
      <c r="CV209" s="151"/>
      <c r="CW209" s="151"/>
      <c r="CX209" s="151"/>
      <c r="CY209" s="151"/>
      <c r="CZ209" s="151"/>
      <c r="DA209" s="151"/>
      <c r="DB209" s="151"/>
      <c r="DC209" s="151"/>
      <c r="DD209" s="151"/>
      <c r="DE209" s="151"/>
      <c r="DF209" s="151"/>
      <c r="DG209" s="151"/>
      <c r="DH209" s="151"/>
      <c r="DI209" s="151"/>
      <c r="DJ209" s="151"/>
      <c r="DK209" s="151"/>
      <c r="DL209" s="151"/>
      <c r="DM209" s="151"/>
      <c r="DN209" s="151"/>
      <c r="DO209" s="151"/>
    </row>
    <row r="210" spans="1:119" ht="15.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151"/>
      <c r="BU210" s="151"/>
      <c r="BV210" s="151"/>
      <c r="BW210" s="151"/>
      <c r="BX210" s="151"/>
      <c r="BY210" s="151"/>
      <c r="BZ210" s="151"/>
      <c r="CA210" s="151"/>
      <c r="CB210" s="151"/>
      <c r="CC210" s="151"/>
      <c r="CD210" s="151"/>
      <c r="CE210" s="151"/>
      <c r="CF210" s="151"/>
      <c r="CG210" s="151"/>
      <c r="CH210" s="151"/>
      <c r="CI210" s="151"/>
      <c r="CJ210" s="151"/>
      <c r="CK210" s="151"/>
      <c r="CL210" s="151"/>
      <c r="CM210" s="151"/>
      <c r="CN210" s="151"/>
      <c r="CO210" s="151"/>
      <c r="CP210" s="151"/>
      <c r="CQ210" s="151"/>
      <c r="CR210" s="151"/>
      <c r="CS210" s="151"/>
      <c r="CT210" s="151"/>
      <c r="CU210" s="151"/>
      <c r="CV210" s="151"/>
      <c r="CW210" s="151"/>
      <c r="CX210" s="151"/>
      <c r="CY210" s="151"/>
      <c r="CZ210" s="151"/>
      <c r="DA210" s="151"/>
      <c r="DB210" s="151"/>
      <c r="DC210" s="151"/>
      <c r="DD210" s="151"/>
      <c r="DE210" s="151"/>
      <c r="DF210" s="151"/>
      <c r="DG210" s="151"/>
      <c r="DH210" s="151"/>
      <c r="DI210" s="151"/>
      <c r="DJ210" s="151"/>
      <c r="DK210" s="151"/>
      <c r="DL210" s="151"/>
      <c r="DM210" s="151"/>
      <c r="DN210" s="151"/>
      <c r="DO210" s="151"/>
    </row>
    <row r="211" spans="1:119" ht="15.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151"/>
      <c r="BN211" s="151"/>
      <c r="BO211" s="151"/>
      <c r="BP211" s="151"/>
      <c r="BQ211" s="151"/>
      <c r="BR211" s="151"/>
      <c r="BS211" s="151"/>
      <c r="BT211" s="151"/>
      <c r="BU211" s="151"/>
      <c r="BV211" s="151"/>
      <c r="BW211" s="151"/>
      <c r="BX211" s="151"/>
      <c r="BY211" s="151"/>
      <c r="BZ211" s="151"/>
      <c r="CA211" s="151"/>
      <c r="CB211" s="151"/>
      <c r="CC211" s="151"/>
      <c r="CD211" s="151"/>
      <c r="CE211" s="151"/>
      <c r="CF211" s="151"/>
      <c r="CG211" s="151"/>
      <c r="CH211" s="151"/>
      <c r="CI211" s="151"/>
      <c r="CJ211" s="151"/>
      <c r="CK211" s="151"/>
      <c r="CL211" s="151"/>
      <c r="CM211" s="151"/>
      <c r="CN211" s="151"/>
      <c r="CO211" s="151"/>
      <c r="CP211" s="151"/>
      <c r="CQ211" s="151"/>
      <c r="CR211" s="151"/>
      <c r="CS211" s="151"/>
      <c r="CT211" s="151"/>
      <c r="CU211" s="151"/>
      <c r="CV211" s="151"/>
      <c r="CW211" s="151"/>
      <c r="CX211" s="151"/>
      <c r="CY211" s="151"/>
      <c r="CZ211" s="151"/>
      <c r="DA211" s="151"/>
      <c r="DB211" s="151"/>
      <c r="DC211" s="151"/>
      <c r="DD211" s="151"/>
      <c r="DE211" s="151"/>
      <c r="DF211" s="151"/>
      <c r="DG211" s="151"/>
      <c r="DH211" s="151"/>
      <c r="DI211" s="151"/>
      <c r="DJ211" s="151"/>
      <c r="DK211" s="151"/>
      <c r="DL211" s="151"/>
      <c r="DM211" s="151"/>
      <c r="DN211" s="151"/>
      <c r="DO211" s="151"/>
    </row>
    <row r="212" spans="1:119" ht="15.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151"/>
      <c r="BU212" s="151"/>
      <c r="BV212" s="151"/>
      <c r="BW212" s="151"/>
      <c r="BX212" s="151"/>
      <c r="BY212" s="151"/>
      <c r="BZ212" s="151"/>
      <c r="CA212" s="151"/>
      <c r="CB212" s="151"/>
      <c r="CC212" s="151"/>
      <c r="CD212" s="151"/>
      <c r="CE212" s="151"/>
      <c r="CF212" s="151"/>
      <c r="CG212" s="151"/>
      <c r="CH212" s="151"/>
      <c r="CI212" s="151"/>
      <c r="CJ212" s="151"/>
      <c r="CK212" s="151"/>
      <c r="CL212" s="151"/>
      <c r="CM212" s="151"/>
      <c r="CN212" s="151"/>
      <c r="CO212" s="151"/>
      <c r="CP212" s="151"/>
      <c r="CQ212" s="151"/>
      <c r="CR212" s="151"/>
      <c r="CS212" s="151"/>
      <c r="CT212" s="151"/>
      <c r="CU212" s="151"/>
      <c r="CV212" s="151"/>
      <c r="CW212" s="151"/>
      <c r="CX212" s="151"/>
      <c r="CY212" s="151"/>
      <c r="CZ212" s="151"/>
      <c r="DA212" s="151"/>
      <c r="DB212" s="151"/>
      <c r="DC212" s="151"/>
      <c r="DD212" s="151"/>
      <c r="DE212" s="151"/>
      <c r="DF212" s="151"/>
      <c r="DG212" s="151"/>
      <c r="DH212" s="151"/>
      <c r="DI212" s="151"/>
      <c r="DJ212" s="151"/>
      <c r="DK212" s="151"/>
      <c r="DL212" s="151"/>
      <c r="DM212" s="151"/>
      <c r="DN212" s="151"/>
      <c r="DO212" s="151"/>
    </row>
    <row r="213" spans="1:119" ht="15.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row>
    <row r="214" spans="1:119" ht="15.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row>
    <row r="215" spans="1:119" ht="15.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row>
    <row r="216" spans="1:119" ht="15.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row>
    <row r="217" spans="1:119" ht="15.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151"/>
      <c r="BN217" s="151"/>
      <c r="BO217" s="151"/>
      <c r="BP217" s="151"/>
      <c r="BQ217" s="151"/>
      <c r="BR217" s="151"/>
      <c r="BS217" s="151"/>
      <c r="BT217" s="151"/>
      <c r="BU217" s="151"/>
      <c r="BV217" s="151"/>
      <c r="BW217" s="151"/>
      <c r="BX217" s="151"/>
      <c r="BY217" s="151"/>
      <c r="BZ217" s="151"/>
      <c r="CA217" s="151"/>
      <c r="CB217" s="151"/>
      <c r="CC217" s="151"/>
      <c r="CD217" s="151"/>
      <c r="CE217" s="151"/>
      <c r="CF217" s="151"/>
      <c r="CG217" s="151"/>
      <c r="CH217" s="151"/>
      <c r="CI217" s="151"/>
      <c r="CJ217" s="151"/>
      <c r="CK217" s="151"/>
      <c r="CL217" s="151"/>
      <c r="CM217" s="151"/>
      <c r="CN217" s="151"/>
      <c r="CO217" s="151"/>
      <c r="CP217" s="151"/>
      <c r="CQ217" s="151"/>
      <c r="CR217" s="151"/>
      <c r="CS217" s="151"/>
      <c r="CT217" s="151"/>
      <c r="CU217" s="151"/>
      <c r="CV217" s="151"/>
      <c r="CW217" s="151"/>
      <c r="CX217" s="151"/>
      <c r="CY217" s="151"/>
      <c r="CZ217" s="151"/>
      <c r="DA217" s="151"/>
      <c r="DB217" s="151"/>
      <c r="DC217" s="151"/>
      <c r="DD217" s="151"/>
      <c r="DE217" s="151"/>
      <c r="DF217" s="151"/>
      <c r="DG217" s="151"/>
      <c r="DH217" s="151"/>
      <c r="DI217" s="151"/>
      <c r="DJ217" s="151"/>
      <c r="DK217" s="151"/>
      <c r="DL217" s="151"/>
      <c r="DM217" s="151"/>
      <c r="DN217" s="151"/>
      <c r="DO217" s="151"/>
    </row>
    <row r="218" spans="1:119" ht="15.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c r="BP218" s="151"/>
      <c r="BQ218" s="151"/>
      <c r="BR218" s="151"/>
      <c r="BS218" s="151"/>
      <c r="BT218" s="151"/>
      <c r="BU218" s="151"/>
      <c r="BV218" s="151"/>
      <c r="BW218" s="151"/>
      <c r="BX218" s="151"/>
      <c r="BY218" s="151"/>
      <c r="BZ218" s="151"/>
      <c r="CA218" s="151"/>
      <c r="CB218" s="151"/>
      <c r="CC218" s="151"/>
      <c r="CD218" s="151"/>
      <c r="CE218" s="151"/>
      <c r="CF218" s="151"/>
      <c r="CG218" s="151"/>
      <c r="CH218" s="151"/>
      <c r="CI218" s="151"/>
      <c r="CJ218" s="151"/>
      <c r="CK218" s="151"/>
      <c r="CL218" s="151"/>
      <c r="CM218" s="151"/>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c r="DK218" s="151"/>
      <c r="DL218" s="151"/>
      <c r="DM218" s="151"/>
      <c r="DN218" s="151"/>
      <c r="DO218" s="151"/>
    </row>
    <row r="219" spans="1:119" ht="15.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151"/>
      <c r="BT219" s="151"/>
      <c r="BU219" s="151"/>
      <c r="BV219" s="151"/>
      <c r="BW219" s="151"/>
      <c r="BX219" s="151"/>
      <c r="BY219" s="151"/>
      <c r="BZ219" s="151"/>
      <c r="CA219" s="151"/>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c r="DK219" s="151"/>
      <c r="DL219" s="151"/>
      <c r="DM219" s="151"/>
      <c r="DN219" s="151"/>
      <c r="DO219" s="151"/>
    </row>
    <row r="220" spans="1:119" ht="15.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c r="BP220" s="151"/>
      <c r="BQ220" s="151"/>
      <c r="BR220" s="151"/>
      <c r="BS220" s="151"/>
      <c r="BT220" s="151"/>
      <c r="BU220" s="151"/>
      <c r="BV220" s="151"/>
      <c r="BW220" s="151"/>
      <c r="BX220" s="151"/>
      <c r="BY220" s="151"/>
      <c r="BZ220" s="151"/>
      <c r="CA220" s="151"/>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c r="DK220" s="151"/>
      <c r="DL220" s="151"/>
      <c r="DM220" s="151"/>
      <c r="DN220" s="151"/>
      <c r="DO220" s="151"/>
    </row>
    <row r="221" spans="1:119" ht="15.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151"/>
      <c r="BN221" s="151"/>
      <c r="BO221" s="151"/>
      <c r="BP221" s="151"/>
      <c r="BQ221" s="151"/>
      <c r="BR221" s="151"/>
      <c r="BS221" s="151"/>
      <c r="BT221" s="151"/>
      <c r="BU221" s="151"/>
      <c r="BV221" s="151"/>
      <c r="BW221" s="151"/>
      <c r="BX221" s="151"/>
      <c r="BY221" s="151"/>
      <c r="BZ221" s="151"/>
      <c r="CA221" s="151"/>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c r="DK221" s="151"/>
      <c r="DL221" s="151"/>
      <c r="DM221" s="151"/>
      <c r="DN221" s="151"/>
      <c r="DO221" s="151"/>
    </row>
    <row r="222" spans="1:119" ht="15.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151"/>
      <c r="BN222" s="151"/>
      <c r="BO222" s="151"/>
      <c r="BP222" s="151"/>
      <c r="BQ222" s="151"/>
      <c r="BR222" s="151"/>
      <c r="BS222" s="151"/>
      <c r="BT222" s="151"/>
      <c r="BU222" s="151"/>
      <c r="BV222" s="151"/>
      <c r="BW222" s="151"/>
      <c r="BX222" s="151"/>
      <c r="BY222" s="151"/>
      <c r="BZ222" s="151"/>
      <c r="CA222" s="151"/>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c r="DK222" s="151"/>
      <c r="DL222" s="151"/>
      <c r="DM222" s="151"/>
      <c r="DN222" s="151"/>
      <c r="DO222" s="151"/>
    </row>
    <row r="223" spans="1:119" ht="15.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51"/>
      <c r="BS223" s="151"/>
      <c r="BT223" s="151"/>
      <c r="BU223" s="151"/>
      <c r="BV223" s="151"/>
      <c r="BW223" s="151"/>
      <c r="BX223" s="151"/>
      <c r="BY223" s="151"/>
      <c r="BZ223" s="151"/>
      <c r="CA223" s="151"/>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c r="DK223" s="151"/>
      <c r="DL223" s="151"/>
      <c r="DM223" s="151"/>
      <c r="DN223" s="151"/>
      <c r="DO223" s="151"/>
    </row>
    <row r="224" spans="1:119" ht="15.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c r="BN224" s="151"/>
      <c r="BO224" s="151"/>
      <c r="BP224" s="151"/>
      <c r="BQ224" s="151"/>
      <c r="BR224" s="151"/>
      <c r="BS224" s="151"/>
      <c r="BT224" s="151"/>
      <c r="BU224" s="151"/>
      <c r="BV224" s="151"/>
      <c r="BW224" s="151"/>
      <c r="BX224" s="151"/>
      <c r="BY224" s="151"/>
      <c r="BZ224" s="151"/>
      <c r="CA224" s="151"/>
      <c r="CB224" s="151"/>
      <c r="CC224" s="151"/>
      <c r="CD224" s="151"/>
      <c r="CE224" s="151"/>
      <c r="CF224" s="151"/>
      <c r="CG224" s="151"/>
      <c r="CH224" s="151"/>
      <c r="CI224" s="151"/>
      <c r="CJ224" s="151"/>
      <c r="CK224" s="151"/>
      <c r="CL224" s="151"/>
      <c r="CM224" s="151"/>
      <c r="CN224" s="151"/>
      <c r="CO224" s="151"/>
      <c r="CP224" s="151"/>
      <c r="CQ224" s="151"/>
      <c r="CR224" s="151"/>
      <c r="CS224" s="151"/>
      <c r="CT224" s="151"/>
      <c r="CU224" s="151"/>
      <c r="CV224" s="151"/>
      <c r="CW224" s="151"/>
      <c r="CX224" s="151"/>
      <c r="CY224" s="151"/>
      <c r="CZ224" s="151"/>
      <c r="DA224" s="151"/>
      <c r="DB224" s="151"/>
      <c r="DC224" s="151"/>
      <c r="DD224" s="151"/>
      <c r="DE224" s="151"/>
      <c r="DF224" s="151"/>
      <c r="DG224" s="151"/>
      <c r="DH224" s="151"/>
      <c r="DI224" s="151"/>
      <c r="DJ224" s="151"/>
      <c r="DK224" s="151"/>
      <c r="DL224" s="151"/>
      <c r="DM224" s="151"/>
      <c r="DN224" s="151"/>
      <c r="DO224" s="151"/>
    </row>
    <row r="225" spans="1:119" ht="15.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151"/>
      <c r="BN225" s="151"/>
      <c r="BO225" s="151"/>
      <c r="BP225" s="151"/>
      <c r="BQ225" s="151"/>
      <c r="BR225" s="151"/>
      <c r="BS225" s="151"/>
      <c r="BT225" s="151"/>
      <c r="BU225" s="151"/>
      <c r="BV225" s="151"/>
      <c r="BW225" s="151"/>
      <c r="BX225" s="151"/>
      <c r="BY225" s="151"/>
      <c r="BZ225" s="151"/>
      <c r="CA225" s="151"/>
      <c r="CB225" s="151"/>
      <c r="CC225" s="151"/>
      <c r="CD225" s="151"/>
      <c r="CE225" s="151"/>
      <c r="CF225" s="151"/>
      <c r="CG225" s="151"/>
      <c r="CH225" s="151"/>
      <c r="CI225" s="151"/>
      <c r="CJ225" s="151"/>
      <c r="CK225" s="151"/>
      <c r="CL225" s="151"/>
      <c r="CM225" s="151"/>
      <c r="CN225" s="151"/>
      <c r="CO225" s="151"/>
      <c r="CP225" s="151"/>
      <c r="CQ225" s="151"/>
      <c r="CR225" s="151"/>
      <c r="CS225" s="151"/>
      <c r="CT225" s="151"/>
      <c r="CU225" s="151"/>
      <c r="CV225" s="151"/>
      <c r="CW225" s="151"/>
      <c r="CX225" s="151"/>
      <c r="CY225" s="151"/>
      <c r="CZ225" s="151"/>
      <c r="DA225" s="151"/>
      <c r="DB225" s="151"/>
      <c r="DC225" s="151"/>
      <c r="DD225" s="151"/>
      <c r="DE225" s="151"/>
      <c r="DF225" s="151"/>
      <c r="DG225" s="151"/>
      <c r="DH225" s="151"/>
      <c r="DI225" s="151"/>
      <c r="DJ225" s="151"/>
      <c r="DK225" s="151"/>
      <c r="DL225" s="151"/>
      <c r="DM225" s="151"/>
      <c r="DN225" s="151"/>
      <c r="DO225" s="151"/>
    </row>
    <row r="226" spans="1:119" ht="15.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51"/>
      <c r="BS226" s="151"/>
      <c r="BT226" s="151"/>
      <c r="BU226" s="151"/>
      <c r="BV226" s="151"/>
      <c r="BW226" s="151"/>
      <c r="BX226" s="151"/>
      <c r="BY226" s="151"/>
      <c r="BZ226" s="151"/>
      <c r="CA226" s="151"/>
      <c r="CB226" s="151"/>
      <c r="CC226" s="151"/>
      <c r="CD226" s="151"/>
      <c r="CE226" s="151"/>
      <c r="CF226" s="151"/>
      <c r="CG226" s="151"/>
      <c r="CH226" s="151"/>
      <c r="CI226" s="151"/>
      <c r="CJ226" s="151"/>
      <c r="CK226" s="151"/>
      <c r="CL226" s="151"/>
      <c r="CM226" s="151"/>
      <c r="CN226" s="151"/>
      <c r="CO226" s="151"/>
      <c r="CP226" s="151"/>
      <c r="CQ226" s="151"/>
      <c r="CR226" s="151"/>
      <c r="CS226" s="151"/>
      <c r="CT226" s="151"/>
      <c r="CU226" s="151"/>
      <c r="CV226" s="151"/>
      <c r="CW226" s="151"/>
      <c r="CX226" s="151"/>
      <c r="CY226" s="151"/>
      <c r="CZ226" s="151"/>
      <c r="DA226" s="151"/>
      <c r="DB226" s="151"/>
      <c r="DC226" s="151"/>
      <c r="DD226" s="151"/>
      <c r="DE226" s="151"/>
      <c r="DF226" s="151"/>
      <c r="DG226" s="151"/>
      <c r="DH226" s="151"/>
      <c r="DI226" s="151"/>
      <c r="DJ226" s="151"/>
      <c r="DK226" s="151"/>
      <c r="DL226" s="151"/>
      <c r="DM226" s="151"/>
      <c r="DN226" s="151"/>
      <c r="DO226" s="151"/>
    </row>
    <row r="227" spans="1:119" ht="15.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row>
    <row r="228" spans="1:119" ht="15.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row>
    <row r="229" spans="1:119" ht="15.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row>
    <row r="230" spans="1:119" ht="15.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row>
    <row r="231" spans="1:119" ht="15.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row>
    <row r="232" spans="1:119" ht="15.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151"/>
      <c r="BN232" s="151"/>
      <c r="BO232" s="151"/>
      <c r="BP232" s="151"/>
      <c r="BQ232" s="151"/>
      <c r="BR232" s="151"/>
      <c r="BS232" s="151"/>
      <c r="BT232" s="151"/>
      <c r="BU232" s="151"/>
      <c r="BV232" s="151"/>
      <c r="BW232" s="151"/>
      <c r="BX232" s="151"/>
      <c r="BY232" s="151"/>
      <c r="BZ232" s="151"/>
      <c r="CA232" s="151"/>
      <c r="CB232" s="151"/>
      <c r="CC232" s="151"/>
      <c r="CD232" s="151"/>
      <c r="CE232" s="151"/>
      <c r="CF232" s="151"/>
      <c r="CG232" s="151"/>
      <c r="CH232" s="151"/>
      <c r="CI232" s="151"/>
      <c r="CJ232" s="151"/>
      <c r="CK232" s="151"/>
      <c r="CL232" s="151"/>
      <c r="CM232" s="151"/>
      <c r="CN232" s="151"/>
      <c r="CO232" s="151"/>
      <c r="CP232" s="151"/>
      <c r="CQ232" s="151"/>
      <c r="CR232" s="151"/>
      <c r="CS232" s="151"/>
      <c r="CT232" s="151"/>
      <c r="CU232" s="151"/>
      <c r="CV232" s="151"/>
      <c r="CW232" s="151"/>
      <c r="CX232" s="151"/>
      <c r="CY232" s="151"/>
      <c r="CZ232" s="151"/>
      <c r="DA232" s="151"/>
      <c r="DB232" s="151"/>
      <c r="DC232" s="151"/>
      <c r="DD232" s="151"/>
      <c r="DE232" s="151"/>
      <c r="DF232" s="151"/>
      <c r="DG232" s="151"/>
      <c r="DH232" s="151"/>
      <c r="DI232" s="151"/>
      <c r="DJ232" s="151"/>
      <c r="DK232" s="151"/>
      <c r="DL232" s="151"/>
      <c r="DM232" s="151"/>
      <c r="DN232" s="151"/>
      <c r="DO232" s="151"/>
    </row>
    <row r="233" spans="1:119" ht="15.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151"/>
      <c r="BN233" s="151"/>
      <c r="BO233" s="151"/>
      <c r="BP233" s="151"/>
      <c r="BQ233" s="151"/>
      <c r="BR233" s="151"/>
      <c r="BS233" s="151"/>
      <c r="BT233" s="151"/>
      <c r="BU233" s="151"/>
      <c r="BV233" s="151"/>
      <c r="BW233" s="151"/>
      <c r="BX233" s="151"/>
      <c r="BY233" s="151"/>
      <c r="BZ233" s="151"/>
      <c r="CA233" s="151"/>
      <c r="CB233" s="151"/>
      <c r="CC233" s="151"/>
      <c r="CD233" s="151"/>
      <c r="CE233" s="151"/>
      <c r="CF233" s="151"/>
      <c r="CG233" s="151"/>
      <c r="CH233" s="151"/>
      <c r="CI233" s="151"/>
      <c r="CJ233" s="151"/>
      <c r="CK233" s="151"/>
      <c r="CL233" s="151"/>
      <c r="CM233" s="151"/>
      <c r="CN233" s="151"/>
      <c r="CO233" s="151"/>
      <c r="CP233" s="151"/>
      <c r="CQ233" s="151"/>
      <c r="CR233" s="151"/>
      <c r="CS233" s="151"/>
      <c r="CT233" s="151"/>
      <c r="CU233" s="151"/>
      <c r="CV233" s="151"/>
      <c r="CW233" s="151"/>
      <c r="CX233" s="151"/>
      <c r="CY233" s="151"/>
      <c r="CZ233" s="151"/>
      <c r="DA233" s="151"/>
      <c r="DB233" s="151"/>
      <c r="DC233" s="151"/>
      <c r="DD233" s="151"/>
      <c r="DE233" s="151"/>
      <c r="DF233" s="151"/>
      <c r="DG233" s="151"/>
      <c r="DH233" s="151"/>
      <c r="DI233" s="151"/>
      <c r="DJ233" s="151"/>
      <c r="DK233" s="151"/>
      <c r="DL233" s="151"/>
      <c r="DM233" s="151"/>
      <c r="DN233" s="151"/>
      <c r="DO233" s="151"/>
    </row>
    <row r="234" spans="1:119" ht="15.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c r="BP234" s="151"/>
      <c r="BQ234" s="151"/>
      <c r="BR234" s="151"/>
      <c r="BS234" s="151"/>
      <c r="BT234" s="151"/>
      <c r="BU234" s="151"/>
      <c r="BV234" s="151"/>
      <c r="BW234" s="151"/>
      <c r="BX234" s="151"/>
      <c r="BY234" s="151"/>
      <c r="BZ234" s="151"/>
      <c r="CA234" s="151"/>
      <c r="CB234" s="151"/>
      <c r="CC234" s="151"/>
      <c r="CD234" s="151"/>
      <c r="CE234" s="151"/>
      <c r="CF234" s="151"/>
      <c r="CG234" s="151"/>
      <c r="CH234" s="151"/>
      <c r="CI234" s="151"/>
      <c r="CJ234" s="151"/>
      <c r="CK234" s="151"/>
      <c r="CL234" s="151"/>
      <c r="CM234" s="151"/>
      <c r="CN234" s="151"/>
      <c r="CO234" s="151"/>
      <c r="CP234" s="151"/>
      <c r="CQ234" s="151"/>
      <c r="CR234" s="151"/>
      <c r="CS234" s="151"/>
      <c r="CT234" s="151"/>
      <c r="CU234" s="151"/>
      <c r="CV234" s="151"/>
      <c r="CW234" s="151"/>
      <c r="CX234" s="151"/>
      <c r="CY234" s="151"/>
      <c r="CZ234" s="151"/>
      <c r="DA234" s="151"/>
      <c r="DB234" s="151"/>
      <c r="DC234" s="151"/>
      <c r="DD234" s="151"/>
      <c r="DE234" s="151"/>
      <c r="DF234" s="151"/>
      <c r="DG234" s="151"/>
      <c r="DH234" s="151"/>
      <c r="DI234" s="151"/>
      <c r="DJ234" s="151"/>
      <c r="DK234" s="151"/>
      <c r="DL234" s="151"/>
      <c r="DM234" s="151"/>
      <c r="DN234" s="151"/>
      <c r="DO234" s="151"/>
    </row>
    <row r="235" spans="1:119" ht="15.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c r="BP235" s="151"/>
      <c r="BQ235" s="151"/>
      <c r="BR235" s="151"/>
      <c r="BS235" s="151"/>
      <c r="BT235" s="151"/>
      <c r="BU235" s="151"/>
      <c r="BV235" s="151"/>
      <c r="BW235" s="151"/>
      <c r="BX235" s="151"/>
      <c r="BY235" s="151"/>
      <c r="BZ235" s="151"/>
      <c r="CA235" s="151"/>
      <c r="CB235" s="151"/>
      <c r="CC235" s="151"/>
      <c r="CD235" s="151"/>
      <c r="CE235" s="151"/>
      <c r="CF235" s="151"/>
      <c r="CG235" s="151"/>
      <c r="CH235" s="151"/>
      <c r="CI235" s="151"/>
      <c r="CJ235" s="151"/>
      <c r="CK235" s="151"/>
      <c r="CL235" s="151"/>
      <c r="CM235" s="151"/>
      <c r="CN235" s="151"/>
      <c r="CO235" s="151"/>
      <c r="CP235" s="151"/>
      <c r="CQ235" s="151"/>
      <c r="CR235" s="151"/>
      <c r="CS235" s="151"/>
      <c r="CT235" s="151"/>
      <c r="CU235" s="151"/>
      <c r="CV235" s="151"/>
      <c r="CW235" s="151"/>
      <c r="CX235" s="151"/>
      <c r="CY235" s="151"/>
      <c r="CZ235" s="151"/>
      <c r="DA235" s="151"/>
      <c r="DB235" s="151"/>
      <c r="DC235" s="151"/>
      <c r="DD235" s="151"/>
      <c r="DE235" s="151"/>
      <c r="DF235" s="151"/>
      <c r="DG235" s="151"/>
      <c r="DH235" s="151"/>
      <c r="DI235" s="151"/>
      <c r="DJ235" s="151"/>
      <c r="DK235" s="151"/>
      <c r="DL235" s="151"/>
      <c r="DM235" s="151"/>
      <c r="DN235" s="151"/>
      <c r="DO235" s="151"/>
    </row>
    <row r="236" spans="1:119" ht="15.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151"/>
      <c r="BN236" s="151"/>
      <c r="BO236" s="151"/>
      <c r="BP236" s="151"/>
      <c r="BQ236" s="151"/>
      <c r="BR236" s="151"/>
      <c r="BS236" s="151"/>
      <c r="BT236" s="151"/>
      <c r="BU236" s="151"/>
      <c r="BV236" s="151"/>
      <c r="BW236" s="151"/>
      <c r="BX236" s="151"/>
      <c r="BY236" s="151"/>
      <c r="BZ236" s="151"/>
      <c r="CA236" s="151"/>
      <c r="CB236" s="151"/>
      <c r="CC236" s="151"/>
      <c r="CD236" s="151"/>
      <c r="CE236" s="151"/>
      <c r="CF236" s="151"/>
      <c r="CG236" s="151"/>
      <c r="CH236" s="151"/>
      <c r="CI236" s="151"/>
      <c r="CJ236" s="151"/>
      <c r="CK236" s="151"/>
      <c r="CL236" s="151"/>
      <c r="CM236" s="151"/>
      <c r="CN236" s="151"/>
      <c r="CO236" s="151"/>
      <c r="CP236" s="151"/>
      <c r="CQ236" s="151"/>
      <c r="CR236" s="151"/>
      <c r="CS236" s="151"/>
      <c r="CT236" s="151"/>
      <c r="CU236" s="151"/>
      <c r="CV236" s="151"/>
      <c r="CW236" s="151"/>
      <c r="CX236" s="151"/>
      <c r="CY236" s="151"/>
      <c r="CZ236" s="151"/>
      <c r="DA236" s="151"/>
      <c r="DB236" s="151"/>
      <c r="DC236" s="151"/>
      <c r="DD236" s="151"/>
      <c r="DE236" s="151"/>
      <c r="DF236" s="151"/>
      <c r="DG236" s="151"/>
      <c r="DH236" s="151"/>
      <c r="DI236" s="151"/>
      <c r="DJ236" s="151"/>
      <c r="DK236" s="151"/>
      <c r="DL236" s="151"/>
      <c r="DM236" s="151"/>
      <c r="DN236" s="151"/>
      <c r="DO236" s="151"/>
    </row>
    <row r="237" spans="1:119" ht="15.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c r="BP237" s="151"/>
      <c r="BQ237" s="151"/>
      <c r="BR237" s="151"/>
      <c r="BS237" s="151"/>
      <c r="BT237" s="151"/>
      <c r="BU237" s="151"/>
      <c r="BV237" s="151"/>
      <c r="BW237" s="151"/>
      <c r="BX237" s="151"/>
      <c r="BY237" s="151"/>
      <c r="BZ237" s="151"/>
      <c r="CA237" s="151"/>
      <c r="CB237" s="151"/>
      <c r="CC237" s="151"/>
      <c r="CD237" s="151"/>
      <c r="CE237" s="151"/>
      <c r="CF237" s="151"/>
      <c r="CG237" s="151"/>
      <c r="CH237" s="151"/>
      <c r="CI237" s="151"/>
      <c r="CJ237" s="151"/>
      <c r="CK237" s="151"/>
      <c r="CL237" s="151"/>
      <c r="CM237" s="151"/>
      <c r="CN237" s="151"/>
      <c r="CO237" s="151"/>
      <c r="CP237" s="151"/>
      <c r="CQ237" s="151"/>
      <c r="CR237" s="151"/>
      <c r="CS237" s="151"/>
      <c r="CT237" s="151"/>
      <c r="CU237" s="151"/>
      <c r="CV237" s="151"/>
      <c r="CW237" s="151"/>
      <c r="CX237" s="151"/>
      <c r="CY237" s="151"/>
      <c r="CZ237" s="151"/>
      <c r="DA237" s="151"/>
      <c r="DB237" s="151"/>
      <c r="DC237" s="151"/>
      <c r="DD237" s="151"/>
      <c r="DE237" s="151"/>
      <c r="DF237" s="151"/>
      <c r="DG237" s="151"/>
      <c r="DH237" s="151"/>
      <c r="DI237" s="151"/>
      <c r="DJ237" s="151"/>
      <c r="DK237" s="151"/>
      <c r="DL237" s="151"/>
      <c r="DM237" s="151"/>
      <c r="DN237" s="151"/>
      <c r="DO237" s="151"/>
    </row>
    <row r="238" spans="1:119" ht="15.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151"/>
      <c r="BN238" s="151"/>
      <c r="BO238" s="151"/>
      <c r="BP238" s="151"/>
      <c r="BQ238" s="151"/>
      <c r="BR238" s="151"/>
      <c r="BS238" s="151"/>
      <c r="BT238" s="151"/>
      <c r="BU238" s="151"/>
      <c r="BV238" s="151"/>
      <c r="BW238" s="151"/>
      <c r="BX238" s="151"/>
      <c r="BY238" s="151"/>
      <c r="BZ238" s="151"/>
      <c r="CA238" s="151"/>
      <c r="CB238" s="151"/>
      <c r="CC238" s="151"/>
      <c r="CD238" s="151"/>
      <c r="CE238" s="151"/>
      <c r="CF238" s="151"/>
      <c r="CG238" s="151"/>
      <c r="CH238" s="151"/>
      <c r="CI238" s="151"/>
      <c r="CJ238" s="151"/>
      <c r="CK238" s="151"/>
      <c r="CL238" s="151"/>
      <c r="CM238" s="151"/>
      <c r="CN238" s="151"/>
      <c r="CO238" s="151"/>
      <c r="CP238" s="151"/>
      <c r="CQ238" s="151"/>
      <c r="CR238" s="151"/>
      <c r="CS238" s="151"/>
      <c r="CT238" s="151"/>
      <c r="CU238" s="151"/>
      <c r="CV238" s="151"/>
      <c r="CW238" s="151"/>
      <c r="CX238" s="151"/>
      <c r="CY238" s="151"/>
      <c r="CZ238" s="151"/>
      <c r="DA238" s="151"/>
      <c r="DB238" s="151"/>
      <c r="DC238" s="151"/>
      <c r="DD238" s="151"/>
      <c r="DE238" s="151"/>
      <c r="DF238" s="151"/>
      <c r="DG238" s="151"/>
      <c r="DH238" s="151"/>
      <c r="DI238" s="151"/>
      <c r="DJ238" s="151"/>
      <c r="DK238" s="151"/>
      <c r="DL238" s="151"/>
      <c r="DM238" s="151"/>
      <c r="DN238" s="151"/>
      <c r="DO238" s="151"/>
    </row>
    <row r="239" spans="1:119" ht="15.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c r="BP239" s="151"/>
      <c r="BQ239" s="151"/>
      <c r="BR239" s="151"/>
      <c r="BS239" s="151"/>
      <c r="BT239" s="151"/>
      <c r="BU239" s="151"/>
      <c r="BV239" s="151"/>
      <c r="BW239" s="151"/>
      <c r="BX239" s="151"/>
      <c r="BY239" s="151"/>
      <c r="BZ239" s="151"/>
      <c r="CA239" s="151"/>
      <c r="CB239" s="151"/>
      <c r="CC239" s="151"/>
      <c r="CD239" s="151"/>
      <c r="CE239" s="151"/>
      <c r="CF239" s="151"/>
      <c r="CG239" s="151"/>
      <c r="CH239" s="151"/>
      <c r="CI239" s="151"/>
      <c r="CJ239" s="151"/>
      <c r="CK239" s="151"/>
      <c r="CL239" s="151"/>
      <c r="CM239" s="151"/>
      <c r="CN239" s="151"/>
      <c r="CO239" s="151"/>
      <c r="CP239" s="151"/>
      <c r="CQ239" s="151"/>
      <c r="CR239" s="151"/>
      <c r="CS239" s="151"/>
      <c r="CT239" s="151"/>
      <c r="CU239" s="151"/>
      <c r="CV239" s="151"/>
      <c r="CW239" s="151"/>
      <c r="CX239" s="151"/>
      <c r="CY239" s="151"/>
      <c r="CZ239" s="151"/>
      <c r="DA239" s="151"/>
      <c r="DB239" s="151"/>
      <c r="DC239" s="151"/>
      <c r="DD239" s="151"/>
      <c r="DE239" s="151"/>
      <c r="DF239" s="151"/>
      <c r="DG239" s="151"/>
      <c r="DH239" s="151"/>
      <c r="DI239" s="151"/>
      <c r="DJ239" s="151"/>
      <c r="DK239" s="151"/>
      <c r="DL239" s="151"/>
      <c r="DM239" s="151"/>
      <c r="DN239" s="151"/>
      <c r="DO239" s="151"/>
    </row>
    <row r="240" spans="1:119" ht="15.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151"/>
      <c r="BN240" s="151"/>
      <c r="BO240" s="151"/>
      <c r="BP240" s="151"/>
      <c r="BQ240" s="151"/>
      <c r="BR240" s="151"/>
      <c r="BS240" s="151"/>
      <c r="BT240" s="151"/>
      <c r="BU240" s="151"/>
      <c r="BV240" s="151"/>
      <c r="BW240" s="151"/>
      <c r="BX240" s="151"/>
      <c r="BY240" s="151"/>
      <c r="BZ240" s="151"/>
      <c r="CA240" s="151"/>
      <c r="CB240" s="151"/>
      <c r="CC240" s="151"/>
      <c r="CD240" s="151"/>
      <c r="CE240" s="151"/>
      <c r="CF240" s="151"/>
      <c r="CG240" s="151"/>
      <c r="CH240" s="151"/>
      <c r="CI240" s="151"/>
      <c r="CJ240" s="151"/>
      <c r="CK240" s="151"/>
      <c r="CL240" s="151"/>
      <c r="CM240" s="151"/>
      <c r="CN240" s="151"/>
      <c r="CO240" s="151"/>
      <c r="CP240" s="151"/>
      <c r="CQ240" s="151"/>
      <c r="CR240" s="151"/>
      <c r="CS240" s="151"/>
      <c r="CT240" s="151"/>
      <c r="CU240" s="151"/>
      <c r="CV240" s="151"/>
      <c r="CW240" s="151"/>
      <c r="CX240" s="151"/>
      <c r="CY240" s="151"/>
      <c r="CZ240" s="151"/>
      <c r="DA240" s="151"/>
      <c r="DB240" s="151"/>
      <c r="DC240" s="151"/>
      <c r="DD240" s="151"/>
      <c r="DE240" s="151"/>
      <c r="DF240" s="151"/>
      <c r="DG240" s="151"/>
      <c r="DH240" s="151"/>
      <c r="DI240" s="151"/>
      <c r="DJ240" s="151"/>
      <c r="DK240" s="151"/>
      <c r="DL240" s="151"/>
      <c r="DM240" s="151"/>
      <c r="DN240" s="151"/>
      <c r="DO240" s="151"/>
    </row>
    <row r="241" spans="1:119" ht="15.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51"/>
      <c r="DI241" s="151"/>
      <c r="DJ241" s="151"/>
      <c r="DK241" s="151"/>
      <c r="DL241" s="151"/>
      <c r="DM241" s="151"/>
      <c r="DN241" s="151"/>
      <c r="DO241" s="151"/>
    </row>
    <row r="242" spans="1:119" ht="15.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151"/>
      <c r="BN242" s="151"/>
      <c r="BO242" s="151"/>
      <c r="BP242" s="151"/>
      <c r="BQ242" s="151"/>
      <c r="BR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51"/>
      <c r="DI242" s="151"/>
      <c r="DJ242" s="151"/>
      <c r="DK242" s="151"/>
      <c r="DL242" s="151"/>
      <c r="DM242" s="151"/>
      <c r="DN242" s="151"/>
      <c r="DO242" s="151"/>
    </row>
    <row r="243" spans="1:119" ht="15.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51"/>
      <c r="DI243" s="151"/>
      <c r="DJ243" s="151"/>
      <c r="DK243" s="151"/>
      <c r="DL243" s="151"/>
      <c r="DM243" s="151"/>
      <c r="DN243" s="151"/>
      <c r="DO243" s="151"/>
    </row>
    <row r="244" spans="1:119" ht="15.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c r="BP244" s="151"/>
      <c r="BQ244" s="151"/>
      <c r="BR244" s="151"/>
      <c r="BS244" s="151"/>
      <c r="BT244" s="151"/>
      <c r="BU244" s="151"/>
      <c r="BV244" s="151"/>
      <c r="BW244" s="151"/>
      <c r="BX244" s="151"/>
      <c r="BY244" s="151"/>
      <c r="BZ244" s="151"/>
      <c r="CA244" s="151"/>
      <c r="CB244" s="151"/>
      <c r="CC244" s="151"/>
      <c r="CD244" s="151"/>
      <c r="CE244" s="151"/>
      <c r="CF244" s="151"/>
      <c r="CG244" s="151"/>
      <c r="CH244" s="151"/>
      <c r="CI244" s="151"/>
      <c r="CJ244" s="151"/>
      <c r="CK244" s="151"/>
      <c r="CL244" s="151"/>
      <c r="CM244" s="151"/>
      <c r="CN244" s="151"/>
      <c r="CO244" s="151"/>
      <c r="CP244" s="151"/>
      <c r="CQ244" s="151"/>
      <c r="CR244" s="151"/>
      <c r="CS244" s="151"/>
      <c r="CT244" s="151"/>
      <c r="CU244" s="151"/>
      <c r="CV244" s="151"/>
      <c r="CW244" s="151"/>
      <c r="CX244" s="151"/>
      <c r="CY244" s="151"/>
      <c r="CZ244" s="151"/>
      <c r="DA244" s="151"/>
      <c r="DB244" s="151"/>
      <c r="DC244" s="151"/>
      <c r="DD244" s="151"/>
      <c r="DE244" s="151"/>
      <c r="DF244" s="151"/>
      <c r="DG244" s="151"/>
      <c r="DH244" s="151"/>
      <c r="DI244" s="151"/>
      <c r="DJ244" s="151"/>
      <c r="DK244" s="151"/>
      <c r="DL244" s="151"/>
      <c r="DM244" s="151"/>
      <c r="DN244" s="151"/>
      <c r="DO244" s="151"/>
    </row>
    <row r="245" spans="1:119" ht="15.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151"/>
      <c r="BN245" s="151"/>
      <c r="BO245" s="151"/>
      <c r="BP245" s="151"/>
      <c r="BQ245" s="151"/>
      <c r="BR245" s="151"/>
      <c r="BS245" s="151"/>
      <c r="BT245" s="151"/>
      <c r="BU245" s="151"/>
      <c r="BV245" s="151"/>
      <c r="BW245" s="151"/>
      <c r="BX245" s="151"/>
      <c r="BY245" s="151"/>
      <c r="BZ245" s="151"/>
      <c r="CA245" s="151"/>
      <c r="CB245" s="151"/>
      <c r="CC245" s="151"/>
      <c r="CD245" s="151"/>
      <c r="CE245" s="151"/>
      <c r="CF245" s="151"/>
      <c r="CG245" s="151"/>
      <c r="CH245" s="151"/>
      <c r="CI245" s="151"/>
      <c r="CJ245" s="151"/>
      <c r="CK245" s="151"/>
      <c r="CL245" s="151"/>
      <c r="CM245" s="151"/>
      <c r="CN245" s="151"/>
      <c r="CO245" s="151"/>
      <c r="CP245" s="151"/>
      <c r="CQ245" s="151"/>
      <c r="CR245" s="151"/>
      <c r="CS245" s="151"/>
      <c r="CT245" s="151"/>
      <c r="CU245" s="151"/>
      <c r="CV245" s="151"/>
      <c r="CW245" s="151"/>
      <c r="CX245" s="151"/>
      <c r="CY245" s="151"/>
      <c r="CZ245" s="151"/>
      <c r="DA245" s="151"/>
      <c r="DB245" s="151"/>
      <c r="DC245" s="151"/>
      <c r="DD245" s="151"/>
      <c r="DE245" s="151"/>
      <c r="DF245" s="151"/>
      <c r="DG245" s="151"/>
      <c r="DH245" s="151"/>
      <c r="DI245" s="151"/>
      <c r="DJ245" s="151"/>
      <c r="DK245" s="151"/>
      <c r="DL245" s="151"/>
      <c r="DM245" s="151"/>
      <c r="DN245" s="151"/>
      <c r="DO245" s="151"/>
    </row>
    <row r="246" spans="1:119" ht="15.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51"/>
      <c r="DI246" s="151"/>
      <c r="DJ246" s="151"/>
      <c r="DK246" s="151"/>
      <c r="DL246" s="151"/>
      <c r="DM246" s="151"/>
      <c r="DN246" s="151"/>
      <c r="DO246" s="151"/>
    </row>
    <row r="247" spans="1:119" ht="15.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151"/>
      <c r="BN247" s="151"/>
      <c r="BO247" s="151"/>
      <c r="BP247" s="151"/>
      <c r="BQ247" s="151"/>
      <c r="BR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51"/>
      <c r="DI247" s="151"/>
      <c r="DJ247" s="151"/>
      <c r="DK247" s="151"/>
      <c r="DL247" s="151"/>
      <c r="DM247" s="151"/>
      <c r="DN247" s="151"/>
      <c r="DO247" s="151"/>
    </row>
    <row r="248" spans="1:119" ht="15.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row>
    <row r="249" spans="1:119" ht="15.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row>
    <row r="250" spans="1:119" ht="15.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row>
    <row r="251" spans="1:119" ht="15.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row>
    <row r="252" spans="1:119" ht="15.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row>
    <row r="253" spans="1:119" ht="15.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row>
    <row r="254" spans="1:119" ht="15.75" customHeight="1" x14ac:dyDescent="0.2">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row>
    <row r="255" spans="1:119" ht="15.75" customHeight="1" x14ac:dyDescent="0.2">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row>
    <row r="256" spans="1:119" ht="15.75" customHeight="1" x14ac:dyDescent="0.2">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row>
    <row r="257" spans="1:119" ht="15.75" customHeight="1" x14ac:dyDescent="0.2">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151"/>
      <c r="BN257" s="151"/>
      <c r="BO257" s="151"/>
      <c r="BP257" s="151"/>
      <c r="BQ257" s="151"/>
      <c r="BR257" s="151"/>
      <c r="BS257" s="151"/>
      <c r="BT257" s="151"/>
      <c r="BU257" s="151"/>
      <c r="BV257" s="151"/>
      <c r="BW257" s="151"/>
      <c r="BX257" s="151"/>
      <c r="BY257" s="151"/>
      <c r="BZ257" s="151"/>
      <c r="CA257" s="151"/>
      <c r="CB257" s="151"/>
      <c r="CC257" s="151"/>
      <c r="CD257" s="151"/>
      <c r="CE257" s="151"/>
      <c r="CF257" s="151"/>
      <c r="CG257" s="151"/>
      <c r="CH257" s="151"/>
      <c r="CI257" s="151"/>
      <c r="CJ257" s="151"/>
      <c r="CK257" s="151"/>
      <c r="CL257" s="151"/>
      <c r="CM257" s="151"/>
      <c r="CN257" s="151"/>
      <c r="CO257" s="151"/>
      <c r="CP257" s="151"/>
      <c r="CQ257" s="151"/>
      <c r="CR257" s="151"/>
      <c r="CS257" s="151"/>
      <c r="CT257" s="151"/>
      <c r="CU257" s="151"/>
      <c r="CV257" s="151"/>
      <c r="CW257" s="151"/>
      <c r="CX257" s="151"/>
      <c r="CY257" s="151"/>
      <c r="CZ257" s="151"/>
      <c r="DA257" s="151"/>
      <c r="DB257" s="151"/>
      <c r="DC257" s="151"/>
      <c r="DD257" s="151"/>
      <c r="DE257" s="151"/>
      <c r="DF257" s="151"/>
      <c r="DG257" s="151"/>
      <c r="DH257" s="151"/>
      <c r="DI257" s="151"/>
      <c r="DJ257" s="151"/>
      <c r="DK257" s="151"/>
      <c r="DL257" s="151"/>
      <c r="DM257" s="151"/>
      <c r="DN257" s="151"/>
      <c r="DO257" s="151"/>
    </row>
    <row r="258" spans="1:119" ht="15.75" customHeight="1" x14ac:dyDescent="0.2">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c r="BP258" s="151"/>
      <c r="BQ258" s="151"/>
      <c r="BR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51"/>
      <c r="DI258" s="151"/>
      <c r="DJ258" s="151"/>
      <c r="DK258" s="151"/>
      <c r="DL258" s="151"/>
      <c r="DM258" s="151"/>
      <c r="DN258" s="151"/>
      <c r="DO258" s="151"/>
    </row>
    <row r="259" spans="1:119" ht="15.75" customHeight="1" x14ac:dyDescent="0.2">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51"/>
      <c r="DI259" s="151"/>
      <c r="DJ259" s="151"/>
      <c r="DK259" s="151"/>
      <c r="DL259" s="151"/>
      <c r="DM259" s="151"/>
      <c r="DN259" s="151"/>
      <c r="DO259" s="151"/>
    </row>
    <row r="260" spans="1:119" ht="15.75" customHeight="1" x14ac:dyDescent="0.2">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151"/>
      <c r="BN260" s="151"/>
      <c r="BO260" s="151"/>
      <c r="BP260" s="151"/>
      <c r="BQ260" s="151"/>
      <c r="BR260" s="151"/>
      <c r="BS260" s="151"/>
      <c r="BT260" s="151"/>
      <c r="BU260" s="151"/>
      <c r="BV260" s="151"/>
      <c r="BW260" s="151"/>
      <c r="BX260" s="151"/>
      <c r="BY260" s="151"/>
      <c r="BZ260" s="151"/>
      <c r="CA260" s="151"/>
      <c r="CB260" s="151"/>
      <c r="CC260" s="151"/>
      <c r="CD260" s="151"/>
      <c r="CE260" s="151"/>
      <c r="CF260" s="151"/>
      <c r="CG260" s="151"/>
      <c r="CH260" s="151"/>
      <c r="CI260" s="151"/>
      <c r="CJ260" s="151"/>
      <c r="CK260" s="151"/>
      <c r="CL260" s="151"/>
      <c r="CM260" s="151"/>
      <c r="CN260" s="151"/>
      <c r="CO260" s="151"/>
      <c r="CP260" s="151"/>
      <c r="CQ260" s="151"/>
      <c r="CR260" s="151"/>
      <c r="CS260" s="151"/>
      <c r="CT260" s="151"/>
      <c r="CU260" s="151"/>
      <c r="CV260" s="151"/>
      <c r="CW260" s="151"/>
      <c r="CX260" s="151"/>
      <c r="CY260" s="151"/>
      <c r="CZ260" s="151"/>
      <c r="DA260" s="151"/>
      <c r="DB260" s="151"/>
      <c r="DC260" s="151"/>
      <c r="DD260" s="151"/>
      <c r="DE260" s="151"/>
      <c r="DF260" s="151"/>
      <c r="DG260" s="151"/>
      <c r="DH260" s="151"/>
      <c r="DI260" s="151"/>
      <c r="DJ260" s="151"/>
      <c r="DK260" s="151"/>
      <c r="DL260" s="151"/>
      <c r="DM260" s="151"/>
      <c r="DN260" s="151"/>
      <c r="DO260" s="151"/>
    </row>
    <row r="261" spans="1:119" ht="15.75" customHeight="1" x14ac:dyDescent="0.2">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151"/>
      <c r="BN261" s="151"/>
      <c r="BO261" s="151"/>
      <c r="BP261" s="151"/>
      <c r="BQ261" s="151"/>
      <c r="BR261" s="151"/>
      <c r="BS261" s="151"/>
      <c r="BT261" s="151"/>
      <c r="BU261" s="151"/>
      <c r="BV261" s="151"/>
      <c r="BW261" s="151"/>
      <c r="BX261" s="151"/>
      <c r="BY261" s="151"/>
      <c r="BZ261" s="151"/>
      <c r="CA261" s="151"/>
      <c r="CB261" s="151"/>
      <c r="CC261" s="151"/>
      <c r="CD261" s="151"/>
      <c r="CE261" s="151"/>
      <c r="CF261" s="151"/>
      <c r="CG261" s="151"/>
      <c r="CH261" s="151"/>
      <c r="CI261" s="151"/>
      <c r="CJ261" s="151"/>
      <c r="CK261" s="151"/>
      <c r="CL261" s="151"/>
      <c r="CM261" s="151"/>
      <c r="CN261" s="151"/>
      <c r="CO261" s="151"/>
      <c r="CP261" s="151"/>
      <c r="CQ261" s="151"/>
      <c r="CR261" s="151"/>
      <c r="CS261" s="151"/>
      <c r="CT261" s="151"/>
      <c r="CU261" s="151"/>
      <c r="CV261" s="151"/>
      <c r="CW261" s="151"/>
      <c r="CX261" s="151"/>
      <c r="CY261" s="151"/>
      <c r="CZ261" s="151"/>
      <c r="DA261" s="151"/>
      <c r="DB261" s="151"/>
      <c r="DC261" s="151"/>
      <c r="DD261" s="151"/>
      <c r="DE261" s="151"/>
      <c r="DF261" s="151"/>
      <c r="DG261" s="151"/>
      <c r="DH261" s="151"/>
      <c r="DI261" s="151"/>
      <c r="DJ261" s="151"/>
      <c r="DK261" s="151"/>
      <c r="DL261" s="151"/>
      <c r="DM261" s="151"/>
      <c r="DN261" s="151"/>
      <c r="DO261" s="151"/>
    </row>
    <row r="262" spans="1:119" ht="15.75" customHeight="1" x14ac:dyDescent="0.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row>
    <row r="263" spans="1:119" ht="15.75" customHeight="1" x14ac:dyDescent="0.2">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51"/>
      <c r="DI263" s="151"/>
      <c r="DJ263" s="151"/>
      <c r="DK263" s="151"/>
      <c r="DL263" s="151"/>
      <c r="DM263" s="151"/>
      <c r="DN263" s="151"/>
      <c r="DO263" s="151"/>
    </row>
    <row r="264" spans="1:119" ht="15.75" customHeight="1" x14ac:dyDescent="0.2">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c r="CB264" s="151"/>
      <c r="CC264" s="151"/>
      <c r="CD264" s="151"/>
      <c r="CE264" s="151"/>
      <c r="CF264" s="151"/>
      <c r="CG264" s="151"/>
      <c r="CH264" s="151"/>
      <c r="CI264" s="151"/>
      <c r="CJ264" s="151"/>
      <c r="CK264" s="151"/>
      <c r="CL264" s="151"/>
      <c r="CM264" s="151"/>
      <c r="CN264" s="151"/>
      <c r="CO264" s="151"/>
      <c r="CP264" s="151"/>
      <c r="CQ264" s="151"/>
      <c r="CR264" s="151"/>
      <c r="CS264" s="151"/>
      <c r="CT264" s="151"/>
      <c r="CU264" s="151"/>
      <c r="CV264" s="151"/>
      <c r="CW264" s="151"/>
      <c r="CX264" s="151"/>
      <c r="CY264" s="151"/>
      <c r="CZ264" s="151"/>
      <c r="DA264" s="151"/>
      <c r="DB264" s="151"/>
      <c r="DC264" s="151"/>
      <c r="DD264" s="151"/>
      <c r="DE264" s="151"/>
      <c r="DF264" s="151"/>
      <c r="DG264" s="151"/>
      <c r="DH264" s="151"/>
      <c r="DI264" s="151"/>
      <c r="DJ264" s="151"/>
      <c r="DK264" s="151"/>
      <c r="DL264" s="151"/>
      <c r="DM264" s="151"/>
      <c r="DN264" s="151"/>
      <c r="DO264" s="151"/>
    </row>
    <row r="265" spans="1:119" ht="15.75" customHeight="1" x14ac:dyDescent="0.2">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c r="CB265" s="151"/>
      <c r="CC265" s="151"/>
      <c r="CD265" s="151"/>
      <c r="CE265" s="151"/>
      <c r="CF265" s="151"/>
      <c r="CG265" s="151"/>
      <c r="CH265" s="151"/>
      <c r="CI265" s="151"/>
      <c r="CJ265" s="151"/>
      <c r="CK265" s="151"/>
      <c r="CL265" s="151"/>
      <c r="CM265" s="151"/>
      <c r="CN265" s="151"/>
      <c r="CO265" s="151"/>
      <c r="CP265" s="151"/>
      <c r="CQ265" s="151"/>
      <c r="CR265" s="151"/>
      <c r="CS265" s="151"/>
      <c r="CT265" s="151"/>
      <c r="CU265" s="151"/>
      <c r="CV265" s="151"/>
      <c r="CW265" s="151"/>
      <c r="CX265" s="151"/>
      <c r="CY265" s="151"/>
      <c r="CZ265" s="151"/>
      <c r="DA265" s="151"/>
      <c r="DB265" s="151"/>
      <c r="DC265" s="151"/>
      <c r="DD265" s="151"/>
      <c r="DE265" s="151"/>
      <c r="DF265" s="151"/>
      <c r="DG265" s="151"/>
      <c r="DH265" s="151"/>
      <c r="DI265" s="151"/>
      <c r="DJ265" s="151"/>
      <c r="DK265" s="151"/>
      <c r="DL265" s="151"/>
      <c r="DM265" s="151"/>
      <c r="DN265" s="151"/>
      <c r="DO265" s="151"/>
    </row>
    <row r="266" spans="1:119" ht="15.75" customHeight="1" x14ac:dyDescent="0.2">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c r="DK266" s="151"/>
      <c r="DL266" s="151"/>
      <c r="DM266" s="151"/>
      <c r="DN266" s="151"/>
      <c r="DO266" s="151"/>
    </row>
    <row r="267" spans="1:119" ht="15.75" customHeight="1" x14ac:dyDescent="0.2">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51"/>
      <c r="DI267" s="151"/>
      <c r="DJ267" s="151"/>
      <c r="DK267" s="151"/>
      <c r="DL267" s="151"/>
      <c r="DM267" s="151"/>
      <c r="DN267" s="151"/>
      <c r="DO267" s="151"/>
    </row>
    <row r="268" spans="1:119" ht="15.75" customHeight="1" x14ac:dyDescent="0.2">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c r="CB268" s="151"/>
      <c r="CC268" s="151"/>
      <c r="CD268" s="151"/>
      <c r="CE268" s="151"/>
      <c r="CF268" s="151"/>
      <c r="CG268" s="151"/>
      <c r="CH268" s="151"/>
      <c r="CI268" s="151"/>
      <c r="CJ268" s="151"/>
      <c r="CK268" s="151"/>
      <c r="CL268" s="151"/>
      <c r="CM268" s="151"/>
      <c r="CN268" s="151"/>
      <c r="CO268" s="151"/>
      <c r="CP268" s="151"/>
      <c r="CQ268" s="151"/>
      <c r="CR268" s="151"/>
      <c r="CS268" s="151"/>
      <c r="CT268" s="151"/>
      <c r="CU268" s="151"/>
      <c r="CV268" s="151"/>
      <c r="CW268" s="151"/>
      <c r="CX268" s="151"/>
      <c r="CY268" s="151"/>
      <c r="CZ268" s="151"/>
      <c r="DA268" s="151"/>
      <c r="DB268" s="151"/>
      <c r="DC268" s="151"/>
      <c r="DD268" s="151"/>
      <c r="DE268" s="151"/>
      <c r="DF268" s="151"/>
      <c r="DG268" s="151"/>
      <c r="DH268" s="151"/>
      <c r="DI268" s="151"/>
      <c r="DJ268" s="151"/>
      <c r="DK268" s="151"/>
      <c r="DL268" s="151"/>
      <c r="DM268" s="151"/>
      <c r="DN268" s="151"/>
      <c r="DO268" s="151"/>
    </row>
    <row r="269" spans="1:119" ht="15.75" customHeight="1" x14ac:dyDescent="0.2">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c r="CB269" s="151"/>
      <c r="CC269" s="151"/>
      <c r="CD269" s="151"/>
      <c r="CE269" s="151"/>
      <c r="CF269" s="151"/>
      <c r="CG269" s="151"/>
      <c r="CH269" s="151"/>
      <c r="CI269" s="151"/>
      <c r="CJ269" s="151"/>
      <c r="CK269" s="151"/>
      <c r="CL269" s="151"/>
      <c r="CM269" s="151"/>
      <c r="CN269" s="151"/>
      <c r="CO269" s="151"/>
      <c r="CP269" s="151"/>
      <c r="CQ269" s="151"/>
      <c r="CR269" s="151"/>
      <c r="CS269" s="151"/>
      <c r="CT269" s="151"/>
      <c r="CU269" s="151"/>
      <c r="CV269" s="151"/>
      <c r="CW269" s="151"/>
      <c r="CX269" s="151"/>
      <c r="CY269" s="151"/>
      <c r="CZ269" s="151"/>
      <c r="DA269" s="151"/>
      <c r="DB269" s="151"/>
      <c r="DC269" s="151"/>
      <c r="DD269" s="151"/>
      <c r="DE269" s="151"/>
      <c r="DF269" s="151"/>
      <c r="DG269" s="151"/>
      <c r="DH269" s="151"/>
      <c r="DI269" s="151"/>
      <c r="DJ269" s="151"/>
      <c r="DK269" s="151"/>
      <c r="DL269" s="151"/>
      <c r="DM269" s="151"/>
      <c r="DN269" s="151"/>
      <c r="DO269" s="151"/>
    </row>
    <row r="270" spans="1:119" ht="15.75" customHeight="1" x14ac:dyDescent="0.2">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51"/>
      <c r="DI270" s="151"/>
      <c r="DJ270" s="151"/>
      <c r="DK270" s="151"/>
      <c r="DL270" s="151"/>
      <c r="DM270" s="151"/>
      <c r="DN270" s="151"/>
      <c r="DO270" s="151"/>
    </row>
    <row r="271" spans="1:119" ht="15.75" customHeight="1" x14ac:dyDescent="0.2">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51"/>
      <c r="DI271" s="151"/>
      <c r="DJ271" s="151"/>
      <c r="DK271" s="151"/>
      <c r="DL271" s="151"/>
      <c r="DM271" s="151"/>
      <c r="DN271" s="151"/>
      <c r="DO271" s="151"/>
    </row>
    <row r="272" spans="1:119" ht="15.75" customHeight="1" x14ac:dyDescent="0.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c r="CB272" s="151"/>
      <c r="CC272" s="151"/>
      <c r="CD272" s="151"/>
      <c r="CE272" s="151"/>
      <c r="CF272" s="151"/>
      <c r="CG272" s="151"/>
      <c r="CH272" s="151"/>
      <c r="CI272" s="151"/>
      <c r="CJ272" s="151"/>
      <c r="CK272" s="151"/>
      <c r="CL272" s="151"/>
      <c r="CM272" s="151"/>
      <c r="CN272" s="151"/>
      <c r="CO272" s="151"/>
      <c r="CP272" s="151"/>
      <c r="CQ272" s="151"/>
      <c r="CR272" s="151"/>
      <c r="CS272" s="151"/>
      <c r="CT272" s="151"/>
      <c r="CU272" s="151"/>
      <c r="CV272" s="151"/>
      <c r="CW272" s="151"/>
      <c r="CX272" s="151"/>
      <c r="CY272" s="151"/>
      <c r="CZ272" s="151"/>
      <c r="DA272" s="151"/>
      <c r="DB272" s="151"/>
      <c r="DC272" s="151"/>
      <c r="DD272" s="151"/>
      <c r="DE272" s="151"/>
      <c r="DF272" s="151"/>
      <c r="DG272" s="151"/>
      <c r="DH272" s="151"/>
      <c r="DI272" s="151"/>
      <c r="DJ272" s="151"/>
      <c r="DK272" s="151"/>
      <c r="DL272" s="151"/>
      <c r="DM272" s="151"/>
      <c r="DN272" s="151"/>
      <c r="DO272" s="151"/>
    </row>
    <row r="273" spans="1:119" ht="15.75" customHeight="1" x14ac:dyDescent="0.2">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c r="CB273" s="151"/>
      <c r="CC273" s="151"/>
      <c r="CD273" s="151"/>
      <c r="CE273" s="151"/>
      <c r="CF273" s="151"/>
      <c r="CG273" s="151"/>
      <c r="CH273" s="151"/>
      <c r="CI273" s="151"/>
      <c r="CJ273" s="151"/>
      <c r="CK273" s="151"/>
      <c r="CL273" s="151"/>
      <c r="CM273" s="151"/>
      <c r="CN273" s="151"/>
      <c r="CO273" s="151"/>
      <c r="CP273" s="151"/>
      <c r="CQ273" s="151"/>
      <c r="CR273" s="151"/>
      <c r="CS273" s="151"/>
      <c r="CT273" s="151"/>
      <c r="CU273" s="151"/>
      <c r="CV273" s="151"/>
      <c r="CW273" s="151"/>
      <c r="CX273" s="151"/>
      <c r="CY273" s="151"/>
      <c r="CZ273" s="151"/>
      <c r="DA273" s="151"/>
      <c r="DB273" s="151"/>
      <c r="DC273" s="151"/>
      <c r="DD273" s="151"/>
      <c r="DE273" s="151"/>
      <c r="DF273" s="151"/>
      <c r="DG273" s="151"/>
      <c r="DH273" s="151"/>
      <c r="DI273" s="151"/>
      <c r="DJ273" s="151"/>
      <c r="DK273" s="151"/>
      <c r="DL273" s="151"/>
      <c r="DM273" s="151"/>
      <c r="DN273" s="151"/>
      <c r="DO273" s="151"/>
    </row>
    <row r="274" spans="1:119" ht="15.75" customHeight="1" x14ac:dyDescent="0.2">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c r="CB274" s="151"/>
      <c r="CC274" s="151"/>
      <c r="CD274" s="151"/>
      <c r="CE274" s="151"/>
      <c r="CF274" s="151"/>
      <c r="CG274" s="151"/>
      <c r="CH274" s="151"/>
      <c r="CI274" s="151"/>
      <c r="CJ274" s="151"/>
      <c r="CK274" s="151"/>
      <c r="CL274" s="151"/>
      <c r="CM274" s="151"/>
      <c r="CN274" s="151"/>
      <c r="CO274" s="151"/>
      <c r="CP274" s="151"/>
      <c r="CQ274" s="151"/>
      <c r="CR274" s="151"/>
      <c r="CS274" s="151"/>
      <c r="CT274" s="151"/>
      <c r="CU274" s="151"/>
      <c r="CV274" s="151"/>
      <c r="CW274" s="151"/>
      <c r="CX274" s="151"/>
      <c r="CY274" s="151"/>
      <c r="CZ274" s="151"/>
      <c r="DA274" s="151"/>
      <c r="DB274" s="151"/>
      <c r="DC274" s="151"/>
      <c r="DD274" s="151"/>
      <c r="DE274" s="151"/>
      <c r="DF274" s="151"/>
      <c r="DG274" s="151"/>
      <c r="DH274" s="151"/>
      <c r="DI274" s="151"/>
      <c r="DJ274" s="151"/>
      <c r="DK274" s="151"/>
      <c r="DL274" s="151"/>
      <c r="DM274" s="151"/>
      <c r="DN274" s="151"/>
      <c r="DO274" s="151"/>
    </row>
    <row r="275" spans="1:119" ht="15.75" customHeight="1" x14ac:dyDescent="0.2">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151"/>
      <c r="CQ275" s="151"/>
      <c r="CR275" s="151"/>
      <c r="CS275" s="151"/>
      <c r="CT275" s="151"/>
      <c r="CU275" s="151"/>
      <c r="CV275" s="151"/>
      <c r="CW275" s="151"/>
      <c r="CX275" s="151"/>
      <c r="CY275" s="151"/>
      <c r="CZ275" s="151"/>
      <c r="DA275" s="151"/>
      <c r="DB275" s="151"/>
      <c r="DC275" s="151"/>
      <c r="DD275" s="151"/>
      <c r="DE275" s="151"/>
      <c r="DF275" s="151"/>
      <c r="DG275" s="151"/>
      <c r="DH275" s="151"/>
      <c r="DI275" s="151"/>
      <c r="DJ275" s="151"/>
      <c r="DK275" s="151"/>
      <c r="DL275" s="151"/>
      <c r="DM275" s="151"/>
      <c r="DN275" s="151"/>
      <c r="DO275" s="151"/>
    </row>
    <row r="276" spans="1:119" ht="15.75" customHeight="1" x14ac:dyDescent="0.2">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row>
    <row r="277" spans="1:119" ht="15.75" customHeight="1" x14ac:dyDescent="0.2">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row>
    <row r="278" spans="1:119" ht="15.75" customHeight="1" x14ac:dyDescent="0.2">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row>
    <row r="279" spans="1:119" ht="15.75" customHeight="1" x14ac:dyDescent="0.2">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row>
    <row r="280" spans="1:119" ht="15.75" customHeight="1" x14ac:dyDescent="0.2">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row>
    <row r="281" spans="1:119" ht="15.75" customHeight="1" x14ac:dyDescent="0.2">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row>
    <row r="282" spans="1:119" ht="15.75" customHeight="1" x14ac:dyDescent="0.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row>
    <row r="283" spans="1:119" ht="15.75" customHeight="1" x14ac:dyDescent="0.2">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row>
    <row r="284" spans="1:119" ht="15.75" customHeight="1" x14ac:dyDescent="0.2">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row>
    <row r="285" spans="1:119" ht="15.75" customHeight="1" x14ac:dyDescent="0.2">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row>
    <row r="286" spans="1:119" ht="15.75" customHeight="1" x14ac:dyDescent="0.2">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row>
    <row r="287" spans="1:119" ht="15.75" customHeight="1" x14ac:dyDescent="0.2">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row>
    <row r="288" spans="1:119" ht="15.75" customHeight="1" x14ac:dyDescent="0.2">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row>
    <row r="289" spans="1:119" ht="15.75" customHeight="1" x14ac:dyDescent="0.2">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row>
    <row r="290" spans="1:119" ht="15.75" customHeight="1" x14ac:dyDescent="0.2">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row>
    <row r="291" spans="1:119" ht="15.75" customHeight="1" x14ac:dyDescent="0.2">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row>
    <row r="292" spans="1:119" ht="15.75" customHeight="1" x14ac:dyDescent="0.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row>
    <row r="293" spans="1:119" ht="15.75" customHeight="1" x14ac:dyDescent="0.2">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row>
    <row r="294" spans="1:119" ht="15.75" customHeight="1" x14ac:dyDescent="0.2">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row>
    <row r="295" spans="1:119" ht="15.75" customHeight="1" x14ac:dyDescent="0.2">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row>
    <row r="296" spans="1:119" ht="15.75" customHeight="1" x14ac:dyDescent="0.2">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row>
    <row r="297" spans="1:119" ht="15.75" customHeight="1" x14ac:dyDescent="0.2">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row>
    <row r="298" spans="1:119" ht="15.75" customHeight="1" x14ac:dyDescent="0.2">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row>
    <row r="299" spans="1:119" ht="15.75" customHeight="1" x14ac:dyDescent="0.2">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row>
    <row r="300" spans="1:119" ht="15.75" customHeight="1" x14ac:dyDescent="0.2">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row>
    <row r="301" spans="1:119" ht="15.75" customHeight="1" x14ac:dyDescent="0.2">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51"/>
      <c r="BS301" s="151"/>
      <c r="BT301" s="151"/>
      <c r="BU301" s="151"/>
      <c r="BV301" s="151"/>
      <c r="BW301" s="151"/>
      <c r="BX301" s="151"/>
      <c r="BY301" s="151"/>
      <c r="BZ301" s="151"/>
      <c r="CA301" s="151"/>
      <c r="CB301" s="151"/>
      <c r="CC301" s="151"/>
      <c r="CD301" s="151"/>
      <c r="CE301" s="151"/>
      <c r="CF301" s="151"/>
      <c r="CG301" s="151"/>
      <c r="CH301" s="151"/>
      <c r="CI301" s="151"/>
      <c r="CJ301" s="151"/>
      <c r="CK301" s="151"/>
      <c r="CL301" s="151"/>
      <c r="CM301" s="151"/>
      <c r="CN301" s="151"/>
      <c r="CO301" s="151"/>
      <c r="CP301" s="151"/>
      <c r="CQ301" s="151"/>
      <c r="CR301" s="151"/>
      <c r="CS301" s="151"/>
      <c r="CT301" s="151"/>
      <c r="CU301" s="151"/>
      <c r="CV301" s="151"/>
      <c r="CW301" s="151"/>
      <c r="CX301" s="151"/>
      <c r="CY301" s="151"/>
      <c r="CZ301" s="151"/>
      <c r="DA301" s="151"/>
      <c r="DB301" s="151"/>
      <c r="DC301" s="151"/>
      <c r="DD301" s="151"/>
      <c r="DE301" s="151"/>
      <c r="DF301" s="151"/>
      <c r="DG301" s="151"/>
      <c r="DH301" s="151"/>
      <c r="DI301" s="151"/>
      <c r="DJ301" s="151"/>
      <c r="DK301" s="151"/>
      <c r="DL301" s="151"/>
      <c r="DM301" s="151"/>
      <c r="DN301" s="151"/>
      <c r="DO301" s="151"/>
    </row>
    <row r="302" spans="1:119" ht="15.75" customHeight="1" x14ac:dyDescent="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c r="BP302" s="151"/>
      <c r="BQ302" s="151"/>
      <c r="BR302" s="151"/>
      <c r="BS302" s="151"/>
      <c r="BT302" s="151"/>
      <c r="BU302" s="151"/>
      <c r="BV302" s="151"/>
      <c r="BW302" s="151"/>
      <c r="BX302" s="151"/>
      <c r="BY302" s="151"/>
      <c r="BZ302" s="151"/>
      <c r="CA302" s="151"/>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c r="DK302" s="151"/>
      <c r="DL302" s="151"/>
      <c r="DM302" s="151"/>
      <c r="DN302" s="151"/>
      <c r="DO302" s="151"/>
    </row>
    <row r="303" spans="1:119" ht="15.75" customHeight="1" x14ac:dyDescent="0.2">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151"/>
      <c r="BS303" s="151"/>
      <c r="BT303" s="151"/>
      <c r="BU303" s="151"/>
      <c r="BV303" s="151"/>
      <c r="BW303" s="151"/>
      <c r="BX303" s="151"/>
      <c r="BY303" s="151"/>
      <c r="BZ303" s="151"/>
      <c r="CA303" s="151"/>
      <c r="CB303" s="151"/>
      <c r="CC303" s="151"/>
      <c r="CD303" s="151"/>
      <c r="CE303" s="151"/>
      <c r="CF303" s="151"/>
      <c r="CG303" s="151"/>
      <c r="CH303" s="151"/>
      <c r="CI303" s="151"/>
      <c r="CJ303" s="151"/>
      <c r="CK303" s="151"/>
      <c r="CL303" s="151"/>
      <c r="CM303" s="151"/>
      <c r="CN303" s="151"/>
      <c r="CO303" s="151"/>
      <c r="CP303" s="151"/>
      <c r="CQ303" s="151"/>
      <c r="CR303" s="151"/>
      <c r="CS303" s="151"/>
      <c r="CT303" s="151"/>
      <c r="CU303" s="151"/>
      <c r="CV303" s="151"/>
      <c r="CW303" s="151"/>
      <c r="CX303" s="151"/>
      <c r="CY303" s="151"/>
      <c r="CZ303" s="151"/>
      <c r="DA303" s="151"/>
      <c r="DB303" s="151"/>
      <c r="DC303" s="151"/>
      <c r="DD303" s="151"/>
      <c r="DE303" s="151"/>
      <c r="DF303" s="151"/>
      <c r="DG303" s="151"/>
      <c r="DH303" s="151"/>
      <c r="DI303" s="151"/>
      <c r="DJ303" s="151"/>
      <c r="DK303" s="151"/>
      <c r="DL303" s="151"/>
      <c r="DM303" s="151"/>
      <c r="DN303" s="151"/>
      <c r="DO303" s="151"/>
    </row>
    <row r="304" spans="1:119" ht="15.75" customHeight="1" x14ac:dyDescent="0.2">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151"/>
      <c r="BS304" s="151"/>
      <c r="BT304" s="151"/>
      <c r="BU304" s="151"/>
      <c r="BV304" s="151"/>
      <c r="BW304" s="151"/>
      <c r="BX304" s="151"/>
      <c r="BY304" s="151"/>
      <c r="BZ304" s="151"/>
      <c r="CA304" s="151"/>
      <c r="CB304" s="151"/>
      <c r="CC304" s="151"/>
      <c r="CD304" s="151"/>
      <c r="CE304" s="151"/>
      <c r="CF304" s="151"/>
      <c r="CG304" s="151"/>
      <c r="CH304" s="151"/>
      <c r="CI304" s="151"/>
      <c r="CJ304" s="151"/>
      <c r="CK304" s="151"/>
      <c r="CL304" s="151"/>
      <c r="CM304" s="151"/>
      <c r="CN304" s="151"/>
      <c r="CO304" s="151"/>
      <c r="CP304" s="151"/>
      <c r="CQ304" s="151"/>
      <c r="CR304" s="151"/>
      <c r="CS304" s="151"/>
      <c r="CT304" s="151"/>
      <c r="CU304" s="151"/>
      <c r="CV304" s="151"/>
      <c r="CW304" s="151"/>
      <c r="CX304" s="151"/>
      <c r="CY304" s="151"/>
      <c r="CZ304" s="151"/>
      <c r="DA304" s="151"/>
      <c r="DB304" s="151"/>
      <c r="DC304" s="151"/>
      <c r="DD304" s="151"/>
      <c r="DE304" s="151"/>
      <c r="DF304" s="151"/>
      <c r="DG304" s="151"/>
      <c r="DH304" s="151"/>
      <c r="DI304" s="151"/>
      <c r="DJ304" s="151"/>
      <c r="DK304" s="151"/>
      <c r="DL304" s="151"/>
      <c r="DM304" s="151"/>
      <c r="DN304" s="151"/>
      <c r="DO304" s="151"/>
    </row>
    <row r="305" spans="1:119" ht="15.75" customHeight="1" x14ac:dyDescent="0.2">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151"/>
      <c r="BN305" s="151"/>
      <c r="BO305" s="151"/>
      <c r="BP305" s="151"/>
      <c r="BQ305" s="151"/>
      <c r="BR305" s="151"/>
      <c r="BS305" s="151"/>
      <c r="BT305" s="151"/>
      <c r="BU305" s="151"/>
      <c r="BV305" s="151"/>
      <c r="BW305" s="151"/>
      <c r="BX305" s="151"/>
      <c r="BY305" s="151"/>
      <c r="BZ305" s="151"/>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c r="DK305" s="151"/>
      <c r="DL305" s="151"/>
      <c r="DM305" s="151"/>
      <c r="DN305" s="151"/>
      <c r="DO305" s="151"/>
    </row>
    <row r="306" spans="1:119" ht="15.75" customHeight="1" x14ac:dyDescent="0.2">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51"/>
      <c r="BS306" s="151"/>
      <c r="BT306" s="151"/>
      <c r="BU306" s="151"/>
      <c r="BV306" s="151"/>
      <c r="BW306" s="151"/>
      <c r="BX306" s="151"/>
      <c r="BY306" s="151"/>
      <c r="BZ306" s="151"/>
      <c r="CA306" s="151"/>
      <c r="CB306" s="151"/>
      <c r="CC306" s="151"/>
      <c r="CD306" s="151"/>
      <c r="CE306" s="151"/>
      <c r="CF306" s="151"/>
      <c r="CG306" s="151"/>
      <c r="CH306" s="151"/>
      <c r="CI306" s="151"/>
      <c r="CJ306" s="151"/>
      <c r="CK306" s="151"/>
      <c r="CL306" s="151"/>
      <c r="CM306" s="151"/>
      <c r="CN306" s="151"/>
      <c r="CO306" s="151"/>
      <c r="CP306" s="151"/>
      <c r="CQ306" s="151"/>
      <c r="CR306" s="151"/>
      <c r="CS306" s="151"/>
      <c r="CT306" s="151"/>
      <c r="CU306" s="151"/>
      <c r="CV306" s="151"/>
      <c r="CW306" s="151"/>
      <c r="CX306" s="151"/>
      <c r="CY306" s="151"/>
      <c r="CZ306" s="151"/>
      <c r="DA306" s="151"/>
      <c r="DB306" s="151"/>
      <c r="DC306" s="151"/>
      <c r="DD306" s="151"/>
      <c r="DE306" s="151"/>
      <c r="DF306" s="151"/>
      <c r="DG306" s="151"/>
      <c r="DH306" s="151"/>
      <c r="DI306" s="151"/>
      <c r="DJ306" s="151"/>
      <c r="DK306" s="151"/>
      <c r="DL306" s="151"/>
      <c r="DM306" s="151"/>
      <c r="DN306" s="151"/>
      <c r="DO306" s="151"/>
    </row>
    <row r="307" spans="1:119" ht="15.75" customHeight="1" x14ac:dyDescent="0.2">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151"/>
      <c r="BN307" s="151"/>
      <c r="BO307" s="151"/>
      <c r="BP307" s="151"/>
      <c r="BQ307" s="151"/>
      <c r="BR307" s="151"/>
      <c r="BS307" s="151"/>
      <c r="BT307" s="151"/>
      <c r="BU307" s="151"/>
      <c r="BV307" s="151"/>
      <c r="BW307" s="151"/>
      <c r="BX307" s="151"/>
      <c r="BY307" s="151"/>
      <c r="BZ307" s="151"/>
      <c r="CA307" s="151"/>
      <c r="CB307" s="151"/>
      <c r="CC307" s="151"/>
      <c r="CD307" s="151"/>
      <c r="CE307" s="151"/>
      <c r="CF307" s="151"/>
      <c r="CG307" s="151"/>
      <c r="CH307" s="151"/>
      <c r="CI307" s="151"/>
      <c r="CJ307" s="151"/>
      <c r="CK307" s="151"/>
      <c r="CL307" s="151"/>
      <c r="CM307" s="151"/>
      <c r="CN307" s="151"/>
      <c r="CO307" s="151"/>
      <c r="CP307" s="151"/>
      <c r="CQ307" s="151"/>
      <c r="CR307" s="151"/>
      <c r="CS307" s="151"/>
      <c r="CT307" s="151"/>
      <c r="CU307" s="151"/>
      <c r="CV307" s="151"/>
      <c r="CW307" s="151"/>
      <c r="CX307" s="151"/>
      <c r="CY307" s="151"/>
      <c r="CZ307" s="151"/>
      <c r="DA307" s="151"/>
      <c r="DB307" s="151"/>
      <c r="DC307" s="151"/>
      <c r="DD307" s="151"/>
      <c r="DE307" s="151"/>
      <c r="DF307" s="151"/>
      <c r="DG307" s="151"/>
      <c r="DH307" s="151"/>
      <c r="DI307" s="151"/>
      <c r="DJ307" s="151"/>
      <c r="DK307" s="151"/>
      <c r="DL307" s="151"/>
      <c r="DM307" s="151"/>
      <c r="DN307" s="151"/>
      <c r="DO307" s="151"/>
    </row>
    <row r="308" spans="1:119" ht="15.75" customHeight="1" x14ac:dyDescent="0.2">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151"/>
      <c r="BN308" s="151"/>
      <c r="BO308" s="151"/>
      <c r="BP308" s="151"/>
      <c r="BQ308" s="151"/>
      <c r="BR308" s="151"/>
      <c r="BS308" s="151"/>
      <c r="BT308" s="151"/>
      <c r="BU308" s="151"/>
      <c r="BV308" s="151"/>
      <c r="BW308" s="151"/>
      <c r="BX308" s="151"/>
      <c r="BY308" s="151"/>
      <c r="BZ308" s="151"/>
      <c r="CA308" s="151"/>
      <c r="CB308" s="151"/>
      <c r="CC308" s="151"/>
      <c r="CD308" s="151"/>
      <c r="CE308" s="151"/>
      <c r="CF308" s="151"/>
      <c r="CG308" s="151"/>
      <c r="CH308" s="151"/>
      <c r="CI308" s="151"/>
      <c r="CJ308" s="151"/>
      <c r="CK308" s="151"/>
      <c r="CL308" s="151"/>
      <c r="CM308" s="151"/>
      <c r="CN308" s="151"/>
      <c r="CO308" s="151"/>
      <c r="CP308" s="151"/>
      <c r="CQ308" s="151"/>
      <c r="CR308" s="151"/>
      <c r="CS308" s="151"/>
      <c r="CT308" s="151"/>
      <c r="CU308" s="151"/>
      <c r="CV308" s="151"/>
      <c r="CW308" s="151"/>
      <c r="CX308" s="151"/>
      <c r="CY308" s="151"/>
      <c r="CZ308" s="151"/>
      <c r="DA308" s="151"/>
      <c r="DB308" s="151"/>
      <c r="DC308" s="151"/>
      <c r="DD308" s="151"/>
      <c r="DE308" s="151"/>
      <c r="DF308" s="151"/>
      <c r="DG308" s="151"/>
      <c r="DH308" s="151"/>
      <c r="DI308" s="151"/>
      <c r="DJ308" s="151"/>
      <c r="DK308" s="151"/>
      <c r="DL308" s="151"/>
      <c r="DM308" s="151"/>
      <c r="DN308" s="151"/>
      <c r="DO308" s="151"/>
    </row>
    <row r="309" spans="1:119" ht="15.75" customHeight="1" x14ac:dyDescent="0.2">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51"/>
      <c r="DI309" s="151"/>
      <c r="DJ309" s="151"/>
      <c r="DK309" s="151"/>
      <c r="DL309" s="151"/>
      <c r="DM309" s="151"/>
      <c r="DN309" s="151"/>
      <c r="DO309" s="151"/>
    </row>
    <row r="310" spans="1:119" ht="15.75" customHeight="1" x14ac:dyDescent="0.2">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c r="BP310" s="151"/>
      <c r="BQ310" s="151"/>
      <c r="BR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51"/>
      <c r="DI310" s="151"/>
      <c r="DJ310" s="151"/>
      <c r="DK310" s="151"/>
      <c r="DL310" s="151"/>
      <c r="DM310" s="151"/>
      <c r="DN310" s="151"/>
      <c r="DO310" s="151"/>
    </row>
    <row r="311" spans="1:119" ht="15.75" customHeight="1" x14ac:dyDescent="0.2">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row>
    <row r="312" spans="1:119" ht="15.75" customHeight="1" x14ac:dyDescent="0.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c r="BP312" s="151"/>
      <c r="BQ312" s="151"/>
      <c r="BR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row>
    <row r="313" spans="1:119" ht="15.75" customHeight="1" x14ac:dyDescent="0.2">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c r="BR313" s="151"/>
      <c r="BS313" s="151"/>
      <c r="BT313" s="151"/>
      <c r="BU313" s="151"/>
      <c r="BV313" s="151"/>
      <c r="BW313" s="151"/>
      <c r="BX313" s="151"/>
      <c r="BY313" s="151"/>
      <c r="BZ313" s="151"/>
      <c r="CA313" s="151"/>
      <c r="CB313" s="151"/>
      <c r="CC313" s="151"/>
      <c r="CD313" s="151"/>
      <c r="CE313" s="151"/>
      <c r="CF313" s="151"/>
      <c r="CG313" s="151"/>
      <c r="CH313" s="151"/>
      <c r="CI313" s="151"/>
      <c r="CJ313" s="151"/>
      <c r="CK313" s="151"/>
      <c r="CL313" s="151"/>
      <c r="CM313" s="151"/>
      <c r="CN313" s="151"/>
      <c r="CO313" s="151"/>
      <c r="CP313" s="151"/>
      <c r="CQ313" s="151"/>
      <c r="CR313" s="151"/>
      <c r="CS313" s="151"/>
      <c r="CT313" s="151"/>
      <c r="CU313" s="151"/>
      <c r="CV313" s="151"/>
      <c r="CW313" s="151"/>
      <c r="CX313" s="151"/>
      <c r="CY313" s="151"/>
      <c r="CZ313" s="151"/>
      <c r="DA313" s="151"/>
      <c r="DB313" s="151"/>
      <c r="DC313" s="151"/>
      <c r="DD313" s="151"/>
      <c r="DE313" s="151"/>
      <c r="DF313" s="151"/>
      <c r="DG313" s="151"/>
      <c r="DH313" s="151"/>
      <c r="DI313" s="151"/>
      <c r="DJ313" s="151"/>
      <c r="DK313" s="151"/>
      <c r="DL313" s="151"/>
      <c r="DM313" s="151"/>
      <c r="DN313" s="151"/>
      <c r="DO313" s="151"/>
    </row>
    <row r="314" spans="1:119" ht="15.75" customHeight="1" x14ac:dyDescent="0.2">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51"/>
      <c r="DI314" s="151"/>
      <c r="DJ314" s="151"/>
      <c r="DK314" s="151"/>
      <c r="DL314" s="151"/>
      <c r="DM314" s="151"/>
      <c r="DN314" s="151"/>
      <c r="DO314" s="151"/>
    </row>
    <row r="315" spans="1:119" ht="15.75" customHeight="1" x14ac:dyDescent="0.2">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51"/>
      <c r="DI315" s="151"/>
      <c r="DJ315" s="151"/>
      <c r="DK315" s="151"/>
      <c r="DL315" s="151"/>
      <c r="DM315" s="151"/>
      <c r="DN315" s="151"/>
      <c r="DO315" s="151"/>
    </row>
    <row r="316" spans="1:119" ht="15.75" customHeight="1" x14ac:dyDescent="0.2">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151"/>
      <c r="DM316" s="151"/>
      <c r="DN316" s="151"/>
      <c r="DO316" s="151"/>
    </row>
    <row r="317" spans="1:119" ht="15.75" customHeight="1" x14ac:dyDescent="0.2">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c r="BP317" s="151"/>
      <c r="BQ317" s="151"/>
      <c r="BR317" s="151"/>
      <c r="BS317" s="151"/>
      <c r="BT317" s="151"/>
      <c r="BU317" s="151"/>
      <c r="BV317" s="151"/>
      <c r="BW317" s="151"/>
      <c r="BX317" s="151"/>
      <c r="BY317" s="151"/>
      <c r="BZ317" s="151"/>
      <c r="CA317" s="151"/>
      <c r="CB317" s="151"/>
      <c r="CC317" s="151"/>
      <c r="CD317" s="151"/>
      <c r="CE317" s="151"/>
      <c r="CF317" s="151"/>
      <c r="CG317" s="151"/>
      <c r="CH317" s="151"/>
      <c r="CI317" s="151"/>
      <c r="CJ317" s="151"/>
      <c r="CK317" s="151"/>
      <c r="CL317" s="151"/>
      <c r="CM317" s="151"/>
      <c r="CN317" s="151"/>
      <c r="CO317" s="151"/>
      <c r="CP317" s="151"/>
      <c r="CQ317" s="151"/>
      <c r="CR317" s="151"/>
      <c r="CS317" s="151"/>
      <c r="CT317" s="151"/>
      <c r="CU317" s="151"/>
      <c r="CV317" s="151"/>
      <c r="CW317" s="151"/>
      <c r="CX317" s="151"/>
      <c r="CY317" s="151"/>
      <c r="CZ317" s="151"/>
      <c r="DA317" s="151"/>
      <c r="DB317" s="151"/>
      <c r="DC317" s="151"/>
      <c r="DD317" s="151"/>
      <c r="DE317" s="151"/>
      <c r="DF317" s="151"/>
      <c r="DG317" s="151"/>
      <c r="DH317" s="151"/>
      <c r="DI317" s="151"/>
      <c r="DJ317" s="151"/>
      <c r="DK317" s="151"/>
      <c r="DL317" s="151"/>
      <c r="DM317" s="151"/>
      <c r="DN317" s="151"/>
      <c r="DO317" s="151"/>
    </row>
    <row r="318" spans="1:119" ht="15.75" customHeight="1" x14ac:dyDescent="0.2">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51"/>
      <c r="DI318" s="151"/>
      <c r="DJ318" s="151"/>
      <c r="DK318" s="151"/>
      <c r="DL318" s="151"/>
      <c r="DM318" s="151"/>
      <c r="DN318" s="151"/>
      <c r="DO318" s="151"/>
    </row>
    <row r="319" spans="1:119" ht="15.75" customHeight="1" x14ac:dyDescent="0.2">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51"/>
      <c r="DI319" s="151"/>
      <c r="DJ319" s="151"/>
      <c r="DK319" s="151"/>
      <c r="DL319" s="151"/>
      <c r="DM319" s="151"/>
      <c r="DN319" s="151"/>
      <c r="DO319" s="151"/>
    </row>
    <row r="320" spans="1:119" ht="15.75" customHeight="1" x14ac:dyDescent="0.2">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51"/>
      <c r="BS320" s="151"/>
      <c r="BT320" s="151"/>
      <c r="BU320" s="151"/>
      <c r="BV320" s="151"/>
      <c r="BW320" s="151"/>
      <c r="BX320" s="151"/>
      <c r="BY320" s="151"/>
      <c r="BZ320" s="151"/>
      <c r="CA320" s="151"/>
      <c r="CB320" s="151"/>
      <c r="CC320" s="151"/>
      <c r="CD320" s="151"/>
      <c r="CE320" s="151"/>
      <c r="CF320" s="151"/>
      <c r="CG320" s="151"/>
      <c r="CH320" s="151"/>
      <c r="CI320" s="151"/>
      <c r="CJ320" s="151"/>
      <c r="CK320" s="151"/>
      <c r="CL320" s="151"/>
      <c r="CM320" s="151"/>
      <c r="CN320" s="151"/>
      <c r="CO320" s="151"/>
      <c r="CP320" s="151"/>
      <c r="CQ320" s="151"/>
      <c r="CR320" s="151"/>
      <c r="CS320" s="151"/>
      <c r="CT320" s="151"/>
      <c r="CU320" s="151"/>
      <c r="CV320" s="151"/>
      <c r="CW320" s="151"/>
      <c r="CX320" s="151"/>
      <c r="CY320" s="151"/>
      <c r="CZ320" s="151"/>
      <c r="DA320" s="151"/>
      <c r="DB320" s="151"/>
      <c r="DC320" s="151"/>
      <c r="DD320" s="151"/>
      <c r="DE320" s="151"/>
      <c r="DF320" s="151"/>
      <c r="DG320" s="151"/>
      <c r="DH320" s="151"/>
      <c r="DI320" s="151"/>
      <c r="DJ320" s="151"/>
      <c r="DK320" s="151"/>
      <c r="DL320" s="151"/>
      <c r="DM320" s="151"/>
      <c r="DN320" s="151"/>
      <c r="DO320" s="151"/>
    </row>
    <row r="321" spans="1:119" ht="15.75" customHeight="1" x14ac:dyDescent="0.2">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c r="BP321" s="151"/>
      <c r="BQ321" s="151"/>
      <c r="BR321" s="151"/>
      <c r="BS321" s="151"/>
      <c r="BT321" s="151"/>
      <c r="BU321" s="151"/>
      <c r="BV321" s="151"/>
      <c r="BW321" s="151"/>
      <c r="BX321" s="151"/>
      <c r="BY321" s="151"/>
      <c r="BZ321" s="151"/>
      <c r="CA321" s="151"/>
      <c r="CB321" s="151"/>
      <c r="CC321" s="151"/>
      <c r="CD321" s="151"/>
      <c r="CE321" s="151"/>
      <c r="CF321" s="151"/>
      <c r="CG321" s="151"/>
      <c r="CH321" s="151"/>
      <c r="CI321" s="151"/>
      <c r="CJ321" s="151"/>
      <c r="CK321" s="151"/>
      <c r="CL321" s="151"/>
      <c r="CM321" s="151"/>
      <c r="CN321" s="151"/>
      <c r="CO321" s="151"/>
      <c r="CP321" s="151"/>
      <c r="CQ321" s="151"/>
      <c r="CR321" s="151"/>
      <c r="CS321" s="151"/>
      <c r="CT321" s="151"/>
      <c r="CU321" s="151"/>
      <c r="CV321" s="151"/>
      <c r="CW321" s="151"/>
      <c r="CX321" s="151"/>
      <c r="CY321" s="151"/>
      <c r="CZ321" s="151"/>
      <c r="DA321" s="151"/>
      <c r="DB321" s="151"/>
      <c r="DC321" s="151"/>
      <c r="DD321" s="151"/>
      <c r="DE321" s="151"/>
      <c r="DF321" s="151"/>
      <c r="DG321" s="151"/>
      <c r="DH321" s="151"/>
      <c r="DI321" s="151"/>
      <c r="DJ321" s="151"/>
      <c r="DK321" s="151"/>
      <c r="DL321" s="151"/>
      <c r="DM321" s="151"/>
      <c r="DN321" s="151"/>
      <c r="DO321" s="151"/>
    </row>
    <row r="322" spans="1:119" ht="15.75" customHeight="1" x14ac:dyDescent="0.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51"/>
      <c r="DI322" s="151"/>
      <c r="DJ322" s="151"/>
      <c r="DK322" s="151"/>
      <c r="DL322" s="151"/>
      <c r="DM322" s="151"/>
      <c r="DN322" s="151"/>
      <c r="DO322" s="151"/>
    </row>
    <row r="323" spans="1:119" ht="15.75" customHeight="1" x14ac:dyDescent="0.2">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51"/>
      <c r="DI323" s="151"/>
      <c r="DJ323" s="151"/>
      <c r="DK323" s="151"/>
      <c r="DL323" s="151"/>
      <c r="DM323" s="151"/>
      <c r="DN323" s="151"/>
      <c r="DO323" s="151"/>
    </row>
    <row r="324" spans="1:119" ht="15.75" customHeight="1" x14ac:dyDescent="0.2">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151"/>
      <c r="BN324" s="151"/>
      <c r="BO324" s="151"/>
      <c r="BP324" s="151"/>
      <c r="BQ324" s="151"/>
      <c r="BR324" s="151"/>
      <c r="BS324" s="151"/>
      <c r="BT324" s="151"/>
      <c r="BU324" s="151"/>
      <c r="BV324" s="151"/>
      <c r="BW324" s="151"/>
      <c r="BX324" s="151"/>
      <c r="BY324" s="151"/>
      <c r="BZ324" s="151"/>
      <c r="CA324" s="151"/>
      <c r="CB324" s="151"/>
      <c r="CC324" s="151"/>
      <c r="CD324" s="151"/>
      <c r="CE324" s="151"/>
      <c r="CF324" s="151"/>
      <c r="CG324" s="151"/>
      <c r="CH324" s="151"/>
      <c r="CI324" s="151"/>
      <c r="CJ324" s="151"/>
      <c r="CK324" s="151"/>
      <c r="CL324" s="151"/>
      <c r="CM324" s="151"/>
      <c r="CN324" s="151"/>
      <c r="CO324" s="151"/>
      <c r="CP324" s="151"/>
      <c r="CQ324" s="151"/>
      <c r="CR324" s="151"/>
      <c r="CS324" s="151"/>
      <c r="CT324" s="151"/>
      <c r="CU324" s="151"/>
      <c r="CV324" s="151"/>
      <c r="CW324" s="151"/>
      <c r="CX324" s="151"/>
      <c r="CY324" s="151"/>
      <c r="CZ324" s="151"/>
      <c r="DA324" s="151"/>
      <c r="DB324" s="151"/>
      <c r="DC324" s="151"/>
      <c r="DD324" s="151"/>
      <c r="DE324" s="151"/>
      <c r="DF324" s="151"/>
      <c r="DG324" s="151"/>
      <c r="DH324" s="151"/>
      <c r="DI324" s="151"/>
      <c r="DJ324" s="151"/>
      <c r="DK324" s="151"/>
      <c r="DL324" s="151"/>
      <c r="DM324" s="151"/>
      <c r="DN324" s="151"/>
      <c r="DO324" s="151"/>
    </row>
    <row r="325" spans="1:119" ht="15.75" customHeight="1" x14ac:dyDescent="0.2">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c r="BR325" s="151"/>
      <c r="BS325" s="151"/>
      <c r="BT325" s="151"/>
      <c r="BU325" s="151"/>
      <c r="BV325" s="151"/>
      <c r="BW325" s="151"/>
      <c r="BX325" s="151"/>
      <c r="BY325" s="151"/>
      <c r="BZ325" s="151"/>
      <c r="CA325" s="151"/>
      <c r="CB325" s="151"/>
      <c r="CC325" s="151"/>
      <c r="CD325" s="151"/>
      <c r="CE325" s="151"/>
      <c r="CF325" s="151"/>
      <c r="CG325" s="151"/>
      <c r="CH325" s="151"/>
      <c r="CI325" s="151"/>
      <c r="CJ325" s="151"/>
      <c r="CK325" s="151"/>
      <c r="CL325" s="151"/>
      <c r="CM325" s="151"/>
      <c r="CN325" s="151"/>
      <c r="CO325" s="151"/>
      <c r="CP325" s="151"/>
      <c r="CQ325" s="151"/>
      <c r="CR325" s="151"/>
      <c r="CS325" s="151"/>
      <c r="CT325" s="151"/>
      <c r="CU325" s="151"/>
      <c r="CV325" s="151"/>
      <c r="CW325" s="151"/>
      <c r="CX325" s="151"/>
      <c r="CY325" s="151"/>
      <c r="CZ325" s="151"/>
      <c r="DA325" s="151"/>
      <c r="DB325" s="151"/>
      <c r="DC325" s="151"/>
      <c r="DD325" s="151"/>
      <c r="DE325" s="151"/>
      <c r="DF325" s="151"/>
      <c r="DG325" s="151"/>
      <c r="DH325" s="151"/>
      <c r="DI325" s="151"/>
      <c r="DJ325" s="151"/>
      <c r="DK325" s="151"/>
      <c r="DL325" s="151"/>
      <c r="DM325" s="151"/>
      <c r="DN325" s="151"/>
      <c r="DO325" s="151"/>
    </row>
    <row r="326" spans="1:119" ht="15.75" customHeight="1" x14ac:dyDescent="0.2">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151"/>
      <c r="BQ326" s="151"/>
      <c r="BR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c r="DK326" s="151"/>
      <c r="DL326" s="151"/>
      <c r="DM326" s="151"/>
      <c r="DN326" s="151"/>
      <c r="DO326" s="151"/>
    </row>
    <row r="327" spans="1:119" ht="15.75" customHeight="1" x14ac:dyDescent="0.2">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151"/>
      <c r="BQ327" s="151"/>
      <c r="BR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51"/>
      <c r="DI327" s="151"/>
      <c r="DJ327" s="151"/>
      <c r="DK327" s="151"/>
      <c r="DL327" s="151"/>
      <c r="DM327" s="151"/>
      <c r="DN327" s="151"/>
      <c r="DO327" s="151"/>
    </row>
    <row r="328" spans="1:119" ht="15.75" customHeight="1" x14ac:dyDescent="0.2">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c r="BR328" s="151"/>
      <c r="BS328" s="151"/>
      <c r="BT328" s="151"/>
      <c r="BU328" s="151"/>
      <c r="BV328" s="151"/>
      <c r="BW328" s="151"/>
      <c r="BX328" s="151"/>
      <c r="BY328" s="151"/>
      <c r="BZ328" s="151"/>
      <c r="CA328" s="151"/>
      <c r="CB328" s="151"/>
      <c r="CC328" s="151"/>
      <c r="CD328" s="151"/>
      <c r="CE328" s="151"/>
      <c r="CF328" s="151"/>
      <c r="CG328" s="151"/>
      <c r="CH328" s="151"/>
      <c r="CI328" s="151"/>
      <c r="CJ328" s="151"/>
      <c r="CK328" s="151"/>
      <c r="CL328" s="151"/>
      <c r="CM328" s="151"/>
      <c r="CN328" s="151"/>
      <c r="CO328" s="151"/>
      <c r="CP328" s="151"/>
      <c r="CQ328" s="151"/>
      <c r="CR328" s="151"/>
      <c r="CS328" s="151"/>
      <c r="CT328" s="151"/>
      <c r="CU328" s="151"/>
      <c r="CV328" s="151"/>
      <c r="CW328" s="151"/>
      <c r="CX328" s="151"/>
      <c r="CY328" s="151"/>
      <c r="CZ328" s="151"/>
      <c r="DA328" s="151"/>
      <c r="DB328" s="151"/>
      <c r="DC328" s="151"/>
      <c r="DD328" s="151"/>
      <c r="DE328" s="151"/>
      <c r="DF328" s="151"/>
      <c r="DG328" s="151"/>
      <c r="DH328" s="151"/>
      <c r="DI328" s="151"/>
      <c r="DJ328" s="151"/>
      <c r="DK328" s="151"/>
      <c r="DL328" s="151"/>
      <c r="DM328" s="151"/>
      <c r="DN328" s="151"/>
      <c r="DO328" s="151"/>
    </row>
    <row r="329" spans="1:119" ht="15.75" customHeight="1" x14ac:dyDescent="0.2">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151"/>
      <c r="BN329" s="151"/>
      <c r="BO329" s="151"/>
      <c r="BP329" s="151"/>
      <c r="BQ329" s="151"/>
      <c r="BR329" s="151"/>
      <c r="BS329" s="151"/>
      <c r="BT329" s="151"/>
      <c r="BU329" s="151"/>
      <c r="BV329" s="151"/>
      <c r="BW329" s="151"/>
      <c r="BX329" s="151"/>
      <c r="BY329" s="151"/>
      <c r="BZ329" s="151"/>
      <c r="CA329" s="151"/>
      <c r="CB329" s="151"/>
      <c r="CC329" s="151"/>
      <c r="CD329" s="151"/>
      <c r="CE329" s="151"/>
      <c r="CF329" s="151"/>
      <c r="CG329" s="151"/>
      <c r="CH329" s="151"/>
      <c r="CI329" s="151"/>
      <c r="CJ329" s="151"/>
      <c r="CK329" s="151"/>
      <c r="CL329" s="151"/>
      <c r="CM329" s="151"/>
      <c r="CN329" s="151"/>
      <c r="CO329" s="151"/>
      <c r="CP329" s="151"/>
      <c r="CQ329" s="151"/>
      <c r="CR329" s="151"/>
      <c r="CS329" s="151"/>
      <c r="CT329" s="151"/>
      <c r="CU329" s="151"/>
      <c r="CV329" s="151"/>
      <c r="CW329" s="151"/>
      <c r="CX329" s="151"/>
      <c r="CY329" s="151"/>
      <c r="CZ329" s="151"/>
      <c r="DA329" s="151"/>
      <c r="DB329" s="151"/>
      <c r="DC329" s="151"/>
      <c r="DD329" s="151"/>
      <c r="DE329" s="151"/>
      <c r="DF329" s="151"/>
      <c r="DG329" s="151"/>
      <c r="DH329" s="151"/>
      <c r="DI329" s="151"/>
      <c r="DJ329" s="151"/>
      <c r="DK329" s="151"/>
      <c r="DL329" s="151"/>
      <c r="DM329" s="151"/>
      <c r="DN329" s="151"/>
      <c r="DO329" s="151"/>
    </row>
    <row r="330" spans="1:119" ht="15.75" customHeight="1" x14ac:dyDescent="0.2">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51"/>
      <c r="DI330" s="151"/>
      <c r="DJ330" s="151"/>
      <c r="DK330" s="151"/>
      <c r="DL330" s="151"/>
      <c r="DM330" s="151"/>
      <c r="DN330" s="151"/>
      <c r="DO330" s="151"/>
    </row>
    <row r="331" spans="1:119" ht="15.75" customHeight="1" x14ac:dyDescent="0.2">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51"/>
      <c r="DI331" s="151"/>
      <c r="DJ331" s="151"/>
      <c r="DK331" s="151"/>
      <c r="DL331" s="151"/>
      <c r="DM331" s="151"/>
      <c r="DN331" s="151"/>
      <c r="DO331" s="151"/>
    </row>
    <row r="332" spans="1:119" ht="15.75" customHeight="1" x14ac:dyDescent="0.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c r="BR332" s="151"/>
      <c r="BS332" s="151"/>
      <c r="BT332" s="151"/>
      <c r="BU332" s="151"/>
      <c r="BV332" s="151"/>
      <c r="BW332" s="151"/>
      <c r="BX332" s="151"/>
      <c r="BY332" s="151"/>
      <c r="BZ332" s="151"/>
      <c r="CA332" s="151"/>
      <c r="CB332" s="151"/>
      <c r="CC332" s="151"/>
      <c r="CD332" s="151"/>
      <c r="CE332" s="151"/>
      <c r="CF332" s="151"/>
      <c r="CG332" s="151"/>
      <c r="CH332" s="151"/>
      <c r="CI332" s="151"/>
      <c r="CJ332" s="151"/>
      <c r="CK332" s="151"/>
      <c r="CL332" s="151"/>
      <c r="CM332" s="151"/>
      <c r="CN332" s="151"/>
      <c r="CO332" s="151"/>
      <c r="CP332" s="151"/>
      <c r="CQ332" s="151"/>
      <c r="CR332" s="151"/>
      <c r="CS332" s="151"/>
      <c r="CT332" s="151"/>
      <c r="CU332" s="151"/>
      <c r="CV332" s="151"/>
      <c r="CW332" s="151"/>
      <c r="CX332" s="151"/>
      <c r="CY332" s="151"/>
      <c r="CZ332" s="151"/>
      <c r="DA332" s="151"/>
      <c r="DB332" s="151"/>
      <c r="DC332" s="151"/>
      <c r="DD332" s="151"/>
      <c r="DE332" s="151"/>
      <c r="DF332" s="151"/>
      <c r="DG332" s="151"/>
      <c r="DH332" s="151"/>
      <c r="DI332" s="151"/>
      <c r="DJ332" s="151"/>
      <c r="DK332" s="151"/>
      <c r="DL332" s="151"/>
      <c r="DM332" s="151"/>
      <c r="DN332" s="151"/>
      <c r="DO332" s="151"/>
    </row>
    <row r="333" spans="1:119" ht="15.75" customHeight="1" x14ac:dyDescent="0.2">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c r="BR333" s="151"/>
      <c r="BS333" s="151"/>
      <c r="BT333" s="151"/>
      <c r="BU333" s="151"/>
      <c r="BV333" s="151"/>
      <c r="BW333" s="151"/>
      <c r="BX333" s="151"/>
      <c r="BY333" s="151"/>
      <c r="BZ333" s="151"/>
      <c r="CA333" s="151"/>
      <c r="CB333" s="151"/>
      <c r="CC333" s="151"/>
      <c r="CD333" s="151"/>
      <c r="CE333" s="151"/>
      <c r="CF333" s="151"/>
      <c r="CG333" s="151"/>
      <c r="CH333" s="151"/>
      <c r="CI333" s="151"/>
      <c r="CJ333" s="151"/>
      <c r="CK333" s="151"/>
      <c r="CL333" s="151"/>
      <c r="CM333" s="151"/>
      <c r="CN333" s="151"/>
      <c r="CO333" s="151"/>
      <c r="CP333" s="151"/>
      <c r="CQ333" s="151"/>
      <c r="CR333" s="151"/>
      <c r="CS333" s="151"/>
      <c r="CT333" s="151"/>
      <c r="CU333" s="151"/>
      <c r="CV333" s="151"/>
      <c r="CW333" s="151"/>
      <c r="CX333" s="151"/>
      <c r="CY333" s="151"/>
      <c r="CZ333" s="151"/>
      <c r="DA333" s="151"/>
      <c r="DB333" s="151"/>
      <c r="DC333" s="151"/>
      <c r="DD333" s="151"/>
      <c r="DE333" s="151"/>
      <c r="DF333" s="151"/>
      <c r="DG333" s="151"/>
      <c r="DH333" s="151"/>
      <c r="DI333" s="151"/>
      <c r="DJ333" s="151"/>
      <c r="DK333" s="151"/>
      <c r="DL333" s="151"/>
      <c r="DM333" s="151"/>
      <c r="DN333" s="151"/>
      <c r="DO333" s="151"/>
    </row>
    <row r="334" spans="1:119" ht="15.75" customHeight="1" x14ac:dyDescent="0.2">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151"/>
      <c r="BQ334" s="151"/>
      <c r="BR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51"/>
      <c r="DI334" s="151"/>
      <c r="DJ334" s="151"/>
      <c r="DK334" s="151"/>
      <c r="DL334" s="151"/>
      <c r="DM334" s="151"/>
      <c r="DN334" s="151"/>
      <c r="DO334" s="151"/>
    </row>
    <row r="335" spans="1:119" ht="15.75" customHeight="1" x14ac:dyDescent="0.2">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51"/>
      <c r="DI335" s="151"/>
      <c r="DJ335" s="151"/>
      <c r="DK335" s="151"/>
      <c r="DL335" s="151"/>
      <c r="DM335" s="151"/>
      <c r="DN335" s="151"/>
      <c r="DO335" s="151"/>
    </row>
    <row r="336" spans="1:119" ht="15.75" customHeight="1" x14ac:dyDescent="0.2">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151"/>
      <c r="BN336" s="151"/>
      <c r="BO336" s="151"/>
      <c r="BP336" s="151"/>
      <c r="BQ336" s="151"/>
      <c r="BR336" s="151"/>
      <c r="BS336" s="151"/>
      <c r="BT336" s="151"/>
      <c r="BU336" s="151"/>
      <c r="BV336" s="151"/>
      <c r="BW336" s="151"/>
      <c r="BX336" s="151"/>
      <c r="BY336" s="151"/>
      <c r="BZ336" s="151"/>
      <c r="CA336" s="151"/>
      <c r="CB336" s="151"/>
      <c r="CC336" s="151"/>
      <c r="CD336" s="151"/>
      <c r="CE336" s="151"/>
      <c r="CF336" s="151"/>
      <c r="CG336" s="151"/>
      <c r="CH336" s="151"/>
      <c r="CI336" s="151"/>
      <c r="CJ336" s="151"/>
      <c r="CK336" s="151"/>
      <c r="CL336" s="151"/>
      <c r="CM336" s="151"/>
      <c r="CN336" s="151"/>
      <c r="CO336" s="151"/>
      <c r="CP336" s="151"/>
      <c r="CQ336" s="151"/>
      <c r="CR336" s="151"/>
      <c r="CS336" s="151"/>
      <c r="CT336" s="151"/>
      <c r="CU336" s="151"/>
      <c r="CV336" s="151"/>
      <c r="CW336" s="151"/>
      <c r="CX336" s="151"/>
      <c r="CY336" s="151"/>
      <c r="CZ336" s="151"/>
      <c r="DA336" s="151"/>
      <c r="DB336" s="151"/>
      <c r="DC336" s="151"/>
      <c r="DD336" s="151"/>
      <c r="DE336" s="151"/>
      <c r="DF336" s="151"/>
      <c r="DG336" s="151"/>
      <c r="DH336" s="151"/>
      <c r="DI336" s="151"/>
      <c r="DJ336" s="151"/>
      <c r="DK336" s="151"/>
      <c r="DL336" s="151"/>
      <c r="DM336" s="151"/>
      <c r="DN336" s="151"/>
      <c r="DO336" s="151"/>
    </row>
    <row r="337" spans="1:119" ht="15.75" customHeight="1" x14ac:dyDescent="0.2">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51"/>
      <c r="BS337" s="151"/>
      <c r="BT337" s="151"/>
      <c r="BU337" s="151"/>
      <c r="BV337" s="151"/>
      <c r="BW337" s="151"/>
      <c r="BX337" s="151"/>
      <c r="BY337" s="151"/>
      <c r="BZ337" s="151"/>
      <c r="CA337" s="151"/>
      <c r="CB337" s="151"/>
      <c r="CC337" s="151"/>
      <c r="CD337" s="151"/>
      <c r="CE337" s="151"/>
      <c r="CF337" s="151"/>
      <c r="CG337" s="151"/>
      <c r="CH337" s="151"/>
      <c r="CI337" s="151"/>
      <c r="CJ337" s="151"/>
      <c r="CK337" s="151"/>
      <c r="CL337" s="151"/>
      <c r="CM337" s="151"/>
      <c r="CN337" s="151"/>
      <c r="CO337" s="151"/>
      <c r="CP337" s="151"/>
      <c r="CQ337" s="151"/>
      <c r="CR337" s="151"/>
      <c r="CS337" s="151"/>
      <c r="CT337" s="151"/>
      <c r="CU337" s="151"/>
      <c r="CV337" s="151"/>
      <c r="CW337" s="151"/>
      <c r="CX337" s="151"/>
      <c r="CY337" s="151"/>
      <c r="CZ337" s="151"/>
      <c r="DA337" s="151"/>
      <c r="DB337" s="151"/>
      <c r="DC337" s="151"/>
      <c r="DD337" s="151"/>
      <c r="DE337" s="151"/>
      <c r="DF337" s="151"/>
      <c r="DG337" s="151"/>
      <c r="DH337" s="151"/>
      <c r="DI337" s="151"/>
      <c r="DJ337" s="151"/>
      <c r="DK337" s="151"/>
      <c r="DL337" s="151"/>
      <c r="DM337" s="151"/>
      <c r="DN337" s="151"/>
      <c r="DO337" s="151"/>
    </row>
    <row r="338" spans="1:119" ht="15.75" customHeight="1" x14ac:dyDescent="0.2">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51"/>
      <c r="DI338" s="151"/>
      <c r="DJ338" s="151"/>
      <c r="DK338" s="151"/>
      <c r="DL338" s="151"/>
      <c r="DM338" s="151"/>
      <c r="DN338" s="151"/>
      <c r="DO338" s="151"/>
    </row>
    <row r="339" spans="1:119" ht="15.75" customHeight="1" x14ac:dyDescent="0.2">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51"/>
      <c r="DI339" s="151"/>
      <c r="DJ339" s="151"/>
      <c r="DK339" s="151"/>
      <c r="DL339" s="151"/>
      <c r="DM339" s="151"/>
      <c r="DN339" s="151"/>
      <c r="DO339" s="151"/>
    </row>
    <row r="340" spans="1:119" ht="15.75" customHeight="1" x14ac:dyDescent="0.2">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151"/>
      <c r="BQ340" s="151"/>
      <c r="BR340" s="151"/>
      <c r="BS340" s="151"/>
      <c r="BT340" s="151"/>
      <c r="BU340" s="151"/>
      <c r="BV340" s="151"/>
      <c r="BW340" s="151"/>
      <c r="BX340" s="151"/>
      <c r="BY340" s="151"/>
      <c r="BZ340" s="151"/>
      <c r="CA340" s="151"/>
      <c r="CB340" s="151"/>
      <c r="CC340" s="151"/>
      <c r="CD340" s="151"/>
      <c r="CE340" s="151"/>
      <c r="CF340" s="151"/>
      <c r="CG340" s="151"/>
      <c r="CH340" s="151"/>
      <c r="CI340" s="151"/>
      <c r="CJ340" s="151"/>
      <c r="CK340" s="151"/>
      <c r="CL340" s="151"/>
      <c r="CM340" s="151"/>
      <c r="CN340" s="151"/>
      <c r="CO340" s="151"/>
      <c r="CP340" s="151"/>
      <c r="CQ340" s="151"/>
      <c r="CR340" s="151"/>
      <c r="CS340" s="151"/>
      <c r="CT340" s="151"/>
      <c r="CU340" s="151"/>
      <c r="CV340" s="151"/>
      <c r="CW340" s="151"/>
      <c r="CX340" s="151"/>
      <c r="CY340" s="151"/>
      <c r="CZ340" s="151"/>
      <c r="DA340" s="151"/>
      <c r="DB340" s="151"/>
      <c r="DC340" s="151"/>
      <c r="DD340" s="151"/>
      <c r="DE340" s="151"/>
      <c r="DF340" s="151"/>
      <c r="DG340" s="151"/>
      <c r="DH340" s="151"/>
      <c r="DI340" s="151"/>
      <c r="DJ340" s="151"/>
      <c r="DK340" s="151"/>
      <c r="DL340" s="151"/>
      <c r="DM340" s="151"/>
      <c r="DN340" s="151"/>
      <c r="DO340" s="151"/>
    </row>
    <row r="341" spans="1:119" ht="15.75" customHeight="1" x14ac:dyDescent="0.2">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151"/>
      <c r="BS341" s="151"/>
      <c r="BT341" s="151"/>
      <c r="BU341" s="151"/>
      <c r="BV341" s="151"/>
      <c r="BW341" s="151"/>
      <c r="BX341" s="151"/>
      <c r="BY341" s="151"/>
      <c r="BZ341" s="151"/>
      <c r="CA341" s="151"/>
      <c r="CB341" s="151"/>
      <c r="CC341" s="151"/>
      <c r="CD341" s="151"/>
      <c r="CE341" s="151"/>
      <c r="CF341" s="151"/>
      <c r="CG341" s="151"/>
      <c r="CH341" s="151"/>
      <c r="CI341" s="151"/>
      <c r="CJ341" s="151"/>
      <c r="CK341" s="151"/>
      <c r="CL341" s="151"/>
      <c r="CM341" s="151"/>
      <c r="CN341" s="151"/>
      <c r="CO341" s="151"/>
      <c r="CP341" s="151"/>
      <c r="CQ341" s="151"/>
      <c r="CR341" s="151"/>
      <c r="CS341" s="151"/>
      <c r="CT341" s="151"/>
      <c r="CU341" s="151"/>
      <c r="CV341" s="151"/>
      <c r="CW341" s="151"/>
      <c r="CX341" s="151"/>
      <c r="CY341" s="151"/>
      <c r="CZ341" s="151"/>
      <c r="DA341" s="151"/>
      <c r="DB341" s="151"/>
      <c r="DC341" s="151"/>
      <c r="DD341" s="151"/>
      <c r="DE341" s="151"/>
      <c r="DF341" s="151"/>
      <c r="DG341" s="151"/>
      <c r="DH341" s="151"/>
      <c r="DI341" s="151"/>
      <c r="DJ341" s="151"/>
      <c r="DK341" s="151"/>
      <c r="DL341" s="151"/>
      <c r="DM341" s="151"/>
      <c r="DN341" s="151"/>
      <c r="DO341" s="151"/>
    </row>
    <row r="342" spans="1:119" ht="15.75" customHeight="1" x14ac:dyDescent="0.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151"/>
      <c r="BS342" s="151"/>
      <c r="BT342" s="151"/>
      <c r="BU342" s="151"/>
      <c r="BV342" s="151"/>
      <c r="BW342" s="151"/>
      <c r="BX342" s="151"/>
      <c r="BY342" s="151"/>
      <c r="BZ342" s="151"/>
      <c r="CA342" s="151"/>
      <c r="CB342" s="151"/>
      <c r="CC342" s="151"/>
      <c r="CD342" s="151"/>
      <c r="CE342" s="151"/>
      <c r="CF342" s="151"/>
      <c r="CG342" s="151"/>
      <c r="CH342" s="151"/>
      <c r="CI342" s="151"/>
      <c r="CJ342" s="151"/>
      <c r="CK342" s="151"/>
      <c r="CL342" s="151"/>
      <c r="CM342" s="151"/>
      <c r="CN342" s="151"/>
      <c r="CO342" s="151"/>
      <c r="CP342" s="151"/>
      <c r="CQ342" s="151"/>
      <c r="CR342" s="151"/>
      <c r="CS342" s="151"/>
      <c r="CT342" s="151"/>
      <c r="CU342" s="151"/>
      <c r="CV342" s="151"/>
      <c r="CW342" s="151"/>
      <c r="CX342" s="151"/>
      <c r="CY342" s="151"/>
      <c r="CZ342" s="151"/>
      <c r="DA342" s="151"/>
      <c r="DB342" s="151"/>
      <c r="DC342" s="151"/>
      <c r="DD342" s="151"/>
      <c r="DE342" s="151"/>
      <c r="DF342" s="151"/>
      <c r="DG342" s="151"/>
      <c r="DH342" s="151"/>
      <c r="DI342" s="151"/>
      <c r="DJ342" s="151"/>
      <c r="DK342" s="151"/>
      <c r="DL342" s="151"/>
      <c r="DM342" s="151"/>
      <c r="DN342" s="151"/>
      <c r="DO342" s="151"/>
    </row>
    <row r="343" spans="1:119" ht="15.75" customHeight="1" x14ac:dyDescent="0.2">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151"/>
      <c r="BQ343" s="151"/>
      <c r="BR343" s="151"/>
      <c r="BS343" s="151"/>
      <c r="BT343" s="151"/>
      <c r="BU343" s="151"/>
      <c r="BV343" s="151"/>
      <c r="BW343" s="151"/>
      <c r="BX343" s="151"/>
      <c r="BY343" s="151"/>
      <c r="BZ343" s="151"/>
      <c r="CA343" s="151"/>
      <c r="CB343" s="151"/>
      <c r="CC343" s="151"/>
      <c r="CD343" s="151"/>
      <c r="CE343" s="151"/>
      <c r="CF343" s="151"/>
      <c r="CG343" s="151"/>
      <c r="CH343" s="151"/>
      <c r="CI343" s="151"/>
      <c r="CJ343" s="151"/>
      <c r="CK343" s="151"/>
      <c r="CL343" s="151"/>
      <c r="CM343" s="151"/>
      <c r="CN343" s="151"/>
      <c r="CO343" s="151"/>
      <c r="CP343" s="151"/>
      <c r="CQ343" s="151"/>
      <c r="CR343" s="151"/>
      <c r="CS343" s="151"/>
      <c r="CT343" s="151"/>
      <c r="CU343" s="151"/>
      <c r="CV343" s="151"/>
      <c r="CW343" s="151"/>
      <c r="CX343" s="151"/>
      <c r="CY343" s="151"/>
      <c r="CZ343" s="151"/>
      <c r="DA343" s="151"/>
      <c r="DB343" s="151"/>
      <c r="DC343" s="151"/>
      <c r="DD343" s="151"/>
      <c r="DE343" s="151"/>
      <c r="DF343" s="151"/>
      <c r="DG343" s="151"/>
      <c r="DH343" s="151"/>
      <c r="DI343" s="151"/>
      <c r="DJ343" s="151"/>
      <c r="DK343" s="151"/>
      <c r="DL343" s="151"/>
      <c r="DM343" s="151"/>
      <c r="DN343" s="151"/>
      <c r="DO343" s="151"/>
    </row>
    <row r="344" spans="1:119" ht="15.75" customHeight="1" x14ac:dyDescent="0.2">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51"/>
      <c r="BS344" s="151"/>
      <c r="BT344" s="151"/>
      <c r="BU344" s="151"/>
      <c r="BV344" s="151"/>
      <c r="BW344" s="151"/>
      <c r="BX344" s="151"/>
      <c r="BY344" s="151"/>
      <c r="BZ344" s="151"/>
      <c r="CA344" s="151"/>
      <c r="CB344" s="151"/>
      <c r="CC344" s="151"/>
      <c r="CD344" s="151"/>
      <c r="CE344" s="151"/>
      <c r="CF344" s="151"/>
      <c r="CG344" s="151"/>
      <c r="CH344" s="151"/>
      <c r="CI344" s="151"/>
      <c r="CJ344" s="151"/>
      <c r="CK344" s="151"/>
      <c r="CL344" s="151"/>
      <c r="CM344" s="151"/>
      <c r="CN344" s="151"/>
      <c r="CO344" s="151"/>
      <c r="CP344" s="151"/>
      <c r="CQ344" s="151"/>
      <c r="CR344" s="151"/>
      <c r="CS344" s="151"/>
      <c r="CT344" s="151"/>
      <c r="CU344" s="151"/>
      <c r="CV344" s="151"/>
      <c r="CW344" s="151"/>
      <c r="CX344" s="151"/>
      <c r="CY344" s="151"/>
      <c r="CZ344" s="151"/>
      <c r="DA344" s="151"/>
      <c r="DB344" s="151"/>
      <c r="DC344" s="151"/>
      <c r="DD344" s="151"/>
      <c r="DE344" s="151"/>
      <c r="DF344" s="151"/>
      <c r="DG344" s="151"/>
      <c r="DH344" s="151"/>
      <c r="DI344" s="151"/>
      <c r="DJ344" s="151"/>
      <c r="DK344" s="151"/>
      <c r="DL344" s="151"/>
      <c r="DM344" s="151"/>
      <c r="DN344" s="151"/>
      <c r="DO344" s="151"/>
    </row>
    <row r="345" spans="1:119" ht="15.75" customHeight="1" x14ac:dyDescent="0.2">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row>
    <row r="346" spans="1:119" ht="15.75" customHeight="1" x14ac:dyDescent="0.2">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c r="BR346" s="151"/>
      <c r="BS346" s="151"/>
      <c r="BT346" s="151"/>
      <c r="BU346" s="151"/>
      <c r="BV346" s="151"/>
      <c r="BW346" s="151"/>
      <c r="BX346" s="151"/>
      <c r="BY346" s="151"/>
      <c r="BZ346" s="151"/>
      <c r="CA346" s="151"/>
      <c r="CB346" s="151"/>
      <c r="CC346" s="151"/>
      <c r="CD346" s="151"/>
      <c r="CE346" s="151"/>
      <c r="CF346" s="151"/>
      <c r="CG346" s="151"/>
      <c r="CH346" s="151"/>
      <c r="CI346" s="151"/>
      <c r="CJ346" s="151"/>
      <c r="CK346" s="151"/>
      <c r="CL346" s="151"/>
      <c r="CM346" s="151"/>
      <c r="CN346" s="151"/>
      <c r="CO346" s="151"/>
      <c r="CP346" s="151"/>
      <c r="CQ346" s="151"/>
      <c r="CR346" s="151"/>
      <c r="CS346" s="151"/>
      <c r="CT346" s="151"/>
      <c r="CU346" s="151"/>
      <c r="CV346" s="151"/>
      <c r="CW346" s="151"/>
      <c r="CX346" s="151"/>
      <c r="CY346" s="151"/>
      <c r="CZ346" s="151"/>
      <c r="DA346" s="151"/>
      <c r="DB346" s="151"/>
      <c r="DC346" s="151"/>
      <c r="DD346" s="151"/>
      <c r="DE346" s="151"/>
      <c r="DF346" s="151"/>
      <c r="DG346" s="151"/>
      <c r="DH346" s="151"/>
      <c r="DI346" s="151"/>
      <c r="DJ346" s="151"/>
      <c r="DK346" s="151"/>
      <c r="DL346" s="151"/>
      <c r="DM346" s="151"/>
      <c r="DN346" s="151"/>
      <c r="DO346" s="151"/>
    </row>
    <row r="347" spans="1:119" ht="15.75" customHeight="1" x14ac:dyDescent="0.2">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151"/>
      <c r="BN347" s="151"/>
      <c r="BO347" s="151"/>
      <c r="BP347" s="151"/>
      <c r="BQ347" s="151"/>
      <c r="BR347" s="151"/>
      <c r="BS347" s="151"/>
      <c r="BT347" s="151"/>
      <c r="BU347" s="151"/>
      <c r="BV347" s="151"/>
      <c r="BW347" s="151"/>
      <c r="BX347" s="151"/>
      <c r="BY347" s="151"/>
      <c r="BZ347" s="151"/>
      <c r="CA347" s="151"/>
      <c r="CB347" s="151"/>
      <c r="CC347" s="151"/>
      <c r="CD347" s="151"/>
      <c r="CE347" s="151"/>
      <c r="CF347" s="151"/>
      <c r="CG347" s="151"/>
      <c r="CH347" s="151"/>
      <c r="CI347" s="151"/>
      <c r="CJ347" s="151"/>
      <c r="CK347" s="151"/>
      <c r="CL347" s="151"/>
      <c r="CM347" s="151"/>
      <c r="CN347" s="151"/>
      <c r="CO347" s="151"/>
      <c r="CP347" s="151"/>
      <c r="CQ347" s="151"/>
      <c r="CR347" s="151"/>
      <c r="CS347" s="151"/>
      <c r="CT347" s="151"/>
      <c r="CU347" s="151"/>
      <c r="CV347" s="151"/>
      <c r="CW347" s="151"/>
      <c r="CX347" s="151"/>
      <c r="CY347" s="151"/>
      <c r="CZ347" s="151"/>
      <c r="DA347" s="151"/>
      <c r="DB347" s="151"/>
      <c r="DC347" s="151"/>
      <c r="DD347" s="151"/>
      <c r="DE347" s="151"/>
      <c r="DF347" s="151"/>
      <c r="DG347" s="151"/>
      <c r="DH347" s="151"/>
      <c r="DI347" s="151"/>
      <c r="DJ347" s="151"/>
      <c r="DK347" s="151"/>
      <c r="DL347" s="151"/>
      <c r="DM347" s="151"/>
      <c r="DN347" s="151"/>
      <c r="DO347" s="151"/>
    </row>
    <row r="348" spans="1:119" ht="15.75" customHeight="1" x14ac:dyDescent="0.2">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c r="BR348" s="151"/>
      <c r="BS348" s="151"/>
      <c r="BT348" s="151"/>
      <c r="BU348" s="151"/>
      <c r="BV348" s="151"/>
      <c r="BW348" s="151"/>
      <c r="BX348" s="151"/>
      <c r="BY348" s="151"/>
      <c r="BZ348" s="151"/>
      <c r="CA348" s="151"/>
      <c r="CB348" s="151"/>
      <c r="CC348" s="151"/>
      <c r="CD348" s="151"/>
      <c r="CE348" s="151"/>
      <c r="CF348" s="151"/>
      <c r="CG348" s="151"/>
      <c r="CH348" s="151"/>
      <c r="CI348" s="151"/>
      <c r="CJ348" s="151"/>
      <c r="CK348" s="151"/>
      <c r="CL348" s="151"/>
      <c r="CM348" s="151"/>
      <c r="CN348" s="151"/>
      <c r="CO348" s="151"/>
      <c r="CP348" s="151"/>
      <c r="CQ348" s="151"/>
      <c r="CR348" s="151"/>
      <c r="CS348" s="151"/>
      <c r="CT348" s="151"/>
      <c r="CU348" s="151"/>
      <c r="CV348" s="151"/>
      <c r="CW348" s="151"/>
      <c r="CX348" s="151"/>
      <c r="CY348" s="151"/>
      <c r="CZ348" s="151"/>
      <c r="DA348" s="151"/>
      <c r="DB348" s="151"/>
      <c r="DC348" s="151"/>
      <c r="DD348" s="151"/>
      <c r="DE348" s="151"/>
      <c r="DF348" s="151"/>
      <c r="DG348" s="151"/>
      <c r="DH348" s="151"/>
      <c r="DI348" s="151"/>
      <c r="DJ348" s="151"/>
      <c r="DK348" s="151"/>
      <c r="DL348" s="151"/>
      <c r="DM348" s="151"/>
      <c r="DN348" s="151"/>
      <c r="DO348" s="151"/>
    </row>
    <row r="349" spans="1:119" ht="15.75" customHeight="1" x14ac:dyDescent="0.2">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c r="BR349" s="151"/>
      <c r="BS349" s="151"/>
      <c r="BT349" s="151"/>
      <c r="BU349" s="151"/>
      <c r="BV349" s="151"/>
      <c r="BW349" s="151"/>
      <c r="BX349" s="151"/>
      <c r="BY349" s="151"/>
      <c r="BZ349" s="151"/>
      <c r="CA349" s="151"/>
      <c r="CB349" s="151"/>
      <c r="CC349" s="151"/>
      <c r="CD349" s="151"/>
      <c r="CE349" s="151"/>
      <c r="CF349" s="151"/>
      <c r="CG349" s="151"/>
      <c r="CH349" s="151"/>
      <c r="CI349" s="151"/>
      <c r="CJ349" s="151"/>
      <c r="CK349" s="151"/>
      <c r="CL349" s="151"/>
      <c r="CM349" s="151"/>
      <c r="CN349" s="151"/>
      <c r="CO349" s="151"/>
      <c r="CP349" s="151"/>
      <c r="CQ349" s="151"/>
      <c r="CR349" s="151"/>
      <c r="CS349" s="151"/>
      <c r="CT349" s="151"/>
      <c r="CU349" s="151"/>
      <c r="CV349" s="151"/>
      <c r="CW349" s="151"/>
      <c r="CX349" s="151"/>
      <c r="CY349" s="151"/>
      <c r="CZ349" s="151"/>
      <c r="DA349" s="151"/>
      <c r="DB349" s="151"/>
      <c r="DC349" s="151"/>
      <c r="DD349" s="151"/>
      <c r="DE349" s="151"/>
      <c r="DF349" s="151"/>
      <c r="DG349" s="151"/>
      <c r="DH349" s="151"/>
      <c r="DI349" s="151"/>
      <c r="DJ349" s="151"/>
      <c r="DK349" s="151"/>
      <c r="DL349" s="151"/>
      <c r="DM349" s="151"/>
      <c r="DN349" s="151"/>
      <c r="DO349" s="151"/>
    </row>
    <row r="350" spans="1:119" ht="15.75" customHeight="1" x14ac:dyDescent="0.2">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151"/>
      <c r="BS350" s="151"/>
      <c r="BT350" s="151"/>
      <c r="BU350" s="151"/>
      <c r="BV350" s="151"/>
      <c r="BW350" s="151"/>
      <c r="BX350" s="151"/>
      <c r="BY350" s="151"/>
      <c r="BZ350" s="151"/>
      <c r="CA350" s="151"/>
      <c r="CB350" s="151"/>
      <c r="CC350" s="151"/>
      <c r="CD350" s="151"/>
      <c r="CE350" s="151"/>
      <c r="CF350" s="151"/>
      <c r="CG350" s="151"/>
      <c r="CH350" s="151"/>
      <c r="CI350" s="151"/>
      <c r="CJ350" s="151"/>
      <c r="CK350" s="151"/>
      <c r="CL350" s="151"/>
      <c r="CM350" s="151"/>
      <c r="CN350" s="151"/>
      <c r="CO350" s="151"/>
      <c r="CP350" s="151"/>
      <c r="CQ350" s="151"/>
      <c r="CR350" s="151"/>
      <c r="CS350" s="151"/>
      <c r="CT350" s="151"/>
      <c r="CU350" s="151"/>
      <c r="CV350" s="151"/>
      <c r="CW350" s="151"/>
      <c r="CX350" s="151"/>
      <c r="CY350" s="151"/>
      <c r="CZ350" s="151"/>
      <c r="DA350" s="151"/>
      <c r="DB350" s="151"/>
      <c r="DC350" s="151"/>
      <c r="DD350" s="151"/>
      <c r="DE350" s="151"/>
      <c r="DF350" s="151"/>
      <c r="DG350" s="151"/>
      <c r="DH350" s="151"/>
      <c r="DI350" s="151"/>
      <c r="DJ350" s="151"/>
      <c r="DK350" s="151"/>
      <c r="DL350" s="151"/>
      <c r="DM350" s="151"/>
      <c r="DN350" s="151"/>
      <c r="DO350" s="151"/>
    </row>
    <row r="351" spans="1:119" ht="15.75" customHeight="1" x14ac:dyDescent="0.2">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151"/>
      <c r="BS351" s="151"/>
      <c r="BT351" s="151"/>
      <c r="BU351" s="151"/>
      <c r="BV351" s="151"/>
      <c r="BW351" s="151"/>
      <c r="BX351" s="151"/>
      <c r="BY351" s="151"/>
      <c r="BZ351" s="151"/>
      <c r="CA351" s="151"/>
      <c r="CB351" s="151"/>
      <c r="CC351" s="151"/>
      <c r="CD351" s="151"/>
      <c r="CE351" s="151"/>
      <c r="CF351" s="151"/>
      <c r="CG351" s="151"/>
      <c r="CH351" s="151"/>
      <c r="CI351" s="151"/>
      <c r="CJ351" s="151"/>
      <c r="CK351" s="151"/>
      <c r="CL351" s="151"/>
      <c r="CM351" s="151"/>
      <c r="CN351" s="151"/>
      <c r="CO351" s="151"/>
      <c r="CP351" s="151"/>
      <c r="CQ351" s="151"/>
      <c r="CR351" s="151"/>
      <c r="CS351" s="151"/>
      <c r="CT351" s="151"/>
      <c r="CU351" s="151"/>
      <c r="CV351" s="151"/>
      <c r="CW351" s="151"/>
      <c r="CX351" s="151"/>
      <c r="CY351" s="151"/>
      <c r="CZ351" s="151"/>
      <c r="DA351" s="151"/>
      <c r="DB351" s="151"/>
      <c r="DC351" s="151"/>
      <c r="DD351" s="151"/>
      <c r="DE351" s="151"/>
      <c r="DF351" s="151"/>
      <c r="DG351" s="151"/>
      <c r="DH351" s="151"/>
      <c r="DI351" s="151"/>
      <c r="DJ351" s="151"/>
      <c r="DK351" s="151"/>
      <c r="DL351" s="151"/>
      <c r="DM351" s="151"/>
      <c r="DN351" s="151"/>
      <c r="DO351" s="151"/>
    </row>
    <row r="352" spans="1:119" ht="15.75" customHeight="1" x14ac:dyDescent="0.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c r="BP352" s="151"/>
      <c r="BQ352" s="151"/>
      <c r="BR352" s="151"/>
      <c r="BS352" s="151"/>
      <c r="BT352" s="151"/>
      <c r="BU352" s="151"/>
      <c r="BV352" s="151"/>
      <c r="BW352" s="151"/>
      <c r="BX352" s="151"/>
      <c r="BY352" s="151"/>
      <c r="BZ352" s="151"/>
      <c r="CA352" s="151"/>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c r="DK352" s="151"/>
      <c r="DL352" s="151"/>
      <c r="DM352" s="151"/>
      <c r="DN352" s="151"/>
      <c r="DO352" s="151"/>
    </row>
    <row r="353" spans="1:119" ht="15.75" customHeight="1" x14ac:dyDescent="0.2">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51"/>
      <c r="BS353" s="151"/>
      <c r="BT353" s="151"/>
      <c r="BU353" s="151"/>
      <c r="BV353" s="151"/>
      <c r="BW353" s="151"/>
      <c r="BX353" s="151"/>
      <c r="BY353" s="151"/>
      <c r="BZ353" s="151"/>
      <c r="CA353" s="151"/>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c r="DK353" s="151"/>
      <c r="DL353" s="151"/>
      <c r="DM353" s="151"/>
      <c r="DN353" s="151"/>
      <c r="DO353" s="151"/>
    </row>
    <row r="354" spans="1:119" ht="15.75" customHeight="1" x14ac:dyDescent="0.2">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c r="BP354" s="151"/>
      <c r="BQ354" s="151"/>
      <c r="BR354" s="151"/>
      <c r="BS354" s="151"/>
      <c r="BT354" s="151"/>
      <c r="BU354" s="151"/>
      <c r="BV354" s="151"/>
      <c r="BW354" s="151"/>
      <c r="BX354" s="151"/>
      <c r="BY354" s="151"/>
      <c r="BZ354" s="151"/>
      <c r="CA354" s="151"/>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c r="DK354" s="151"/>
      <c r="DL354" s="151"/>
      <c r="DM354" s="151"/>
      <c r="DN354" s="151"/>
      <c r="DO354" s="151"/>
    </row>
    <row r="355" spans="1:119" ht="15.75" customHeight="1" x14ac:dyDescent="0.2">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51"/>
      <c r="BS355" s="151"/>
      <c r="BT355" s="151"/>
      <c r="BU355" s="151"/>
      <c r="BV355" s="151"/>
      <c r="BW355" s="151"/>
      <c r="BX355" s="151"/>
      <c r="BY355" s="151"/>
      <c r="BZ355" s="151"/>
      <c r="CA355" s="151"/>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c r="DK355" s="151"/>
      <c r="DL355" s="151"/>
      <c r="DM355" s="151"/>
      <c r="DN355" s="151"/>
      <c r="DO355" s="151"/>
    </row>
    <row r="356" spans="1:119" ht="15.75" customHeight="1" x14ac:dyDescent="0.2">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c r="BR356" s="151"/>
      <c r="BS356" s="151"/>
      <c r="BT356" s="151"/>
      <c r="BU356" s="151"/>
      <c r="BV356" s="151"/>
      <c r="BW356" s="151"/>
      <c r="BX356" s="151"/>
      <c r="BY356" s="151"/>
      <c r="BZ356" s="151"/>
      <c r="CA356" s="151"/>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c r="DK356" s="151"/>
      <c r="DL356" s="151"/>
      <c r="DM356" s="151"/>
      <c r="DN356" s="151"/>
      <c r="DO356" s="151"/>
    </row>
    <row r="357" spans="1:119" ht="15.75" customHeight="1" x14ac:dyDescent="0.2">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51"/>
      <c r="BS357" s="151"/>
      <c r="BT357" s="151"/>
      <c r="BU357" s="151"/>
      <c r="BV357" s="151"/>
      <c r="BW357" s="151"/>
      <c r="BX357" s="151"/>
      <c r="BY357" s="151"/>
      <c r="BZ357" s="151"/>
      <c r="CA357" s="151"/>
      <c r="CB357" s="151"/>
      <c r="CC357" s="151"/>
      <c r="CD357" s="151"/>
      <c r="CE357" s="151"/>
      <c r="CF357" s="151"/>
      <c r="CG357" s="151"/>
      <c r="CH357" s="151"/>
      <c r="CI357" s="151"/>
      <c r="CJ357" s="151"/>
      <c r="CK357" s="151"/>
      <c r="CL357" s="151"/>
      <c r="CM357" s="151"/>
      <c r="CN357" s="151"/>
      <c r="CO357" s="151"/>
      <c r="CP357" s="151"/>
      <c r="CQ357" s="151"/>
      <c r="CR357" s="151"/>
      <c r="CS357" s="151"/>
      <c r="CT357" s="151"/>
      <c r="CU357" s="151"/>
      <c r="CV357" s="151"/>
      <c r="CW357" s="151"/>
      <c r="CX357" s="151"/>
      <c r="CY357" s="151"/>
      <c r="CZ357" s="151"/>
      <c r="DA357" s="151"/>
      <c r="DB357" s="151"/>
      <c r="DC357" s="151"/>
      <c r="DD357" s="151"/>
      <c r="DE357" s="151"/>
      <c r="DF357" s="151"/>
      <c r="DG357" s="151"/>
      <c r="DH357" s="151"/>
      <c r="DI357" s="151"/>
      <c r="DJ357" s="151"/>
      <c r="DK357" s="151"/>
      <c r="DL357" s="151"/>
      <c r="DM357" s="151"/>
      <c r="DN357" s="151"/>
      <c r="DO357" s="151"/>
    </row>
    <row r="358" spans="1:119" ht="15.75" customHeight="1" x14ac:dyDescent="0.2">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c r="BP358" s="151"/>
      <c r="BQ358" s="151"/>
      <c r="BR358" s="151"/>
      <c r="BS358" s="151"/>
      <c r="BT358" s="151"/>
      <c r="BU358" s="151"/>
      <c r="BV358" s="151"/>
      <c r="BW358" s="151"/>
      <c r="BX358" s="151"/>
      <c r="BY358" s="151"/>
      <c r="BZ358" s="151"/>
      <c r="CA358" s="151"/>
      <c r="CB358" s="151"/>
      <c r="CC358" s="151"/>
      <c r="CD358" s="151"/>
      <c r="CE358" s="151"/>
      <c r="CF358" s="151"/>
      <c r="CG358" s="151"/>
      <c r="CH358" s="151"/>
      <c r="CI358" s="151"/>
      <c r="CJ358" s="151"/>
      <c r="CK358" s="151"/>
      <c r="CL358" s="151"/>
      <c r="CM358" s="151"/>
      <c r="CN358" s="151"/>
      <c r="CO358" s="151"/>
      <c r="CP358" s="151"/>
      <c r="CQ358" s="151"/>
      <c r="CR358" s="151"/>
      <c r="CS358" s="151"/>
      <c r="CT358" s="151"/>
      <c r="CU358" s="151"/>
      <c r="CV358" s="151"/>
      <c r="CW358" s="151"/>
      <c r="CX358" s="151"/>
      <c r="CY358" s="151"/>
      <c r="CZ358" s="151"/>
      <c r="DA358" s="151"/>
      <c r="DB358" s="151"/>
      <c r="DC358" s="151"/>
      <c r="DD358" s="151"/>
      <c r="DE358" s="151"/>
      <c r="DF358" s="151"/>
      <c r="DG358" s="151"/>
      <c r="DH358" s="151"/>
      <c r="DI358" s="151"/>
      <c r="DJ358" s="151"/>
      <c r="DK358" s="151"/>
      <c r="DL358" s="151"/>
      <c r="DM358" s="151"/>
      <c r="DN358" s="151"/>
      <c r="DO358" s="151"/>
    </row>
    <row r="359" spans="1:119" ht="15.75" customHeight="1" x14ac:dyDescent="0.2">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151"/>
      <c r="BS359" s="151"/>
      <c r="BT359" s="151"/>
      <c r="BU359" s="151"/>
      <c r="BV359" s="151"/>
      <c r="BW359" s="151"/>
      <c r="BX359" s="151"/>
      <c r="BY359" s="151"/>
      <c r="BZ359" s="151"/>
      <c r="CA359" s="151"/>
      <c r="CB359" s="151"/>
      <c r="CC359" s="151"/>
      <c r="CD359" s="151"/>
      <c r="CE359" s="151"/>
      <c r="CF359" s="151"/>
      <c r="CG359" s="151"/>
      <c r="CH359" s="151"/>
      <c r="CI359" s="151"/>
      <c r="CJ359" s="151"/>
      <c r="CK359" s="151"/>
      <c r="CL359" s="151"/>
      <c r="CM359" s="151"/>
      <c r="CN359" s="151"/>
      <c r="CO359" s="151"/>
      <c r="CP359" s="151"/>
      <c r="CQ359" s="151"/>
      <c r="CR359" s="151"/>
      <c r="CS359" s="151"/>
      <c r="CT359" s="151"/>
      <c r="CU359" s="151"/>
      <c r="CV359" s="151"/>
      <c r="CW359" s="151"/>
      <c r="CX359" s="151"/>
      <c r="CY359" s="151"/>
      <c r="CZ359" s="151"/>
      <c r="DA359" s="151"/>
      <c r="DB359" s="151"/>
      <c r="DC359" s="151"/>
      <c r="DD359" s="151"/>
      <c r="DE359" s="151"/>
      <c r="DF359" s="151"/>
      <c r="DG359" s="151"/>
      <c r="DH359" s="151"/>
      <c r="DI359" s="151"/>
      <c r="DJ359" s="151"/>
      <c r="DK359" s="151"/>
      <c r="DL359" s="151"/>
      <c r="DM359" s="151"/>
      <c r="DN359" s="151"/>
      <c r="DO359" s="151"/>
    </row>
    <row r="360" spans="1:119" ht="15.75" customHeight="1" x14ac:dyDescent="0.2">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151"/>
      <c r="BS360" s="151"/>
      <c r="BT360" s="151"/>
      <c r="BU360" s="151"/>
      <c r="BV360" s="151"/>
      <c r="BW360" s="151"/>
      <c r="BX360" s="151"/>
      <c r="BY360" s="151"/>
      <c r="BZ360" s="151"/>
      <c r="CA360" s="151"/>
      <c r="CB360" s="151"/>
      <c r="CC360" s="151"/>
      <c r="CD360" s="151"/>
      <c r="CE360" s="151"/>
      <c r="CF360" s="151"/>
      <c r="CG360" s="151"/>
      <c r="CH360" s="151"/>
      <c r="CI360" s="151"/>
      <c r="CJ360" s="151"/>
      <c r="CK360" s="151"/>
      <c r="CL360" s="151"/>
      <c r="CM360" s="151"/>
      <c r="CN360" s="151"/>
      <c r="CO360" s="151"/>
      <c r="CP360" s="151"/>
      <c r="CQ360" s="151"/>
      <c r="CR360" s="151"/>
      <c r="CS360" s="151"/>
      <c r="CT360" s="151"/>
      <c r="CU360" s="151"/>
      <c r="CV360" s="151"/>
      <c r="CW360" s="151"/>
      <c r="CX360" s="151"/>
      <c r="CY360" s="151"/>
      <c r="CZ360" s="151"/>
      <c r="DA360" s="151"/>
      <c r="DB360" s="151"/>
      <c r="DC360" s="151"/>
      <c r="DD360" s="151"/>
      <c r="DE360" s="151"/>
      <c r="DF360" s="151"/>
      <c r="DG360" s="151"/>
      <c r="DH360" s="151"/>
      <c r="DI360" s="151"/>
      <c r="DJ360" s="151"/>
      <c r="DK360" s="151"/>
      <c r="DL360" s="151"/>
      <c r="DM360" s="151"/>
      <c r="DN360" s="151"/>
      <c r="DO360" s="151"/>
    </row>
    <row r="361" spans="1:119" ht="15.75" customHeight="1" x14ac:dyDescent="0.2">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S361" s="151"/>
      <c r="BT361" s="151"/>
      <c r="BU361" s="151"/>
      <c r="BV361" s="151"/>
      <c r="BW361" s="151"/>
      <c r="BX361" s="151"/>
      <c r="BY361" s="151"/>
      <c r="BZ361" s="151"/>
      <c r="CA361" s="151"/>
      <c r="CB361" s="151"/>
      <c r="CC361" s="151"/>
      <c r="CD361" s="151"/>
      <c r="CE361" s="151"/>
      <c r="CF361" s="151"/>
      <c r="CG361" s="151"/>
      <c r="CH361" s="151"/>
      <c r="CI361" s="151"/>
      <c r="CJ361" s="151"/>
      <c r="CK361" s="151"/>
      <c r="CL361" s="151"/>
      <c r="CM361" s="151"/>
      <c r="CN361" s="151"/>
      <c r="CO361" s="151"/>
      <c r="CP361" s="151"/>
      <c r="CQ361" s="151"/>
      <c r="CR361" s="151"/>
      <c r="CS361" s="151"/>
      <c r="CT361" s="151"/>
      <c r="CU361" s="151"/>
      <c r="CV361" s="151"/>
      <c r="CW361" s="151"/>
      <c r="CX361" s="151"/>
      <c r="CY361" s="151"/>
      <c r="CZ361" s="151"/>
      <c r="DA361" s="151"/>
      <c r="DB361" s="151"/>
      <c r="DC361" s="151"/>
      <c r="DD361" s="151"/>
      <c r="DE361" s="151"/>
      <c r="DF361" s="151"/>
      <c r="DG361" s="151"/>
      <c r="DH361" s="151"/>
      <c r="DI361" s="151"/>
      <c r="DJ361" s="151"/>
      <c r="DK361" s="151"/>
      <c r="DL361" s="151"/>
      <c r="DM361" s="151"/>
      <c r="DN361" s="151"/>
      <c r="DO361" s="151"/>
    </row>
    <row r="362" spans="1:119" ht="15.75" customHeight="1" x14ac:dyDescent="0.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S362" s="151"/>
      <c r="BT362" s="151"/>
      <c r="BU362" s="151"/>
      <c r="BV362" s="151"/>
      <c r="BW362" s="151"/>
      <c r="BX362" s="151"/>
      <c r="BY362" s="151"/>
      <c r="BZ362" s="151"/>
      <c r="CA362" s="151"/>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c r="DK362" s="151"/>
      <c r="DL362" s="151"/>
      <c r="DM362" s="151"/>
      <c r="DN362" s="151"/>
      <c r="DO362" s="151"/>
    </row>
    <row r="363" spans="1:119" ht="15.75" customHeight="1" x14ac:dyDescent="0.2">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S363" s="151"/>
      <c r="BT363" s="151"/>
      <c r="BU363" s="151"/>
      <c r="BV363" s="151"/>
      <c r="BW363" s="151"/>
      <c r="BX363" s="151"/>
      <c r="BY363" s="151"/>
      <c r="BZ363" s="151"/>
      <c r="CA363" s="151"/>
      <c r="CB363" s="151"/>
      <c r="CC363" s="151"/>
      <c r="CD363" s="151"/>
      <c r="CE363" s="151"/>
      <c r="CF363" s="151"/>
      <c r="CG363" s="151"/>
      <c r="CH363" s="151"/>
      <c r="CI363" s="151"/>
      <c r="CJ363" s="151"/>
      <c r="CK363" s="151"/>
      <c r="CL363" s="151"/>
      <c r="CM363" s="151"/>
      <c r="CN363" s="151"/>
      <c r="CO363" s="151"/>
      <c r="CP363" s="151"/>
      <c r="CQ363" s="151"/>
      <c r="CR363" s="151"/>
      <c r="CS363" s="151"/>
      <c r="CT363" s="151"/>
      <c r="CU363" s="151"/>
      <c r="CV363" s="151"/>
      <c r="CW363" s="151"/>
      <c r="CX363" s="151"/>
      <c r="CY363" s="151"/>
      <c r="CZ363" s="151"/>
      <c r="DA363" s="151"/>
      <c r="DB363" s="151"/>
      <c r="DC363" s="151"/>
      <c r="DD363" s="151"/>
      <c r="DE363" s="151"/>
      <c r="DF363" s="151"/>
      <c r="DG363" s="151"/>
      <c r="DH363" s="151"/>
      <c r="DI363" s="151"/>
      <c r="DJ363" s="151"/>
      <c r="DK363" s="151"/>
      <c r="DL363" s="151"/>
      <c r="DM363" s="151"/>
      <c r="DN363" s="151"/>
      <c r="DO363" s="151"/>
    </row>
    <row r="364" spans="1:119" ht="15.75" customHeight="1" x14ac:dyDescent="0.2">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c r="BR364" s="151"/>
      <c r="BS364" s="151"/>
      <c r="BT364" s="151"/>
      <c r="BU364" s="151"/>
      <c r="BV364" s="151"/>
      <c r="BW364" s="151"/>
      <c r="BX364" s="151"/>
      <c r="BY364" s="151"/>
      <c r="BZ364" s="151"/>
      <c r="CA364" s="151"/>
      <c r="CB364" s="151"/>
      <c r="CC364" s="151"/>
      <c r="CD364" s="151"/>
      <c r="CE364" s="151"/>
      <c r="CF364" s="151"/>
      <c r="CG364" s="151"/>
      <c r="CH364" s="151"/>
      <c r="CI364" s="151"/>
      <c r="CJ364" s="151"/>
      <c r="CK364" s="151"/>
      <c r="CL364" s="151"/>
      <c r="CM364" s="151"/>
      <c r="CN364" s="151"/>
      <c r="CO364" s="151"/>
      <c r="CP364" s="151"/>
      <c r="CQ364" s="151"/>
      <c r="CR364" s="151"/>
      <c r="CS364" s="151"/>
      <c r="CT364" s="151"/>
      <c r="CU364" s="151"/>
      <c r="CV364" s="151"/>
      <c r="CW364" s="151"/>
      <c r="CX364" s="151"/>
      <c r="CY364" s="151"/>
      <c r="CZ364" s="151"/>
      <c r="DA364" s="151"/>
      <c r="DB364" s="151"/>
      <c r="DC364" s="151"/>
      <c r="DD364" s="151"/>
      <c r="DE364" s="151"/>
      <c r="DF364" s="151"/>
      <c r="DG364" s="151"/>
      <c r="DH364" s="151"/>
      <c r="DI364" s="151"/>
      <c r="DJ364" s="151"/>
      <c r="DK364" s="151"/>
      <c r="DL364" s="151"/>
      <c r="DM364" s="151"/>
      <c r="DN364" s="151"/>
      <c r="DO364" s="151"/>
    </row>
    <row r="365" spans="1:119" ht="15.75" customHeight="1" x14ac:dyDescent="0.2">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c r="BP365" s="151"/>
      <c r="BQ365" s="151"/>
      <c r="BR365" s="151"/>
      <c r="BS365" s="151"/>
      <c r="BT365" s="151"/>
      <c r="BU365" s="151"/>
      <c r="BV365" s="151"/>
      <c r="BW365" s="151"/>
      <c r="BX365" s="151"/>
      <c r="BY365" s="151"/>
      <c r="BZ365" s="151"/>
      <c r="CA365" s="151"/>
      <c r="CB365" s="151"/>
      <c r="CC365" s="151"/>
      <c r="CD365" s="151"/>
      <c r="CE365" s="151"/>
      <c r="CF365" s="151"/>
      <c r="CG365" s="151"/>
      <c r="CH365" s="151"/>
      <c r="CI365" s="151"/>
      <c r="CJ365" s="151"/>
      <c r="CK365" s="151"/>
      <c r="CL365" s="151"/>
      <c r="CM365" s="151"/>
      <c r="CN365" s="151"/>
      <c r="CO365" s="151"/>
      <c r="CP365" s="151"/>
      <c r="CQ365" s="151"/>
      <c r="CR365" s="151"/>
      <c r="CS365" s="151"/>
      <c r="CT365" s="151"/>
      <c r="CU365" s="151"/>
      <c r="CV365" s="151"/>
      <c r="CW365" s="151"/>
      <c r="CX365" s="151"/>
      <c r="CY365" s="151"/>
      <c r="CZ365" s="151"/>
      <c r="DA365" s="151"/>
      <c r="DB365" s="151"/>
      <c r="DC365" s="151"/>
      <c r="DD365" s="151"/>
      <c r="DE365" s="151"/>
      <c r="DF365" s="151"/>
      <c r="DG365" s="151"/>
      <c r="DH365" s="151"/>
      <c r="DI365" s="151"/>
      <c r="DJ365" s="151"/>
      <c r="DK365" s="151"/>
      <c r="DL365" s="151"/>
      <c r="DM365" s="151"/>
      <c r="DN365" s="151"/>
      <c r="DO365" s="151"/>
    </row>
    <row r="366" spans="1:119" ht="15.75" customHeight="1" x14ac:dyDescent="0.2">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c r="BP366" s="151"/>
      <c r="BQ366" s="151"/>
      <c r="BR366" s="151"/>
      <c r="BS366" s="151"/>
      <c r="BT366" s="151"/>
      <c r="BU366" s="151"/>
      <c r="BV366" s="151"/>
      <c r="BW366" s="151"/>
      <c r="BX366" s="151"/>
      <c r="BY366" s="151"/>
      <c r="BZ366" s="151"/>
      <c r="CA366" s="151"/>
      <c r="CB366" s="151"/>
      <c r="CC366" s="151"/>
      <c r="CD366" s="151"/>
      <c r="CE366" s="151"/>
      <c r="CF366" s="151"/>
      <c r="CG366" s="151"/>
      <c r="CH366" s="151"/>
      <c r="CI366" s="151"/>
      <c r="CJ366" s="151"/>
      <c r="CK366" s="151"/>
      <c r="CL366" s="151"/>
      <c r="CM366" s="151"/>
      <c r="CN366" s="151"/>
      <c r="CO366" s="151"/>
      <c r="CP366" s="151"/>
      <c r="CQ366" s="151"/>
      <c r="CR366" s="151"/>
      <c r="CS366" s="151"/>
      <c r="CT366" s="151"/>
      <c r="CU366" s="151"/>
      <c r="CV366" s="151"/>
      <c r="CW366" s="151"/>
      <c r="CX366" s="151"/>
      <c r="CY366" s="151"/>
      <c r="CZ366" s="151"/>
      <c r="DA366" s="151"/>
      <c r="DB366" s="151"/>
      <c r="DC366" s="151"/>
      <c r="DD366" s="151"/>
      <c r="DE366" s="151"/>
      <c r="DF366" s="151"/>
      <c r="DG366" s="151"/>
      <c r="DH366" s="151"/>
      <c r="DI366" s="151"/>
      <c r="DJ366" s="151"/>
      <c r="DK366" s="151"/>
      <c r="DL366" s="151"/>
      <c r="DM366" s="151"/>
      <c r="DN366" s="151"/>
      <c r="DO366" s="151"/>
    </row>
    <row r="367" spans="1:119" ht="15.75" customHeight="1" x14ac:dyDescent="0.2">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51"/>
      <c r="BS367" s="151"/>
      <c r="BT367" s="151"/>
      <c r="BU367" s="151"/>
      <c r="BV367" s="151"/>
      <c r="BW367" s="151"/>
      <c r="BX367" s="151"/>
      <c r="BY367" s="151"/>
      <c r="BZ367" s="151"/>
      <c r="CA367" s="151"/>
      <c r="CB367" s="151"/>
      <c r="CC367" s="151"/>
      <c r="CD367" s="151"/>
      <c r="CE367" s="151"/>
      <c r="CF367" s="151"/>
      <c r="CG367" s="151"/>
      <c r="CH367" s="151"/>
      <c r="CI367" s="151"/>
      <c r="CJ367" s="151"/>
      <c r="CK367" s="151"/>
      <c r="CL367" s="151"/>
      <c r="CM367" s="151"/>
      <c r="CN367" s="151"/>
      <c r="CO367" s="151"/>
      <c r="CP367" s="151"/>
      <c r="CQ367" s="151"/>
      <c r="CR367" s="151"/>
      <c r="CS367" s="151"/>
      <c r="CT367" s="151"/>
      <c r="CU367" s="151"/>
      <c r="CV367" s="151"/>
      <c r="CW367" s="151"/>
      <c r="CX367" s="151"/>
      <c r="CY367" s="151"/>
      <c r="CZ367" s="151"/>
      <c r="DA367" s="151"/>
      <c r="DB367" s="151"/>
      <c r="DC367" s="151"/>
      <c r="DD367" s="151"/>
      <c r="DE367" s="151"/>
      <c r="DF367" s="151"/>
      <c r="DG367" s="151"/>
      <c r="DH367" s="151"/>
      <c r="DI367" s="151"/>
      <c r="DJ367" s="151"/>
      <c r="DK367" s="151"/>
      <c r="DL367" s="151"/>
      <c r="DM367" s="151"/>
      <c r="DN367" s="151"/>
      <c r="DO367" s="151"/>
    </row>
    <row r="368" spans="1:119" ht="15.75" customHeight="1" x14ac:dyDescent="0.2">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c r="BP368" s="151"/>
      <c r="BQ368" s="151"/>
      <c r="BR368" s="151"/>
      <c r="BS368" s="151"/>
      <c r="BT368" s="151"/>
      <c r="BU368" s="151"/>
      <c r="BV368" s="151"/>
      <c r="BW368" s="151"/>
      <c r="BX368" s="151"/>
      <c r="BY368" s="151"/>
      <c r="BZ368" s="151"/>
      <c r="CA368" s="151"/>
      <c r="CB368" s="151"/>
      <c r="CC368" s="151"/>
      <c r="CD368" s="151"/>
      <c r="CE368" s="151"/>
      <c r="CF368" s="151"/>
      <c r="CG368" s="151"/>
      <c r="CH368" s="151"/>
      <c r="CI368" s="151"/>
      <c r="CJ368" s="151"/>
      <c r="CK368" s="151"/>
      <c r="CL368" s="151"/>
      <c r="CM368" s="151"/>
      <c r="CN368" s="151"/>
      <c r="CO368" s="151"/>
      <c r="CP368" s="151"/>
      <c r="CQ368" s="151"/>
      <c r="CR368" s="151"/>
      <c r="CS368" s="151"/>
      <c r="CT368" s="151"/>
      <c r="CU368" s="151"/>
      <c r="CV368" s="151"/>
      <c r="CW368" s="151"/>
      <c r="CX368" s="151"/>
      <c r="CY368" s="151"/>
      <c r="CZ368" s="151"/>
      <c r="DA368" s="151"/>
      <c r="DB368" s="151"/>
      <c r="DC368" s="151"/>
      <c r="DD368" s="151"/>
      <c r="DE368" s="151"/>
      <c r="DF368" s="151"/>
      <c r="DG368" s="151"/>
      <c r="DH368" s="151"/>
      <c r="DI368" s="151"/>
      <c r="DJ368" s="151"/>
      <c r="DK368" s="151"/>
      <c r="DL368" s="151"/>
      <c r="DM368" s="151"/>
      <c r="DN368" s="151"/>
      <c r="DO368" s="151"/>
    </row>
    <row r="369" spans="1:119" ht="15.75" customHeight="1" x14ac:dyDescent="0.2">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row>
    <row r="370" spans="1:119" ht="15.75" customHeight="1" x14ac:dyDescent="0.2">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row>
    <row r="371" spans="1:119" ht="15.75" customHeight="1" x14ac:dyDescent="0.2">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row>
    <row r="372" spans="1:119" ht="15.75" customHeight="1" x14ac:dyDescent="0.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51"/>
      <c r="BS372" s="151"/>
      <c r="BT372" s="151"/>
      <c r="BU372" s="151"/>
      <c r="BV372" s="151"/>
      <c r="BW372" s="151"/>
      <c r="BX372" s="151"/>
      <c r="BY372" s="151"/>
      <c r="BZ372" s="151"/>
      <c r="CA372" s="151"/>
      <c r="CB372" s="151"/>
      <c r="CC372" s="151"/>
      <c r="CD372" s="151"/>
      <c r="CE372" s="151"/>
      <c r="CF372" s="151"/>
      <c r="CG372" s="151"/>
      <c r="CH372" s="151"/>
      <c r="CI372" s="151"/>
      <c r="CJ372" s="151"/>
      <c r="CK372" s="151"/>
      <c r="CL372" s="151"/>
      <c r="CM372" s="151"/>
      <c r="CN372" s="151"/>
      <c r="CO372" s="151"/>
      <c r="CP372" s="151"/>
      <c r="CQ372" s="151"/>
      <c r="CR372" s="151"/>
      <c r="CS372" s="151"/>
      <c r="CT372" s="151"/>
      <c r="CU372" s="151"/>
      <c r="CV372" s="151"/>
      <c r="CW372" s="151"/>
      <c r="CX372" s="151"/>
      <c r="CY372" s="151"/>
      <c r="CZ372" s="151"/>
      <c r="DA372" s="151"/>
      <c r="DB372" s="151"/>
      <c r="DC372" s="151"/>
      <c r="DD372" s="151"/>
      <c r="DE372" s="151"/>
      <c r="DF372" s="151"/>
      <c r="DG372" s="151"/>
      <c r="DH372" s="151"/>
      <c r="DI372" s="151"/>
      <c r="DJ372" s="151"/>
      <c r="DK372" s="151"/>
      <c r="DL372" s="151"/>
      <c r="DM372" s="151"/>
      <c r="DN372" s="151"/>
      <c r="DO372" s="151"/>
    </row>
    <row r="373" spans="1:119" ht="15.75" customHeight="1" x14ac:dyDescent="0.2">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c r="BR373" s="151"/>
      <c r="BS373" s="151"/>
      <c r="BT373" s="151"/>
      <c r="BU373" s="151"/>
      <c r="BV373" s="151"/>
      <c r="BW373" s="151"/>
      <c r="BX373" s="151"/>
      <c r="BY373" s="151"/>
      <c r="BZ373" s="151"/>
      <c r="CA373" s="151"/>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c r="DK373" s="151"/>
      <c r="DL373" s="151"/>
      <c r="DM373" s="151"/>
      <c r="DN373" s="151"/>
      <c r="DO373" s="151"/>
    </row>
    <row r="374" spans="1:119" ht="15.75" customHeight="1" x14ac:dyDescent="0.2">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51"/>
      <c r="BS374" s="151"/>
      <c r="BT374" s="151"/>
      <c r="BU374" s="151"/>
      <c r="BV374" s="151"/>
      <c r="BW374" s="151"/>
      <c r="BX374" s="151"/>
      <c r="BY374" s="151"/>
      <c r="BZ374" s="151"/>
      <c r="CA374" s="151"/>
      <c r="CB374" s="151"/>
      <c r="CC374" s="151"/>
      <c r="CD374" s="151"/>
      <c r="CE374" s="151"/>
      <c r="CF374" s="151"/>
      <c r="CG374" s="151"/>
      <c r="CH374" s="151"/>
      <c r="CI374" s="151"/>
      <c r="CJ374" s="151"/>
      <c r="CK374" s="151"/>
      <c r="CL374" s="151"/>
      <c r="CM374" s="151"/>
      <c r="CN374" s="151"/>
      <c r="CO374" s="151"/>
      <c r="CP374" s="151"/>
      <c r="CQ374" s="151"/>
      <c r="CR374" s="151"/>
      <c r="CS374" s="151"/>
      <c r="CT374" s="151"/>
      <c r="CU374" s="151"/>
      <c r="CV374" s="151"/>
      <c r="CW374" s="151"/>
      <c r="CX374" s="151"/>
      <c r="CY374" s="151"/>
      <c r="CZ374" s="151"/>
      <c r="DA374" s="151"/>
      <c r="DB374" s="151"/>
      <c r="DC374" s="151"/>
      <c r="DD374" s="151"/>
      <c r="DE374" s="151"/>
      <c r="DF374" s="151"/>
      <c r="DG374" s="151"/>
      <c r="DH374" s="151"/>
      <c r="DI374" s="151"/>
      <c r="DJ374" s="151"/>
      <c r="DK374" s="151"/>
      <c r="DL374" s="151"/>
      <c r="DM374" s="151"/>
      <c r="DN374" s="151"/>
      <c r="DO374" s="151"/>
    </row>
    <row r="375" spans="1:119" ht="15.75" customHeight="1" x14ac:dyDescent="0.2">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c r="BP375" s="151"/>
      <c r="BQ375" s="151"/>
      <c r="BR375" s="151"/>
      <c r="BS375" s="151"/>
      <c r="BT375" s="151"/>
      <c r="BU375" s="151"/>
      <c r="BV375" s="151"/>
      <c r="BW375" s="151"/>
      <c r="BX375" s="151"/>
      <c r="BY375" s="151"/>
      <c r="BZ375" s="151"/>
      <c r="CA375" s="151"/>
      <c r="CB375" s="151"/>
      <c r="CC375" s="151"/>
      <c r="CD375" s="151"/>
      <c r="CE375" s="151"/>
      <c r="CF375" s="151"/>
      <c r="CG375" s="151"/>
      <c r="CH375" s="151"/>
      <c r="CI375" s="151"/>
      <c r="CJ375" s="151"/>
      <c r="CK375" s="151"/>
      <c r="CL375" s="151"/>
      <c r="CM375" s="151"/>
      <c r="CN375" s="151"/>
      <c r="CO375" s="151"/>
      <c r="CP375" s="151"/>
      <c r="CQ375" s="151"/>
      <c r="CR375" s="151"/>
      <c r="CS375" s="151"/>
      <c r="CT375" s="151"/>
      <c r="CU375" s="151"/>
      <c r="CV375" s="151"/>
      <c r="CW375" s="151"/>
      <c r="CX375" s="151"/>
      <c r="CY375" s="151"/>
      <c r="CZ375" s="151"/>
      <c r="DA375" s="151"/>
      <c r="DB375" s="151"/>
      <c r="DC375" s="151"/>
      <c r="DD375" s="151"/>
      <c r="DE375" s="151"/>
      <c r="DF375" s="151"/>
      <c r="DG375" s="151"/>
      <c r="DH375" s="151"/>
      <c r="DI375" s="151"/>
      <c r="DJ375" s="151"/>
      <c r="DK375" s="151"/>
      <c r="DL375" s="151"/>
      <c r="DM375" s="151"/>
      <c r="DN375" s="151"/>
      <c r="DO375" s="151"/>
    </row>
    <row r="376" spans="1:119" ht="15.75" customHeight="1" x14ac:dyDescent="0.2">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51"/>
      <c r="BS376" s="151"/>
      <c r="BT376" s="151"/>
      <c r="BU376" s="151"/>
      <c r="BV376" s="151"/>
      <c r="BW376" s="151"/>
      <c r="BX376" s="151"/>
      <c r="BY376" s="151"/>
      <c r="BZ376" s="151"/>
      <c r="CA376" s="151"/>
      <c r="CB376" s="151"/>
      <c r="CC376" s="151"/>
      <c r="CD376" s="151"/>
      <c r="CE376" s="151"/>
      <c r="CF376" s="151"/>
      <c r="CG376" s="151"/>
      <c r="CH376" s="151"/>
      <c r="CI376" s="151"/>
      <c r="CJ376" s="151"/>
      <c r="CK376" s="151"/>
      <c r="CL376" s="151"/>
      <c r="CM376" s="151"/>
      <c r="CN376" s="151"/>
      <c r="CO376" s="151"/>
      <c r="CP376" s="151"/>
      <c r="CQ376" s="151"/>
      <c r="CR376" s="151"/>
      <c r="CS376" s="151"/>
      <c r="CT376" s="151"/>
      <c r="CU376" s="151"/>
      <c r="CV376" s="151"/>
      <c r="CW376" s="151"/>
      <c r="CX376" s="151"/>
      <c r="CY376" s="151"/>
      <c r="CZ376" s="151"/>
      <c r="DA376" s="151"/>
      <c r="DB376" s="151"/>
      <c r="DC376" s="151"/>
      <c r="DD376" s="151"/>
      <c r="DE376" s="151"/>
      <c r="DF376" s="151"/>
      <c r="DG376" s="151"/>
      <c r="DH376" s="151"/>
      <c r="DI376" s="151"/>
      <c r="DJ376" s="151"/>
      <c r="DK376" s="151"/>
      <c r="DL376" s="151"/>
      <c r="DM376" s="151"/>
      <c r="DN376" s="151"/>
      <c r="DO376" s="151"/>
    </row>
    <row r="377" spans="1:119" ht="15.75" customHeight="1" x14ac:dyDescent="0.2">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c r="BP377" s="151"/>
      <c r="BQ377" s="151"/>
      <c r="BR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51"/>
      <c r="DI377" s="151"/>
      <c r="DJ377" s="151"/>
      <c r="DK377" s="151"/>
      <c r="DL377" s="151"/>
      <c r="DM377" s="151"/>
      <c r="DN377" s="151"/>
      <c r="DO377" s="151"/>
    </row>
    <row r="378" spans="1:119" ht="15.75" customHeight="1" x14ac:dyDescent="0.2">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51"/>
      <c r="DI378" s="151"/>
      <c r="DJ378" s="151"/>
      <c r="DK378" s="151"/>
      <c r="DL378" s="151"/>
      <c r="DM378" s="151"/>
      <c r="DN378" s="151"/>
      <c r="DO378" s="151"/>
    </row>
    <row r="379" spans="1:119" ht="15.75" customHeight="1" x14ac:dyDescent="0.2">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51"/>
      <c r="DI379" s="151"/>
      <c r="DJ379" s="151"/>
      <c r="DK379" s="151"/>
      <c r="DL379" s="151"/>
      <c r="DM379" s="151"/>
      <c r="DN379" s="151"/>
      <c r="DO379" s="151"/>
    </row>
    <row r="380" spans="1:119" ht="15.75" customHeight="1" x14ac:dyDescent="0.2">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151"/>
      <c r="BS380" s="151"/>
      <c r="BT380" s="151"/>
      <c r="BU380" s="151"/>
      <c r="BV380" s="151"/>
      <c r="BW380" s="151"/>
      <c r="BX380" s="151"/>
      <c r="BY380" s="151"/>
      <c r="BZ380" s="151"/>
      <c r="CA380" s="151"/>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c r="DK380" s="151"/>
      <c r="DL380" s="151"/>
      <c r="DM380" s="151"/>
      <c r="DN380" s="151"/>
      <c r="DO380" s="151"/>
    </row>
    <row r="381" spans="1:119" ht="15.75" customHeight="1" x14ac:dyDescent="0.2">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1"/>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c r="BP381" s="151"/>
      <c r="BQ381" s="151"/>
      <c r="BR381" s="151"/>
      <c r="BS381" s="151"/>
      <c r="BT381" s="151"/>
      <c r="BU381" s="151"/>
      <c r="BV381" s="151"/>
      <c r="BW381" s="151"/>
      <c r="BX381" s="151"/>
      <c r="BY381" s="151"/>
      <c r="BZ381" s="151"/>
      <c r="CA381" s="151"/>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c r="DK381" s="151"/>
      <c r="DL381" s="151"/>
      <c r="DM381" s="151"/>
      <c r="DN381" s="151"/>
      <c r="DO381" s="151"/>
    </row>
    <row r="382" spans="1:119" ht="15.75" customHeight="1" x14ac:dyDescent="0.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51"/>
      <c r="DI382" s="151"/>
      <c r="DJ382" s="151"/>
      <c r="DK382" s="151"/>
      <c r="DL382" s="151"/>
      <c r="DM382" s="151"/>
      <c r="DN382" s="151"/>
      <c r="DO382" s="151"/>
    </row>
    <row r="383" spans="1:119" ht="15.75" customHeight="1" x14ac:dyDescent="0.2">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c r="BR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51"/>
      <c r="DI383" s="151"/>
      <c r="DJ383" s="151"/>
      <c r="DK383" s="151"/>
      <c r="DL383" s="151"/>
      <c r="DM383" s="151"/>
      <c r="DN383" s="151"/>
      <c r="DO383" s="151"/>
    </row>
    <row r="384" spans="1:119" ht="15.75" customHeight="1" x14ac:dyDescent="0.2">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51"/>
      <c r="BS384" s="151"/>
      <c r="BT384" s="151"/>
      <c r="BU384" s="151"/>
      <c r="BV384" s="151"/>
      <c r="BW384" s="151"/>
      <c r="BX384" s="151"/>
      <c r="BY384" s="151"/>
      <c r="BZ384" s="151"/>
      <c r="CA384" s="151"/>
      <c r="CB384" s="151"/>
      <c r="CC384" s="151"/>
      <c r="CD384" s="151"/>
      <c r="CE384" s="151"/>
      <c r="CF384" s="151"/>
      <c r="CG384" s="151"/>
      <c r="CH384" s="151"/>
      <c r="CI384" s="151"/>
      <c r="CJ384" s="151"/>
      <c r="CK384" s="151"/>
      <c r="CL384" s="151"/>
      <c r="CM384" s="151"/>
      <c r="CN384" s="151"/>
      <c r="CO384" s="151"/>
      <c r="CP384" s="151"/>
      <c r="CQ384" s="151"/>
      <c r="CR384" s="151"/>
      <c r="CS384" s="151"/>
      <c r="CT384" s="151"/>
      <c r="CU384" s="151"/>
      <c r="CV384" s="151"/>
      <c r="CW384" s="151"/>
      <c r="CX384" s="151"/>
      <c r="CY384" s="151"/>
      <c r="CZ384" s="151"/>
      <c r="DA384" s="151"/>
      <c r="DB384" s="151"/>
      <c r="DC384" s="151"/>
      <c r="DD384" s="151"/>
      <c r="DE384" s="151"/>
      <c r="DF384" s="151"/>
      <c r="DG384" s="151"/>
      <c r="DH384" s="151"/>
      <c r="DI384" s="151"/>
      <c r="DJ384" s="151"/>
      <c r="DK384" s="151"/>
      <c r="DL384" s="151"/>
      <c r="DM384" s="151"/>
      <c r="DN384" s="151"/>
      <c r="DO384" s="151"/>
    </row>
    <row r="385" spans="1:119" ht="15.75" customHeight="1" x14ac:dyDescent="0.2">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151"/>
      <c r="BN385" s="151"/>
      <c r="BO385" s="151"/>
      <c r="BP385" s="151"/>
      <c r="BQ385" s="151"/>
      <c r="BR385" s="151"/>
      <c r="BS385" s="151"/>
      <c r="BT385" s="151"/>
      <c r="BU385" s="151"/>
      <c r="BV385" s="151"/>
      <c r="BW385" s="151"/>
      <c r="BX385" s="151"/>
      <c r="BY385" s="151"/>
      <c r="BZ385" s="151"/>
      <c r="CA385" s="151"/>
      <c r="CB385" s="151"/>
      <c r="CC385" s="151"/>
      <c r="CD385" s="151"/>
      <c r="CE385" s="151"/>
      <c r="CF385" s="151"/>
      <c r="CG385" s="151"/>
      <c r="CH385" s="151"/>
      <c r="CI385" s="151"/>
      <c r="CJ385" s="151"/>
      <c r="CK385" s="151"/>
      <c r="CL385" s="151"/>
      <c r="CM385" s="151"/>
      <c r="CN385" s="151"/>
      <c r="CO385" s="151"/>
      <c r="CP385" s="151"/>
      <c r="CQ385" s="151"/>
      <c r="CR385" s="151"/>
      <c r="CS385" s="151"/>
      <c r="CT385" s="151"/>
      <c r="CU385" s="151"/>
      <c r="CV385" s="151"/>
      <c r="CW385" s="151"/>
      <c r="CX385" s="151"/>
      <c r="CY385" s="151"/>
      <c r="CZ385" s="151"/>
      <c r="DA385" s="151"/>
      <c r="DB385" s="151"/>
      <c r="DC385" s="151"/>
      <c r="DD385" s="151"/>
      <c r="DE385" s="151"/>
      <c r="DF385" s="151"/>
      <c r="DG385" s="151"/>
      <c r="DH385" s="151"/>
      <c r="DI385" s="151"/>
      <c r="DJ385" s="151"/>
      <c r="DK385" s="151"/>
      <c r="DL385" s="151"/>
      <c r="DM385" s="151"/>
      <c r="DN385" s="151"/>
      <c r="DO385" s="151"/>
    </row>
    <row r="386" spans="1:119" ht="15.75" customHeight="1" x14ac:dyDescent="0.2">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51"/>
      <c r="DI386" s="151"/>
      <c r="DJ386" s="151"/>
      <c r="DK386" s="151"/>
      <c r="DL386" s="151"/>
      <c r="DM386" s="151"/>
      <c r="DN386" s="151"/>
      <c r="DO386" s="151"/>
    </row>
    <row r="387" spans="1:119" ht="15.75" customHeight="1" x14ac:dyDescent="0.2">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c r="BR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51"/>
      <c r="DI387" s="151"/>
      <c r="DJ387" s="151"/>
      <c r="DK387" s="151"/>
      <c r="DL387" s="151"/>
      <c r="DM387" s="151"/>
      <c r="DN387" s="151"/>
      <c r="DO387" s="151"/>
    </row>
    <row r="388" spans="1:119" ht="15.75" customHeight="1" x14ac:dyDescent="0.2">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151"/>
      <c r="BS388" s="151"/>
      <c r="BT388" s="151"/>
      <c r="BU388" s="151"/>
      <c r="BV388" s="151"/>
      <c r="BW388" s="151"/>
      <c r="BX388" s="151"/>
      <c r="BY388" s="151"/>
      <c r="BZ388" s="151"/>
      <c r="CA388" s="151"/>
      <c r="CB388" s="151"/>
      <c r="CC388" s="151"/>
      <c r="CD388" s="151"/>
      <c r="CE388" s="151"/>
      <c r="CF388" s="151"/>
      <c r="CG388" s="151"/>
      <c r="CH388" s="151"/>
      <c r="CI388" s="151"/>
      <c r="CJ388" s="151"/>
      <c r="CK388" s="151"/>
      <c r="CL388" s="151"/>
      <c r="CM388" s="151"/>
      <c r="CN388" s="151"/>
      <c r="CO388" s="151"/>
      <c r="CP388" s="151"/>
      <c r="CQ388" s="151"/>
      <c r="CR388" s="151"/>
      <c r="CS388" s="151"/>
      <c r="CT388" s="151"/>
      <c r="CU388" s="151"/>
      <c r="CV388" s="151"/>
      <c r="CW388" s="151"/>
      <c r="CX388" s="151"/>
      <c r="CY388" s="151"/>
      <c r="CZ388" s="151"/>
      <c r="DA388" s="151"/>
      <c r="DB388" s="151"/>
      <c r="DC388" s="151"/>
      <c r="DD388" s="151"/>
      <c r="DE388" s="151"/>
      <c r="DF388" s="151"/>
      <c r="DG388" s="151"/>
      <c r="DH388" s="151"/>
      <c r="DI388" s="151"/>
      <c r="DJ388" s="151"/>
      <c r="DK388" s="151"/>
      <c r="DL388" s="151"/>
      <c r="DM388" s="151"/>
      <c r="DN388" s="151"/>
      <c r="DO388" s="151"/>
    </row>
    <row r="389" spans="1:119" ht="15.75" customHeight="1" x14ac:dyDescent="0.2">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151"/>
      <c r="BS389" s="151"/>
      <c r="BT389" s="151"/>
      <c r="BU389" s="151"/>
      <c r="BV389" s="151"/>
      <c r="BW389" s="151"/>
      <c r="BX389" s="151"/>
      <c r="BY389" s="151"/>
      <c r="BZ389" s="151"/>
      <c r="CA389" s="151"/>
      <c r="CB389" s="151"/>
      <c r="CC389" s="151"/>
      <c r="CD389" s="151"/>
      <c r="CE389" s="151"/>
      <c r="CF389" s="151"/>
      <c r="CG389" s="151"/>
      <c r="CH389" s="151"/>
      <c r="CI389" s="151"/>
      <c r="CJ389" s="151"/>
      <c r="CK389" s="151"/>
      <c r="CL389" s="151"/>
      <c r="CM389" s="151"/>
      <c r="CN389" s="151"/>
      <c r="CO389" s="151"/>
      <c r="CP389" s="151"/>
      <c r="CQ389" s="151"/>
      <c r="CR389" s="151"/>
      <c r="CS389" s="151"/>
      <c r="CT389" s="151"/>
      <c r="CU389" s="151"/>
      <c r="CV389" s="151"/>
      <c r="CW389" s="151"/>
      <c r="CX389" s="151"/>
      <c r="CY389" s="151"/>
      <c r="CZ389" s="151"/>
      <c r="DA389" s="151"/>
      <c r="DB389" s="151"/>
      <c r="DC389" s="151"/>
      <c r="DD389" s="151"/>
      <c r="DE389" s="151"/>
      <c r="DF389" s="151"/>
      <c r="DG389" s="151"/>
      <c r="DH389" s="151"/>
      <c r="DI389" s="151"/>
      <c r="DJ389" s="151"/>
      <c r="DK389" s="151"/>
      <c r="DL389" s="151"/>
      <c r="DM389" s="151"/>
      <c r="DN389" s="151"/>
      <c r="DO389" s="151"/>
    </row>
    <row r="390" spans="1:119" ht="15.75" customHeight="1" x14ac:dyDescent="0.2">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c r="DK390" s="151"/>
      <c r="DL390" s="151"/>
      <c r="DM390" s="151"/>
      <c r="DN390" s="151"/>
      <c r="DO390" s="151"/>
    </row>
    <row r="391" spans="1:119" ht="15.75" customHeight="1" x14ac:dyDescent="0.2">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c r="DK391" s="151"/>
      <c r="DL391" s="151"/>
      <c r="DM391" s="151"/>
      <c r="DN391" s="151"/>
      <c r="DO391" s="151"/>
    </row>
    <row r="392" spans="1:119" ht="15.75" customHeight="1" x14ac:dyDescent="0.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151"/>
      <c r="BU392" s="151"/>
      <c r="BV392" s="151"/>
      <c r="BW392" s="151"/>
      <c r="BX392" s="151"/>
      <c r="BY392" s="151"/>
      <c r="BZ392" s="151"/>
      <c r="CA392" s="151"/>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c r="DK392" s="151"/>
      <c r="DL392" s="151"/>
      <c r="DM392" s="151"/>
      <c r="DN392" s="151"/>
      <c r="DO392" s="151"/>
    </row>
    <row r="393" spans="1:119" ht="15.75" customHeight="1" x14ac:dyDescent="0.2">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151"/>
      <c r="BU393" s="151"/>
      <c r="BV393" s="151"/>
      <c r="BW393" s="151"/>
      <c r="BX393" s="151"/>
      <c r="BY393" s="151"/>
      <c r="BZ393" s="151"/>
      <c r="CA393" s="151"/>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c r="DK393" s="151"/>
      <c r="DL393" s="151"/>
      <c r="DM393" s="151"/>
      <c r="DN393" s="151"/>
      <c r="DO393" s="151"/>
    </row>
    <row r="394" spans="1:119" ht="15.75" customHeight="1" x14ac:dyDescent="0.2">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c r="DK394" s="151"/>
      <c r="DL394" s="151"/>
      <c r="DM394" s="151"/>
      <c r="DN394" s="151"/>
      <c r="DO394" s="151"/>
    </row>
    <row r="395" spans="1:119" ht="15.75" customHeight="1" x14ac:dyDescent="0.2">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row>
    <row r="396" spans="1:119" ht="15.75" customHeight="1" x14ac:dyDescent="0.2">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row>
    <row r="397" spans="1:119" ht="15.75" customHeight="1" x14ac:dyDescent="0.2">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row>
    <row r="398" spans="1:119" ht="15.75" customHeight="1" x14ac:dyDescent="0.2">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row>
    <row r="399" spans="1:119" ht="15.75" customHeight="1" x14ac:dyDescent="0.2">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row>
    <row r="400" spans="1:119" ht="15.75" customHeight="1" x14ac:dyDescent="0.2">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row>
    <row r="401" spans="1:119" ht="15.75" customHeight="1" x14ac:dyDescent="0.2">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151"/>
      <c r="BN401" s="151"/>
      <c r="BO401" s="151"/>
      <c r="BP401" s="151"/>
      <c r="BQ401" s="151"/>
      <c r="BR401" s="151"/>
      <c r="BS401" s="151"/>
      <c r="BT401" s="151"/>
      <c r="BU401" s="151"/>
      <c r="BV401" s="151"/>
      <c r="BW401" s="151"/>
      <c r="BX401" s="151"/>
      <c r="BY401" s="151"/>
      <c r="BZ401" s="151"/>
      <c r="CA401" s="151"/>
      <c r="CB401" s="151"/>
      <c r="CC401" s="151"/>
      <c r="CD401" s="151"/>
      <c r="CE401" s="151"/>
      <c r="CF401" s="151"/>
      <c r="CG401" s="151"/>
      <c r="CH401" s="151"/>
      <c r="CI401" s="151"/>
      <c r="CJ401" s="151"/>
      <c r="CK401" s="151"/>
      <c r="CL401" s="151"/>
      <c r="CM401" s="151"/>
      <c r="CN401" s="151"/>
      <c r="CO401" s="151"/>
      <c r="CP401" s="151"/>
      <c r="CQ401" s="151"/>
      <c r="CR401" s="151"/>
      <c r="CS401" s="151"/>
      <c r="CT401" s="151"/>
      <c r="CU401" s="151"/>
      <c r="CV401" s="151"/>
      <c r="CW401" s="151"/>
      <c r="CX401" s="151"/>
      <c r="CY401" s="151"/>
      <c r="CZ401" s="151"/>
      <c r="DA401" s="151"/>
      <c r="DB401" s="151"/>
      <c r="DC401" s="151"/>
      <c r="DD401" s="151"/>
      <c r="DE401" s="151"/>
      <c r="DF401" s="151"/>
      <c r="DG401" s="151"/>
      <c r="DH401" s="151"/>
      <c r="DI401" s="151"/>
      <c r="DJ401" s="151"/>
      <c r="DK401" s="151"/>
      <c r="DL401" s="151"/>
      <c r="DM401" s="151"/>
      <c r="DN401" s="151"/>
      <c r="DO401" s="151"/>
    </row>
    <row r="402" spans="1:119" ht="15.75" customHeight="1" x14ac:dyDescent="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51"/>
      <c r="DI402" s="151"/>
      <c r="DJ402" s="151"/>
      <c r="DK402" s="151"/>
      <c r="DL402" s="151"/>
      <c r="DM402" s="151"/>
      <c r="DN402" s="151"/>
      <c r="DO402" s="151"/>
    </row>
    <row r="403" spans="1:119" ht="15.75" customHeight="1" x14ac:dyDescent="0.2">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51"/>
      <c r="DI403" s="151"/>
      <c r="DJ403" s="151"/>
      <c r="DK403" s="151"/>
      <c r="DL403" s="151"/>
      <c r="DM403" s="151"/>
      <c r="DN403" s="151"/>
      <c r="DO403" s="151"/>
    </row>
    <row r="404" spans="1:119" ht="15.75" customHeight="1" x14ac:dyDescent="0.2">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51"/>
      <c r="BS404" s="151"/>
      <c r="BT404" s="151"/>
      <c r="BU404" s="151"/>
      <c r="BV404" s="151"/>
      <c r="BW404" s="151"/>
      <c r="BX404" s="151"/>
      <c r="BY404" s="151"/>
      <c r="BZ404" s="151"/>
      <c r="CA404" s="151"/>
      <c r="CB404" s="151"/>
      <c r="CC404" s="151"/>
      <c r="CD404" s="151"/>
      <c r="CE404" s="151"/>
      <c r="CF404" s="151"/>
      <c r="CG404" s="151"/>
      <c r="CH404" s="151"/>
      <c r="CI404" s="151"/>
      <c r="CJ404" s="151"/>
      <c r="CK404" s="151"/>
      <c r="CL404" s="151"/>
      <c r="CM404" s="151"/>
      <c r="CN404" s="151"/>
      <c r="CO404" s="151"/>
      <c r="CP404" s="151"/>
      <c r="CQ404" s="151"/>
      <c r="CR404" s="151"/>
      <c r="CS404" s="151"/>
      <c r="CT404" s="151"/>
      <c r="CU404" s="151"/>
      <c r="CV404" s="151"/>
      <c r="CW404" s="151"/>
      <c r="CX404" s="151"/>
      <c r="CY404" s="151"/>
      <c r="CZ404" s="151"/>
      <c r="DA404" s="151"/>
      <c r="DB404" s="151"/>
      <c r="DC404" s="151"/>
      <c r="DD404" s="151"/>
      <c r="DE404" s="151"/>
      <c r="DF404" s="151"/>
      <c r="DG404" s="151"/>
      <c r="DH404" s="151"/>
      <c r="DI404" s="151"/>
      <c r="DJ404" s="151"/>
      <c r="DK404" s="151"/>
      <c r="DL404" s="151"/>
      <c r="DM404" s="151"/>
      <c r="DN404" s="151"/>
      <c r="DO404" s="151"/>
    </row>
    <row r="405" spans="1:119" ht="15.75" customHeight="1" x14ac:dyDescent="0.2">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151"/>
      <c r="BN405" s="151"/>
      <c r="BO405" s="151"/>
      <c r="BP405" s="151"/>
      <c r="BQ405" s="151"/>
      <c r="BR405" s="151"/>
      <c r="BS405" s="151"/>
      <c r="BT405" s="151"/>
      <c r="BU405" s="151"/>
      <c r="BV405" s="151"/>
      <c r="BW405" s="151"/>
      <c r="BX405" s="151"/>
      <c r="BY405" s="151"/>
      <c r="BZ405" s="151"/>
      <c r="CA405" s="151"/>
      <c r="CB405" s="151"/>
      <c r="CC405" s="151"/>
      <c r="CD405" s="151"/>
      <c r="CE405" s="151"/>
      <c r="CF405" s="151"/>
      <c r="CG405" s="151"/>
      <c r="CH405" s="151"/>
      <c r="CI405" s="151"/>
      <c r="CJ405" s="151"/>
      <c r="CK405" s="151"/>
      <c r="CL405" s="151"/>
      <c r="CM405" s="151"/>
      <c r="CN405" s="151"/>
      <c r="CO405" s="151"/>
      <c r="CP405" s="151"/>
      <c r="CQ405" s="151"/>
      <c r="CR405" s="151"/>
      <c r="CS405" s="151"/>
      <c r="CT405" s="151"/>
      <c r="CU405" s="151"/>
      <c r="CV405" s="151"/>
      <c r="CW405" s="151"/>
      <c r="CX405" s="151"/>
      <c r="CY405" s="151"/>
      <c r="CZ405" s="151"/>
      <c r="DA405" s="151"/>
      <c r="DB405" s="151"/>
      <c r="DC405" s="151"/>
      <c r="DD405" s="151"/>
      <c r="DE405" s="151"/>
      <c r="DF405" s="151"/>
      <c r="DG405" s="151"/>
      <c r="DH405" s="151"/>
      <c r="DI405" s="151"/>
      <c r="DJ405" s="151"/>
      <c r="DK405" s="151"/>
      <c r="DL405" s="151"/>
      <c r="DM405" s="151"/>
      <c r="DN405" s="151"/>
      <c r="DO405" s="151"/>
    </row>
    <row r="406" spans="1:119" ht="15.75" customHeight="1" x14ac:dyDescent="0.2">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51"/>
      <c r="DI406" s="151"/>
      <c r="DJ406" s="151"/>
      <c r="DK406" s="151"/>
      <c r="DL406" s="151"/>
      <c r="DM406" s="151"/>
      <c r="DN406" s="151"/>
      <c r="DO406" s="151"/>
    </row>
    <row r="407" spans="1:119" ht="15.75" customHeight="1" x14ac:dyDescent="0.2">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51"/>
      <c r="DI407" s="151"/>
      <c r="DJ407" s="151"/>
      <c r="DK407" s="151"/>
      <c r="DL407" s="151"/>
      <c r="DM407" s="151"/>
      <c r="DN407" s="151"/>
      <c r="DO407" s="151"/>
    </row>
    <row r="408" spans="1:119" ht="15.75" customHeight="1" x14ac:dyDescent="0.2">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151"/>
      <c r="BN408" s="151"/>
      <c r="BO408" s="151"/>
      <c r="BP408" s="151"/>
      <c r="BQ408" s="151"/>
      <c r="BR408" s="151"/>
      <c r="BS408" s="151"/>
      <c r="BT408" s="151"/>
      <c r="BU408" s="151"/>
      <c r="BV408" s="151"/>
      <c r="BW408" s="151"/>
      <c r="BX408" s="151"/>
      <c r="BY408" s="151"/>
      <c r="BZ408" s="151"/>
      <c r="CA408" s="151"/>
      <c r="CB408" s="151"/>
      <c r="CC408" s="151"/>
      <c r="CD408" s="151"/>
      <c r="CE408" s="151"/>
      <c r="CF408" s="151"/>
      <c r="CG408" s="151"/>
      <c r="CH408" s="151"/>
      <c r="CI408" s="151"/>
      <c r="CJ408" s="151"/>
      <c r="CK408" s="151"/>
      <c r="CL408" s="151"/>
      <c r="CM408" s="151"/>
      <c r="CN408" s="151"/>
      <c r="CO408" s="151"/>
      <c r="CP408" s="151"/>
      <c r="CQ408" s="151"/>
      <c r="CR408" s="151"/>
      <c r="CS408" s="151"/>
      <c r="CT408" s="151"/>
      <c r="CU408" s="151"/>
      <c r="CV408" s="151"/>
      <c r="CW408" s="151"/>
      <c r="CX408" s="151"/>
      <c r="CY408" s="151"/>
      <c r="CZ408" s="151"/>
      <c r="DA408" s="151"/>
      <c r="DB408" s="151"/>
      <c r="DC408" s="151"/>
      <c r="DD408" s="151"/>
      <c r="DE408" s="151"/>
      <c r="DF408" s="151"/>
      <c r="DG408" s="151"/>
      <c r="DH408" s="151"/>
      <c r="DI408" s="151"/>
      <c r="DJ408" s="151"/>
      <c r="DK408" s="151"/>
      <c r="DL408" s="151"/>
      <c r="DM408" s="151"/>
      <c r="DN408" s="151"/>
      <c r="DO408" s="151"/>
    </row>
    <row r="409" spans="1:119" ht="15.75" customHeight="1" x14ac:dyDescent="0.2">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51"/>
      <c r="BS409" s="151"/>
      <c r="BT409" s="151"/>
      <c r="BU409" s="151"/>
      <c r="BV409" s="151"/>
      <c r="BW409" s="151"/>
      <c r="BX409" s="151"/>
      <c r="BY409" s="151"/>
      <c r="BZ409" s="151"/>
      <c r="CA409" s="151"/>
      <c r="CB409" s="151"/>
      <c r="CC409" s="151"/>
      <c r="CD409" s="151"/>
      <c r="CE409" s="151"/>
      <c r="CF409" s="151"/>
      <c r="CG409" s="151"/>
      <c r="CH409" s="151"/>
      <c r="CI409" s="151"/>
      <c r="CJ409" s="151"/>
      <c r="CK409" s="151"/>
      <c r="CL409" s="151"/>
      <c r="CM409" s="151"/>
      <c r="CN409" s="151"/>
      <c r="CO409" s="151"/>
      <c r="CP409" s="151"/>
      <c r="CQ409" s="151"/>
      <c r="CR409" s="151"/>
      <c r="CS409" s="151"/>
      <c r="CT409" s="151"/>
      <c r="CU409" s="151"/>
      <c r="CV409" s="151"/>
      <c r="CW409" s="151"/>
      <c r="CX409" s="151"/>
      <c r="CY409" s="151"/>
      <c r="CZ409" s="151"/>
      <c r="DA409" s="151"/>
      <c r="DB409" s="151"/>
      <c r="DC409" s="151"/>
      <c r="DD409" s="151"/>
      <c r="DE409" s="151"/>
      <c r="DF409" s="151"/>
      <c r="DG409" s="151"/>
      <c r="DH409" s="151"/>
      <c r="DI409" s="151"/>
      <c r="DJ409" s="151"/>
      <c r="DK409" s="151"/>
      <c r="DL409" s="151"/>
      <c r="DM409" s="151"/>
      <c r="DN409" s="151"/>
      <c r="DO409" s="151"/>
    </row>
    <row r="410" spans="1:119" ht="15.75" customHeight="1" x14ac:dyDescent="0.2">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151"/>
      <c r="BN410" s="151"/>
      <c r="BO410" s="151"/>
      <c r="BP410" s="151"/>
      <c r="BQ410" s="151"/>
      <c r="BR410" s="151"/>
      <c r="BS410" s="151"/>
      <c r="BT410" s="151"/>
      <c r="BU410" s="151"/>
      <c r="BV410" s="151"/>
      <c r="BW410" s="151"/>
      <c r="BX410" s="151"/>
      <c r="BY410" s="151"/>
      <c r="BZ410" s="151"/>
      <c r="CA410" s="151"/>
      <c r="CB410" s="151"/>
      <c r="CC410" s="151"/>
      <c r="CD410" s="151"/>
      <c r="CE410" s="151"/>
      <c r="CF410" s="151"/>
      <c r="CG410" s="151"/>
      <c r="CH410" s="151"/>
      <c r="CI410" s="151"/>
      <c r="CJ410" s="151"/>
      <c r="CK410" s="151"/>
      <c r="CL410" s="151"/>
      <c r="CM410" s="151"/>
      <c r="CN410" s="151"/>
      <c r="CO410" s="151"/>
      <c r="CP410" s="151"/>
      <c r="CQ410" s="151"/>
      <c r="CR410" s="151"/>
      <c r="CS410" s="151"/>
      <c r="CT410" s="151"/>
      <c r="CU410" s="151"/>
      <c r="CV410" s="151"/>
      <c r="CW410" s="151"/>
      <c r="CX410" s="151"/>
      <c r="CY410" s="151"/>
      <c r="CZ410" s="151"/>
      <c r="DA410" s="151"/>
      <c r="DB410" s="151"/>
      <c r="DC410" s="151"/>
      <c r="DD410" s="151"/>
      <c r="DE410" s="151"/>
      <c r="DF410" s="151"/>
      <c r="DG410" s="151"/>
      <c r="DH410" s="151"/>
      <c r="DI410" s="151"/>
      <c r="DJ410" s="151"/>
      <c r="DK410" s="151"/>
      <c r="DL410" s="151"/>
      <c r="DM410" s="151"/>
      <c r="DN410" s="151"/>
      <c r="DO410" s="151"/>
    </row>
    <row r="411" spans="1:119" ht="15.75" customHeight="1" x14ac:dyDescent="0.2">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51"/>
      <c r="BS411" s="151"/>
      <c r="BT411" s="151"/>
      <c r="BU411" s="151"/>
      <c r="BV411" s="151"/>
      <c r="BW411" s="151"/>
      <c r="BX411" s="151"/>
      <c r="BY411" s="151"/>
      <c r="BZ411" s="151"/>
      <c r="CA411" s="151"/>
      <c r="CB411" s="151"/>
      <c r="CC411" s="151"/>
      <c r="CD411" s="151"/>
      <c r="CE411" s="151"/>
      <c r="CF411" s="151"/>
      <c r="CG411" s="151"/>
      <c r="CH411" s="151"/>
      <c r="CI411" s="151"/>
      <c r="CJ411" s="151"/>
      <c r="CK411" s="151"/>
      <c r="CL411" s="151"/>
      <c r="CM411" s="151"/>
      <c r="CN411" s="151"/>
      <c r="CO411" s="151"/>
      <c r="CP411" s="151"/>
      <c r="CQ411" s="151"/>
      <c r="CR411" s="151"/>
      <c r="CS411" s="151"/>
      <c r="CT411" s="151"/>
      <c r="CU411" s="151"/>
      <c r="CV411" s="151"/>
      <c r="CW411" s="151"/>
      <c r="CX411" s="151"/>
      <c r="CY411" s="151"/>
      <c r="CZ411" s="151"/>
      <c r="DA411" s="151"/>
      <c r="DB411" s="151"/>
      <c r="DC411" s="151"/>
      <c r="DD411" s="151"/>
      <c r="DE411" s="151"/>
      <c r="DF411" s="151"/>
      <c r="DG411" s="151"/>
      <c r="DH411" s="151"/>
      <c r="DI411" s="151"/>
      <c r="DJ411" s="151"/>
      <c r="DK411" s="151"/>
      <c r="DL411" s="151"/>
      <c r="DM411" s="151"/>
      <c r="DN411" s="151"/>
      <c r="DO411" s="151"/>
    </row>
    <row r="412" spans="1:119" ht="15.75" customHeight="1" x14ac:dyDescent="0.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151"/>
      <c r="BN412" s="151"/>
      <c r="BO412" s="151"/>
      <c r="BP412" s="151"/>
      <c r="BQ412" s="151"/>
      <c r="BR412" s="151"/>
      <c r="BS412" s="151"/>
      <c r="BT412" s="151"/>
      <c r="BU412" s="151"/>
      <c r="BV412" s="151"/>
      <c r="BW412" s="151"/>
      <c r="BX412" s="151"/>
      <c r="BY412" s="151"/>
      <c r="BZ412" s="151"/>
      <c r="CA412" s="151"/>
      <c r="CB412" s="151"/>
      <c r="CC412" s="151"/>
      <c r="CD412" s="151"/>
      <c r="CE412" s="151"/>
      <c r="CF412" s="151"/>
      <c r="CG412" s="151"/>
      <c r="CH412" s="151"/>
      <c r="CI412" s="151"/>
      <c r="CJ412" s="151"/>
      <c r="CK412" s="151"/>
      <c r="CL412" s="151"/>
      <c r="CM412" s="151"/>
      <c r="CN412" s="151"/>
      <c r="CO412" s="151"/>
      <c r="CP412" s="151"/>
      <c r="CQ412" s="151"/>
      <c r="CR412" s="151"/>
      <c r="CS412" s="151"/>
      <c r="CT412" s="151"/>
      <c r="CU412" s="151"/>
      <c r="CV412" s="151"/>
      <c r="CW412" s="151"/>
      <c r="CX412" s="151"/>
      <c r="CY412" s="151"/>
      <c r="CZ412" s="151"/>
      <c r="DA412" s="151"/>
      <c r="DB412" s="151"/>
      <c r="DC412" s="151"/>
      <c r="DD412" s="151"/>
      <c r="DE412" s="151"/>
      <c r="DF412" s="151"/>
      <c r="DG412" s="151"/>
      <c r="DH412" s="151"/>
      <c r="DI412" s="151"/>
      <c r="DJ412" s="151"/>
      <c r="DK412" s="151"/>
      <c r="DL412" s="151"/>
      <c r="DM412" s="151"/>
      <c r="DN412" s="151"/>
      <c r="DO412" s="151"/>
    </row>
    <row r="413" spans="1:119" ht="15.75" customHeight="1" x14ac:dyDescent="0.2">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c r="BR413" s="151"/>
      <c r="BS413" s="151"/>
      <c r="BT413" s="151"/>
      <c r="BU413" s="151"/>
      <c r="BV413" s="151"/>
      <c r="BW413" s="151"/>
      <c r="BX413" s="151"/>
      <c r="BY413" s="151"/>
      <c r="BZ413" s="151"/>
      <c r="CA413" s="151"/>
      <c r="CB413" s="151"/>
      <c r="CC413" s="151"/>
      <c r="CD413" s="151"/>
      <c r="CE413" s="151"/>
      <c r="CF413" s="151"/>
      <c r="CG413" s="151"/>
      <c r="CH413" s="151"/>
      <c r="CI413" s="151"/>
      <c r="CJ413" s="151"/>
      <c r="CK413" s="151"/>
      <c r="CL413" s="151"/>
      <c r="CM413" s="151"/>
      <c r="CN413" s="151"/>
      <c r="CO413" s="151"/>
      <c r="CP413" s="151"/>
      <c r="CQ413" s="151"/>
      <c r="CR413" s="151"/>
      <c r="CS413" s="151"/>
      <c r="CT413" s="151"/>
      <c r="CU413" s="151"/>
      <c r="CV413" s="151"/>
      <c r="CW413" s="151"/>
      <c r="CX413" s="151"/>
      <c r="CY413" s="151"/>
      <c r="CZ413" s="151"/>
      <c r="DA413" s="151"/>
      <c r="DB413" s="151"/>
      <c r="DC413" s="151"/>
      <c r="DD413" s="151"/>
      <c r="DE413" s="151"/>
      <c r="DF413" s="151"/>
      <c r="DG413" s="151"/>
      <c r="DH413" s="151"/>
      <c r="DI413" s="151"/>
      <c r="DJ413" s="151"/>
      <c r="DK413" s="151"/>
      <c r="DL413" s="151"/>
      <c r="DM413" s="151"/>
      <c r="DN413" s="151"/>
      <c r="DO413" s="151"/>
    </row>
    <row r="414" spans="1:119" ht="15.75" customHeight="1" x14ac:dyDescent="0.2">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151"/>
      <c r="BN414" s="151"/>
      <c r="BO414" s="151"/>
      <c r="BP414" s="151"/>
      <c r="BQ414" s="151"/>
      <c r="BR414" s="151"/>
      <c r="BS414" s="151"/>
      <c r="BT414" s="151"/>
      <c r="BU414" s="151"/>
      <c r="BV414" s="151"/>
      <c r="BW414" s="151"/>
      <c r="BX414" s="151"/>
      <c r="BY414" s="151"/>
      <c r="BZ414" s="151"/>
      <c r="CA414" s="151"/>
      <c r="CB414" s="151"/>
      <c r="CC414" s="151"/>
      <c r="CD414" s="151"/>
      <c r="CE414" s="151"/>
      <c r="CF414" s="151"/>
      <c r="CG414" s="151"/>
      <c r="CH414" s="151"/>
      <c r="CI414" s="151"/>
      <c r="CJ414" s="151"/>
      <c r="CK414" s="151"/>
      <c r="CL414" s="151"/>
      <c r="CM414" s="151"/>
      <c r="CN414" s="151"/>
      <c r="CO414" s="151"/>
      <c r="CP414" s="151"/>
      <c r="CQ414" s="151"/>
      <c r="CR414" s="151"/>
      <c r="CS414" s="151"/>
      <c r="CT414" s="151"/>
      <c r="CU414" s="151"/>
      <c r="CV414" s="151"/>
      <c r="CW414" s="151"/>
      <c r="CX414" s="151"/>
      <c r="CY414" s="151"/>
      <c r="CZ414" s="151"/>
      <c r="DA414" s="151"/>
      <c r="DB414" s="151"/>
      <c r="DC414" s="151"/>
      <c r="DD414" s="151"/>
      <c r="DE414" s="151"/>
      <c r="DF414" s="151"/>
      <c r="DG414" s="151"/>
      <c r="DH414" s="151"/>
      <c r="DI414" s="151"/>
      <c r="DJ414" s="151"/>
      <c r="DK414" s="151"/>
      <c r="DL414" s="151"/>
      <c r="DM414" s="151"/>
      <c r="DN414" s="151"/>
      <c r="DO414" s="151"/>
    </row>
    <row r="415" spans="1:119" ht="15.75" customHeight="1" x14ac:dyDescent="0.2">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c r="BR415" s="151"/>
      <c r="BS415" s="151"/>
      <c r="BT415" s="151"/>
      <c r="BU415" s="151"/>
      <c r="BV415" s="151"/>
      <c r="BW415" s="151"/>
      <c r="BX415" s="151"/>
      <c r="BY415" s="151"/>
      <c r="BZ415" s="151"/>
      <c r="CA415" s="151"/>
      <c r="CB415" s="151"/>
      <c r="CC415" s="151"/>
      <c r="CD415" s="151"/>
      <c r="CE415" s="151"/>
      <c r="CF415" s="151"/>
      <c r="CG415" s="151"/>
      <c r="CH415" s="151"/>
      <c r="CI415" s="151"/>
      <c r="CJ415" s="151"/>
      <c r="CK415" s="151"/>
      <c r="CL415" s="151"/>
      <c r="CM415" s="151"/>
      <c r="CN415" s="151"/>
      <c r="CO415" s="151"/>
      <c r="CP415" s="151"/>
      <c r="CQ415" s="151"/>
      <c r="CR415" s="151"/>
      <c r="CS415" s="151"/>
      <c r="CT415" s="151"/>
      <c r="CU415" s="151"/>
      <c r="CV415" s="151"/>
      <c r="CW415" s="151"/>
      <c r="CX415" s="151"/>
      <c r="CY415" s="151"/>
      <c r="CZ415" s="151"/>
      <c r="DA415" s="151"/>
      <c r="DB415" s="151"/>
      <c r="DC415" s="151"/>
      <c r="DD415" s="151"/>
      <c r="DE415" s="151"/>
      <c r="DF415" s="151"/>
      <c r="DG415" s="151"/>
      <c r="DH415" s="151"/>
      <c r="DI415" s="151"/>
      <c r="DJ415" s="151"/>
      <c r="DK415" s="151"/>
      <c r="DL415" s="151"/>
      <c r="DM415" s="151"/>
      <c r="DN415" s="151"/>
      <c r="DO415" s="151"/>
    </row>
    <row r="416" spans="1:119" ht="15.75" customHeight="1" x14ac:dyDescent="0.2">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c r="BR416" s="151"/>
      <c r="BS416" s="151"/>
      <c r="BT416" s="151"/>
      <c r="BU416" s="151"/>
      <c r="BV416" s="151"/>
      <c r="BW416" s="151"/>
      <c r="BX416" s="151"/>
      <c r="BY416" s="151"/>
      <c r="BZ416" s="151"/>
      <c r="CA416" s="151"/>
      <c r="CB416" s="151"/>
      <c r="CC416" s="151"/>
      <c r="CD416" s="151"/>
      <c r="CE416" s="151"/>
      <c r="CF416" s="151"/>
      <c r="CG416" s="151"/>
      <c r="CH416" s="151"/>
      <c r="CI416" s="151"/>
      <c r="CJ416" s="151"/>
      <c r="CK416" s="151"/>
      <c r="CL416" s="151"/>
      <c r="CM416" s="151"/>
      <c r="CN416" s="151"/>
      <c r="CO416" s="151"/>
      <c r="CP416" s="151"/>
      <c r="CQ416" s="151"/>
      <c r="CR416" s="151"/>
      <c r="CS416" s="151"/>
      <c r="CT416" s="151"/>
      <c r="CU416" s="151"/>
      <c r="CV416" s="151"/>
      <c r="CW416" s="151"/>
      <c r="CX416" s="151"/>
      <c r="CY416" s="151"/>
      <c r="CZ416" s="151"/>
      <c r="DA416" s="151"/>
      <c r="DB416" s="151"/>
      <c r="DC416" s="151"/>
      <c r="DD416" s="151"/>
      <c r="DE416" s="151"/>
      <c r="DF416" s="151"/>
      <c r="DG416" s="151"/>
      <c r="DH416" s="151"/>
      <c r="DI416" s="151"/>
      <c r="DJ416" s="151"/>
      <c r="DK416" s="151"/>
      <c r="DL416" s="151"/>
      <c r="DM416" s="151"/>
      <c r="DN416" s="151"/>
      <c r="DO416" s="151"/>
    </row>
    <row r="417" spans="1:119" ht="15.75" customHeight="1" x14ac:dyDescent="0.2">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c r="BR417" s="151"/>
      <c r="BS417" s="151"/>
      <c r="BT417" s="151"/>
      <c r="BU417" s="151"/>
      <c r="BV417" s="151"/>
      <c r="BW417" s="151"/>
      <c r="BX417" s="151"/>
      <c r="BY417" s="151"/>
      <c r="BZ417" s="151"/>
      <c r="CA417" s="151"/>
      <c r="CB417" s="151"/>
      <c r="CC417" s="151"/>
      <c r="CD417" s="151"/>
      <c r="CE417" s="151"/>
      <c r="CF417" s="151"/>
      <c r="CG417" s="151"/>
      <c r="CH417" s="151"/>
      <c r="CI417" s="151"/>
      <c r="CJ417" s="151"/>
      <c r="CK417" s="151"/>
      <c r="CL417" s="151"/>
      <c r="CM417" s="151"/>
      <c r="CN417" s="151"/>
      <c r="CO417" s="151"/>
      <c r="CP417" s="151"/>
      <c r="CQ417" s="151"/>
      <c r="CR417" s="151"/>
      <c r="CS417" s="151"/>
      <c r="CT417" s="151"/>
      <c r="CU417" s="151"/>
      <c r="CV417" s="151"/>
      <c r="CW417" s="151"/>
      <c r="CX417" s="151"/>
      <c r="CY417" s="151"/>
      <c r="CZ417" s="151"/>
      <c r="DA417" s="151"/>
      <c r="DB417" s="151"/>
      <c r="DC417" s="151"/>
      <c r="DD417" s="151"/>
      <c r="DE417" s="151"/>
      <c r="DF417" s="151"/>
      <c r="DG417" s="151"/>
      <c r="DH417" s="151"/>
      <c r="DI417" s="151"/>
      <c r="DJ417" s="151"/>
      <c r="DK417" s="151"/>
      <c r="DL417" s="151"/>
      <c r="DM417" s="151"/>
      <c r="DN417" s="151"/>
      <c r="DO417" s="151"/>
    </row>
    <row r="418" spans="1:119" ht="15.75" customHeight="1" x14ac:dyDescent="0.2">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151"/>
      <c r="BN418" s="151"/>
      <c r="BO418" s="151"/>
      <c r="BP418" s="151"/>
      <c r="BQ418" s="151"/>
      <c r="BR418" s="151"/>
      <c r="BS418" s="151"/>
      <c r="BT418" s="151"/>
      <c r="BU418" s="151"/>
      <c r="BV418" s="151"/>
      <c r="BW418" s="151"/>
      <c r="BX418" s="151"/>
      <c r="BY418" s="151"/>
      <c r="BZ418" s="151"/>
      <c r="CA418" s="151"/>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c r="DK418" s="151"/>
      <c r="DL418" s="151"/>
      <c r="DM418" s="151"/>
      <c r="DN418" s="151"/>
      <c r="DO418" s="151"/>
    </row>
    <row r="419" spans="1:119" ht="15.75" customHeight="1" x14ac:dyDescent="0.2">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c r="BR419" s="151"/>
      <c r="BS419" s="151"/>
      <c r="BT419" s="151"/>
      <c r="BU419" s="151"/>
      <c r="BV419" s="151"/>
      <c r="BW419" s="151"/>
      <c r="BX419" s="151"/>
      <c r="BY419" s="151"/>
      <c r="BZ419" s="151"/>
      <c r="CA419" s="151"/>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c r="DK419" s="151"/>
      <c r="DL419" s="151"/>
      <c r="DM419" s="151"/>
      <c r="DN419" s="151"/>
      <c r="DO419" s="151"/>
    </row>
    <row r="420" spans="1:119" ht="15.75" customHeight="1" x14ac:dyDescent="0.2">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151"/>
      <c r="BN420" s="151"/>
      <c r="BO420" s="151"/>
      <c r="BP420" s="151"/>
      <c r="BQ420" s="151"/>
      <c r="BR420" s="151"/>
      <c r="BS420" s="151"/>
      <c r="BT420" s="151"/>
      <c r="BU420" s="151"/>
      <c r="BV420" s="151"/>
      <c r="BW420" s="151"/>
      <c r="BX420" s="151"/>
      <c r="BY420" s="151"/>
      <c r="BZ420" s="151"/>
      <c r="CA420" s="151"/>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c r="DK420" s="151"/>
      <c r="DL420" s="151"/>
      <c r="DM420" s="151"/>
      <c r="DN420" s="151"/>
      <c r="DO420" s="151"/>
    </row>
    <row r="421" spans="1:119" ht="15.75" customHeight="1" x14ac:dyDescent="0.2">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c r="BR421" s="151"/>
      <c r="BS421" s="151"/>
      <c r="BT421" s="151"/>
      <c r="BU421" s="151"/>
      <c r="BV421" s="151"/>
      <c r="BW421" s="151"/>
      <c r="BX421" s="151"/>
      <c r="BY421" s="151"/>
      <c r="BZ421" s="151"/>
      <c r="CA421" s="151"/>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c r="DK421" s="151"/>
      <c r="DL421" s="151"/>
      <c r="DM421" s="151"/>
      <c r="DN421" s="151"/>
      <c r="DO421" s="151"/>
    </row>
    <row r="422" spans="1:119" ht="15.75" customHeight="1" x14ac:dyDescent="0.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c r="BP422" s="151"/>
      <c r="BQ422" s="151"/>
      <c r="BR422" s="151"/>
      <c r="BS422" s="151"/>
      <c r="BT422" s="151"/>
      <c r="BU422" s="151"/>
      <c r="BV422" s="151"/>
      <c r="BW422" s="151"/>
      <c r="BX422" s="151"/>
      <c r="BY422" s="151"/>
      <c r="BZ422" s="151"/>
      <c r="CA422" s="151"/>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row>
    <row r="423" spans="1:119" ht="15.75" customHeight="1" x14ac:dyDescent="0.2">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51"/>
      <c r="BS423" s="151"/>
      <c r="BT423" s="151"/>
      <c r="BU423" s="151"/>
      <c r="BV423" s="151"/>
      <c r="BW423" s="151"/>
      <c r="BX423" s="151"/>
      <c r="BY423" s="151"/>
      <c r="BZ423" s="151"/>
      <c r="CA423" s="151"/>
      <c r="CB423" s="151"/>
      <c r="CC423" s="151"/>
      <c r="CD423" s="151"/>
      <c r="CE423" s="151"/>
      <c r="CF423" s="151"/>
      <c r="CG423" s="151"/>
      <c r="CH423" s="151"/>
      <c r="CI423" s="151"/>
      <c r="CJ423" s="151"/>
      <c r="CK423" s="151"/>
      <c r="CL423" s="151"/>
      <c r="CM423" s="151"/>
      <c r="CN423" s="151"/>
      <c r="CO423" s="151"/>
      <c r="CP423" s="151"/>
      <c r="CQ423" s="151"/>
      <c r="CR423" s="151"/>
      <c r="CS423" s="151"/>
      <c r="CT423" s="151"/>
      <c r="CU423" s="151"/>
      <c r="CV423" s="151"/>
      <c r="CW423" s="151"/>
      <c r="CX423" s="151"/>
      <c r="CY423" s="151"/>
      <c r="CZ423" s="151"/>
      <c r="DA423" s="151"/>
      <c r="DB423" s="151"/>
      <c r="DC423" s="151"/>
      <c r="DD423" s="151"/>
      <c r="DE423" s="151"/>
      <c r="DF423" s="151"/>
      <c r="DG423" s="151"/>
      <c r="DH423" s="151"/>
      <c r="DI423" s="151"/>
      <c r="DJ423" s="151"/>
      <c r="DK423" s="151"/>
      <c r="DL423" s="151"/>
      <c r="DM423" s="151"/>
      <c r="DN423" s="151"/>
      <c r="DO423" s="151"/>
    </row>
    <row r="424" spans="1:119" ht="15.75" customHeight="1" x14ac:dyDescent="0.2">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c r="BP424" s="151"/>
      <c r="BQ424" s="151"/>
      <c r="BR424" s="151"/>
      <c r="BS424" s="151"/>
      <c r="BT424" s="151"/>
      <c r="BU424" s="151"/>
      <c r="BV424" s="151"/>
      <c r="BW424" s="151"/>
      <c r="BX424" s="151"/>
      <c r="BY424" s="151"/>
      <c r="BZ424" s="151"/>
      <c r="CA424" s="151"/>
      <c r="CB424" s="151"/>
      <c r="CC424" s="151"/>
      <c r="CD424" s="151"/>
      <c r="CE424" s="151"/>
      <c r="CF424" s="151"/>
      <c r="CG424" s="151"/>
      <c r="CH424" s="151"/>
      <c r="CI424" s="151"/>
      <c r="CJ424" s="151"/>
      <c r="CK424" s="151"/>
      <c r="CL424" s="151"/>
      <c r="CM424" s="151"/>
      <c r="CN424" s="151"/>
      <c r="CO424" s="151"/>
      <c r="CP424" s="151"/>
      <c r="CQ424" s="151"/>
      <c r="CR424" s="151"/>
      <c r="CS424" s="151"/>
      <c r="CT424" s="151"/>
      <c r="CU424" s="151"/>
      <c r="CV424" s="151"/>
      <c r="CW424" s="151"/>
      <c r="CX424" s="151"/>
      <c r="CY424" s="151"/>
      <c r="CZ424" s="151"/>
      <c r="DA424" s="151"/>
      <c r="DB424" s="151"/>
      <c r="DC424" s="151"/>
      <c r="DD424" s="151"/>
      <c r="DE424" s="151"/>
      <c r="DF424" s="151"/>
      <c r="DG424" s="151"/>
      <c r="DH424" s="151"/>
      <c r="DI424" s="151"/>
      <c r="DJ424" s="151"/>
      <c r="DK424" s="151"/>
      <c r="DL424" s="151"/>
      <c r="DM424" s="151"/>
      <c r="DN424" s="151"/>
      <c r="DO424" s="151"/>
    </row>
    <row r="425" spans="1:119" ht="15.75" customHeight="1" x14ac:dyDescent="0.2">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151"/>
      <c r="BN425" s="151"/>
      <c r="BO425" s="151"/>
      <c r="BP425" s="151"/>
      <c r="BQ425" s="151"/>
      <c r="BR425" s="151"/>
      <c r="BS425" s="151"/>
      <c r="BT425" s="151"/>
      <c r="BU425" s="151"/>
      <c r="BV425" s="151"/>
      <c r="BW425" s="151"/>
      <c r="BX425" s="151"/>
      <c r="BY425" s="151"/>
      <c r="BZ425" s="151"/>
      <c r="CA425" s="151"/>
      <c r="CB425" s="151"/>
      <c r="CC425" s="151"/>
      <c r="CD425" s="151"/>
      <c r="CE425" s="151"/>
      <c r="CF425" s="151"/>
      <c r="CG425" s="151"/>
      <c r="CH425" s="151"/>
      <c r="CI425" s="151"/>
      <c r="CJ425" s="151"/>
      <c r="CK425" s="151"/>
      <c r="CL425" s="151"/>
      <c r="CM425" s="151"/>
      <c r="CN425" s="151"/>
      <c r="CO425" s="151"/>
      <c r="CP425" s="151"/>
      <c r="CQ425" s="151"/>
      <c r="CR425" s="151"/>
      <c r="CS425" s="151"/>
      <c r="CT425" s="151"/>
      <c r="CU425" s="151"/>
      <c r="CV425" s="151"/>
      <c r="CW425" s="151"/>
      <c r="CX425" s="151"/>
      <c r="CY425" s="151"/>
      <c r="CZ425" s="151"/>
      <c r="DA425" s="151"/>
      <c r="DB425" s="151"/>
      <c r="DC425" s="151"/>
      <c r="DD425" s="151"/>
      <c r="DE425" s="151"/>
      <c r="DF425" s="151"/>
      <c r="DG425" s="151"/>
      <c r="DH425" s="151"/>
      <c r="DI425" s="151"/>
      <c r="DJ425" s="151"/>
      <c r="DK425" s="151"/>
      <c r="DL425" s="151"/>
      <c r="DM425" s="151"/>
      <c r="DN425" s="151"/>
      <c r="DO425" s="151"/>
    </row>
    <row r="426" spans="1:119" ht="15.75" customHeight="1" x14ac:dyDescent="0.2">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151"/>
      <c r="BN426" s="151"/>
      <c r="BO426" s="151"/>
      <c r="BP426" s="151"/>
      <c r="BQ426" s="151"/>
      <c r="BR426" s="151"/>
      <c r="BS426" s="151"/>
      <c r="BT426" s="151"/>
      <c r="BU426" s="151"/>
      <c r="BV426" s="151"/>
      <c r="BW426" s="151"/>
      <c r="BX426" s="151"/>
      <c r="BY426" s="151"/>
      <c r="BZ426" s="151"/>
      <c r="CA426" s="151"/>
      <c r="CB426" s="151"/>
      <c r="CC426" s="151"/>
      <c r="CD426" s="151"/>
      <c r="CE426" s="151"/>
      <c r="CF426" s="151"/>
      <c r="CG426" s="151"/>
      <c r="CH426" s="151"/>
      <c r="CI426" s="151"/>
      <c r="CJ426" s="151"/>
      <c r="CK426" s="151"/>
      <c r="CL426" s="151"/>
      <c r="CM426" s="151"/>
      <c r="CN426" s="151"/>
      <c r="CO426" s="151"/>
      <c r="CP426" s="151"/>
      <c r="CQ426" s="151"/>
      <c r="CR426" s="151"/>
      <c r="CS426" s="151"/>
      <c r="CT426" s="151"/>
      <c r="CU426" s="151"/>
      <c r="CV426" s="151"/>
      <c r="CW426" s="151"/>
      <c r="CX426" s="151"/>
      <c r="CY426" s="151"/>
      <c r="CZ426" s="151"/>
      <c r="DA426" s="151"/>
      <c r="DB426" s="151"/>
      <c r="DC426" s="151"/>
      <c r="DD426" s="151"/>
      <c r="DE426" s="151"/>
      <c r="DF426" s="151"/>
      <c r="DG426" s="151"/>
      <c r="DH426" s="151"/>
      <c r="DI426" s="151"/>
      <c r="DJ426" s="151"/>
      <c r="DK426" s="151"/>
      <c r="DL426" s="151"/>
      <c r="DM426" s="151"/>
      <c r="DN426" s="151"/>
      <c r="DO426" s="151"/>
    </row>
    <row r="427" spans="1:119" ht="15.75" customHeight="1" x14ac:dyDescent="0.2">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151"/>
      <c r="BN427" s="151"/>
      <c r="BO427" s="151"/>
      <c r="BP427" s="151"/>
      <c r="BQ427" s="151"/>
      <c r="BR427" s="151"/>
      <c r="BS427" s="151"/>
      <c r="BT427" s="151"/>
      <c r="BU427" s="151"/>
      <c r="BV427" s="151"/>
      <c r="BW427" s="151"/>
      <c r="BX427" s="151"/>
      <c r="BY427" s="151"/>
      <c r="BZ427" s="151"/>
      <c r="CA427" s="151"/>
      <c r="CB427" s="151"/>
      <c r="CC427" s="151"/>
      <c r="CD427" s="151"/>
      <c r="CE427" s="151"/>
      <c r="CF427" s="151"/>
      <c r="CG427" s="151"/>
      <c r="CH427" s="151"/>
      <c r="CI427" s="151"/>
      <c r="CJ427" s="151"/>
      <c r="CK427" s="151"/>
      <c r="CL427" s="151"/>
      <c r="CM427" s="151"/>
      <c r="CN427" s="151"/>
      <c r="CO427" s="151"/>
      <c r="CP427" s="151"/>
      <c r="CQ427" s="151"/>
      <c r="CR427" s="151"/>
      <c r="CS427" s="151"/>
      <c r="CT427" s="151"/>
      <c r="CU427" s="151"/>
      <c r="CV427" s="151"/>
      <c r="CW427" s="151"/>
      <c r="CX427" s="151"/>
      <c r="CY427" s="151"/>
      <c r="CZ427" s="151"/>
      <c r="DA427" s="151"/>
      <c r="DB427" s="151"/>
      <c r="DC427" s="151"/>
      <c r="DD427" s="151"/>
      <c r="DE427" s="151"/>
      <c r="DF427" s="151"/>
      <c r="DG427" s="151"/>
      <c r="DH427" s="151"/>
      <c r="DI427" s="151"/>
      <c r="DJ427" s="151"/>
      <c r="DK427" s="151"/>
      <c r="DL427" s="151"/>
      <c r="DM427" s="151"/>
      <c r="DN427" s="151"/>
      <c r="DO427" s="151"/>
    </row>
    <row r="428" spans="1:119" ht="15.75" customHeight="1" x14ac:dyDescent="0.2">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51"/>
      <c r="BS428" s="151"/>
      <c r="BT428" s="151"/>
      <c r="BU428" s="151"/>
      <c r="BV428" s="151"/>
      <c r="BW428" s="151"/>
      <c r="BX428" s="151"/>
      <c r="BY428" s="151"/>
      <c r="BZ428" s="151"/>
      <c r="CA428" s="151"/>
      <c r="CB428" s="151"/>
      <c r="CC428" s="151"/>
      <c r="CD428" s="151"/>
      <c r="CE428" s="151"/>
      <c r="CF428" s="151"/>
      <c r="CG428" s="151"/>
      <c r="CH428" s="151"/>
      <c r="CI428" s="151"/>
      <c r="CJ428" s="151"/>
      <c r="CK428" s="151"/>
      <c r="CL428" s="151"/>
      <c r="CM428" s="151"/>
      <c r="CN428" s="151"/>
      <c r="CO428" s="151"/>
      <c r="CP428" s="151"/>
      <c r="CQ428" s="151"/>
      <c r="CR428" s="151"/>
      <c r="CS428" s="151"/>
      <c r="CT428" s="151"/>
      <c r="CU428" s="151"/>
      <c r="CV428" s="151"/>
      <c r="CW428" s="151"/>
      <c r="CX428" s="151"/>
      <c r="CY428" s="151"/>
      <c r="CZ428" s="151"/>
      <c r="DA428" s="151"/>
      <c r="DB428" s="151"/>
      <c r="DC428" s="151"/>
      <c r="DD428" s="151"/>
      <c r="DE428" s="151"/>
      <c r="DF428" s="151"/>
      <c r="DG428" s="151"/>
      <c r="DH428" s="151"/>
      <c r="DI428" s="151"/>
      <c r="DJ428" s="151"/>
      <c r="DK428" s="151"/>
      <c r="DL428" s="151"/>
      <c r="DM428" s="151"/>
      <c r="DN428" s="151"/>
      <c r="DO428" s="151"/>
    </row>
    <row r="429" spans="1:119" ht="15.75" customHeight="1" x14ac:dyDescent="0.2">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151"/>
      <c r="BN429" s="151"/>
      <c r="BO429" s="151"/>
      <c r="BP429" s="151"/>
      <c r="BQ429" s="151"/>
      <c r="BR429" s="151"/>
      <c r="BS429" s="151"/>
      <c r="BT429" s="151"/>
      <c r="BU429" s="151"/>
      <c r="BV429" s="151"/>
      <c r="BW429" s="151"/>
      <c r="BX429" s="151"/>
      <c r="BY429" s="151"/>
      <c r="BZ429" s="151"/>
      <c r="CA429" s="151"/>
      <c r="CB429" s="151"/>
      <c r="CC429" s="151"/>
      <c r="CD429" s="151"/>
      <c r="CE429" s="151"/>
      <c r="CF429" s="151"/>
      <c r="CG429" s="151"/>
      <c r="CH429" s="151"/>
      <c r="CI429" s="151"/>
      <c r="CJ429" s="151"/>
      <c r="CK429" s="151"/>
      <c r="CL429" s="151"/>
      <c r="CM429" s="151"/>
      <c r="CN429" s="151"/>
      <c r="CO429" s="151"/>
      <c r="CP429" s="151"/>
      <c r="CQ429" s="151"/>
      <c r="CR429" s="151"/>
      <c r="CS429" s="151"/>
      <c r="CT429" s="151"/>
      <c r="CU429" s="151"/>
      <c r="CV429" s="151"/>
      <c r="CW429" s="151"/>
      <c r="CX429" s="151"/>
      <c r="CY429" s="151"/>
      <c r="CZ429" s="151"/>
      <c r="DA429" s="151"/>
      <c r="DB429" s="151"/>
      <c r="DC429" s="151"/>
      <c r="DD429" s="151"/>
      <c r="DE429" s="151"/>
      <c r="DF429" s="151"/>
      <c r="DG429" s="151"/>
      <c r="DH429" s="151"/>
      <c r="DI429" s="151"/>
      <c r="DJ429" s="151"/>
      <c r="DK429" s="151"/>
      <c r="DL429" s="151"/>
      <c r="DM429" s="151"/>
      <c r="DN429" s="151"/>
      <c r="DO429" s="151"/>
    </row>
    <row r="430" spans="1:119" ht="15.75" customHeight="1" x14ac:dyDescent="0.2">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51"/>
      <c r="BS430" s="151"/>
      <c r="BT430" s="151"/>
      <c r="BU430" s="151"/>
      <c r="BV430" s="151"/>
      <c r="BW430" s="151"/>
      <c r="BX430" s="151"/>
      <c r="BY430" s="151"/>
      <c r="BZ430" s="151"/>
      <c r="CA430" s="151"/>
      <c r="CB430" s="151"/>
      <c r="CC430" s="151"/>
      <c r="CD430" s="151"/>
      <c r="CE430" s="151"/>
      <c r="CF430" s="151"/>
      <c r="CG430" s="151"/>
      <c r="CH430" s="151"/>
      <c r="CI430" s="151"/>
      <c r="CJ430" s="151"/>
      <c r="CK430" s="151"/>
      <c r="CL430" s="151"/>
      <c r="CM430" s="151"/>
      <c r="CN430" s="151"/>
      <c r="CO430" s="151"/>
      <c r="CP430" s="151"/>
      <c r="CQ430" s="151"/>
      <c r="CR430" s="151"/>
      <c r="CS430" s="151"/>
      <c r="CT430" s="151"/>
      <c r="CU430" s="151"/>
      <c r="CV430" s="151"/>
      <c r="CW430" s="151"/>
      <c r="CX430" s="151"/>
      <c r="CY430" s="151"/>
      <c r="CZ430" s="151"/>
      <c r="DA430" s="151"/>
      <c r="DB430" s="151"/>
      <c r="DC430" s="151"/>
      <c r="DD430" s="151"/>
      <c r="DE430" s="151"/>
      <c r="DF430" s="151"/>
      <c r="DG430" s="151"/>
      <c r="DH430" s="151"/>
      <c r="DI430" s="151"/>
      <c r="DJ430" s="151"/>
      <c r="DK430" s="151"/>
      <c r="DL430" s="151"/>
      <c r="DM430" s="151"/>
      <c r="DN430" s="151"/>
      <c r="DO430" s="151"/>
    </row>
    <row r="431" spans="1:119" ht="15.75" customHeight="1" x14ac:dyDescent="0.2">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row>
    <row r="432" spans="1:119" ht="15.75" customHeight="1" x14ac:dyDescent="0.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row>
    <row r="433" spans="1:119" ht="15.75" customHeight="1" x14ac:dyDescent="0.2">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row>
    <row r="434" spans="1:119" ht="15.75" customHeight="1" x14ac:dyDescent="0.2">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row>
    <row r="435" spans="1:119" ht="15.75" customHeight="1" x14ac:dyDescent="0.2">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row>
    <row r="436" spans="1:119" ht="15.75" customHeight="1" x14ac:dyDescent="0.2">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row>
    <row r="437" spans="1:119" ht="15.75" customHeight="1" x14ac:dyDescent="0.2">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row>
    <row r="438" spans="1:119" ht="15.75" customHeight="1" x14ac:dyDescent="0.2">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row>
    <row r="439" spans="1:119" ht="15.75" customHeight="1" x14ac:dyDescent="0.2">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row>
    <row r="440" spans="1:119" ht="15.75" customHeight="1" x14ac:dyDescent="0.2">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row>
    <row r="441" spans="1:119" ht="15.75" customHeight="1" x14ac:dyDescent="0.2">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51"/>
      <c r="BS441" s="151"/>
      <c r="BT441" s="151"/>
      <c r="BU441" s="151"/>
      <c r="BV441" s="151"/>
      <c r="BW441" s="151"/>
      <c r="BX441" s="151"/>
      <c r="BY441" s="151"/>
      <c r="BZ441" s="151"/>
      <c r="CA441" s="151"/>
      <c r="CB441" s="151"/>
      <c r="CC441" s="151"/>
      <c r="CD441" s="151"/>
      <c r="CE441" s="151"/>
      <c r="CF441" s="151"/>
      <c r="CG441" s="151"/>
      <c r="CH441" s="151"/>
      <c r="CI441" s="151"/>
      <c r="CJ441" s="151"/>
      <c r="CK441" s="151"/>
      <c r="CL441" s="151"/>
      <c r="CM441" s="151"/>
      <c r="CN441" s="151"/>
      <c r="CO441" s="151"/>
      <c r="CP441" s="151"/>
      <c r="CQ441" s="151"/>
      <c r="CR441" s="151"/>
      <c r="CS441" s="151"/>
      <c r="CT441" s="151"/>
      <c r="CU441" s="151"/>
      <c r="CV441" s="151"/>
      <c r="CW441" s="151"/>
      <c r="CX441" s="151"/>
      <c r="CY441" s="151"/>
      <c r="CZ441" s="151"/>
      <c r="DA441" s="151"/>
      <c r="DB441" s="151"/>
      <c r="DC441" s="151"/>
      <c r="DD441" s="151"/>
      <c r="DE441" s="151"/>
      <c r="DF441" s="151"/>
      <c r="DG441" s="151"/>
      <c r="DH441" s="151"/>
      <c r="DI441" s="151"/>
      <c r="DJ441" s="151"/>
      <c r="DK441" s="151"/>
      <c r="DL441" s="151"/>
      <c r="DM441" s="151"/>
      <c r="DN441" s="151"/>
      <c r="DO441" s="151"/>
    </row>
    <row r="442" spans="1:119" ht="15.75" customHeight="1" x14ac:dyDescent="0.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c r="BR442" s="151"/>
      <c r="BS442" s="151"/>
      <c r="BT442" s="151"/>
      <c r="BU442" s="151"/>
      <c r="BV442" s="151"/>
      <c r="BW442" s="151"/>
      <c r="BX442" s="151"/>
      <c r="BY442" s="151"/>
      <c r="BZ442" s="151"/>
      <c r="CA442" s="151"/>
      <c r="CB442" s="151"/>
      <c r="CC442" s="151"/>
      <c r="CD442" s="151"/>
      <c r="CE442" s="151"/>
      <c r="CF442" s="151"/>
      <c r="CG442" s="151"/>
      <c r="CH442" s="151"/>
      <c r="CI442" s="151"/>
      <c r="CJ442" s="151"/>
      <c r="CK442" s="151"/>
      <c r="CL442" s="151"/>
      <c r="CM442" s="151"/>
      <c r="CN442" s="151"/>
      <c r="CO442" s="151"/>
      <c r="CP442" s="151"/>
      <c r="CQ442" s="151"/>
      <c r="CR442" s="151"/>
      <c r="CS442" s="151"/>
      <c r="CT442" s="151"/>
      <c r="CU442" s="151"/>
      <c r="CV442" s="151"/>
      <c r="CW442" s="151"/>
      <c r="CX442" s="151"/>
      <c r="CY442" s="151"/>
      <c r="CZ442" s="151"/>
      <c r="DA442" s="151"/>
      <c r="DB442" s="151"/>
      <c r="DC442" s="151"/>
      <c r="DD442" s="151"/>
      <c r="DE442" s="151"/>
      <c r="DF442" s="151"/>
      <c r="DG442" s="151"/>
      <c r="DH442" s="151"/>
      <c r="DI442" s="151"/>
      <c r="DJ442" s="151"/>
      <c r="DK442" s="151"/>
      <c r="DL442" s="151"/>
      <c r="DM442" s="151"/>
      <c r="DN442" s="151"/>
      <c r="DO442" s="151"/>
    </row>
    <row r="443" spans="1:119" ht="15.75" customHeight="1" x14ac:dyDescent="0.2">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row>
    <row r="444" spans="1:119" ht="15.75" customHeight="1" x14ac:dyDescent="0.2">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151"/>
      <c r="BS444" s="151"/>
      <c r="BT444" s="151"/>
      <c r="BU444" s="151"/>
      <c r="BV444" s="151"/>
      <c r="BW444" s="151"/>
      <c r="BX444" s="151"/>
      <c r="BY444" s="151"/>
      <c r="BZ444" s="151"/>
      <c r="CA444" s="151"/>
      <c r="CB444" s="151"/>
      <c r="CC444" s="151"/>
      <c r="CD444" s="151"/>
      <c r="CE444" s="151"/>
      <c r="CF444" s="151"/>
      <c r="CG444" s="151"/>
      <c r="CH444" s="151"/>
      <c r="CI444" s="151"/>
      <c r="CJ444" s="151"/>
      <c r="CK444" s="151"/>
      <c r="CL444" s="151"/>
      <c r="CM444" s="151"/>
      <c r="CN444" s="151"/>
      <c r="CO444" s="151"/>
      <c r="CP444" s="151"/>
      <c r="CQ444" s="151"/>
      <c r="CR444" s="151"/>
      <c r="CS444" s="151"/>
      <c r="CT444" s="151"/>
      <c r="CU444" s="151"/>
      <c r="CV444" s="151"/>
      <c r="CW444" s="151"/>
      <c r="CX444" s="151"/>
      <c r="CY444" s="151"/>
      <c r="CZ444" s="151"/>
      <c r="DA444" s="151"/>
      <c r="DB444" s="151"/>
      <c r="DC444" s="151"/>
      <c r="DD444" s="151"/>
      <c r="DE444" s="151"/>
      <c r="DF444" s="151"/>
      <c r="DG444" s="151"/>
      <c r="DH444" s="151"/>
      <c r="DI444" s="151"/>
      <c r="DJ444" s="151"/>
      <c r="DK444" s="151"/>
      <c r="DL444" s="151"/>
      <c r="DM444" s="151"/>
      <c r="DN444" s="151"/>
      <c r="DO444" s="151"/>
    </row>
    <row r="445" spans="1:119" ht="15.75" customHeight="1" x14ac:dyDescent="0.2">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151"/>
      <c r="BU445" s="151"/>
      <c r="BV445" s="151"/>
      <c r="BW445" s="151"/>
      <c r="BX445" s="151"/>
      <c r="BY445" s="151"/>
      <c r="BZ445" s="151"/>
      <c r="CA445" s="151"/>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51"/>
      <c r="DI445" s="151"/>
      <c r="DJ445" s="151"/>
      <c r="DK445" s="151"/>
      <c r="DL445" s="151"/>
      <c r="DM445" s="151"/>
      <c r="DN445" s="151"/>
      <c r="DO445" s="151"/>
    </row>
    <row r="446" spans="1:119" ht="15.75" customHeight="1" x14ac:dyDescent="0.2">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151"/>
      <c r="BU446" s="151"/>
      <c r="BV446" s="151"/>
      <c r="BW446" s="151"/>
      <c r="BX446" s="151"/>
      <c r="BY446" s="151"/>
      <c r="BZ446" s="151"/>
      <c r="CA446" s="151"/>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51"/>
      <c r="DI446" s="151"/>
      <c r="DJ446" s="151"/>
      <c r="DK446" s="151"/>
      <c r="DL446" s="151"/>
      <c r="DM446" s="151"/>
      <c r="DN446" s="151"/>
      <c r="DO446" s="151"/>
    </row>
    <row r="447" spans="1:119" ht="15.75" customHeight="1" x14ac:dyDescent="0.2">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151"/>
      <c r="BU447" s="151"/>
      <c r="BV447" s="151"/>
      <c r="BW447" s="151"/>
      <c r="BX447" s="151"/>
      <c r="BY447" s="151"/>
      <c r="BZ447" s="151"/>
      <c r="CA447" s="151"/>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51"/>
      <c r="DI447" s="151"/>
      <c r="DJ447" s="151"/>
      <c r="DK447" s="151"/>
      <c r="DL447" s="151"/>
      <c r="DM447" s="151"/>
      <c r="DN447" s="151"/>
      <c r="DO447" s="151"/>
    </row>
    <row r="448" spans="1:119" ht="15.75" customHeight="1" x14ac:dyDescent="0.2">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c r="BR448" s="151"/>
      <c r="BS448" s="151"/>
      <c r="BT448" s="151"/>
      <c r="BU448" s="151"/>
      <c r="BV448" s="151"/>
      <c r="BW448" s="151"/>
      <c r="BX448" s="151"/>
      <c r="BY448" s="151"/>
      <c r="BZ448" s="151"/>
      <c r="CA448" s="151"/>
      <c r="CB448" s="151"/>
      <c r="CC448" s="151"/>
      <c r="CD448" s="151"/>
      <c r="CE448" s="151"/>
      <c r="CF448" s="151"/>
      <c r="CG448" s="151"/>
      <c r="CH448" s="151"/>
      <c r="CI448" s="151"/>
      <c r="CJ448" s="151"/>
      <c r="CK448" s="151"/>
      <c r="CL448" s="151"/>
      <c r="CM448" s="151"/>
      <c r="CN448" s="151"/>
      <c r="CO448" s="151"/>
      <c r="CP448" s="151"/>
      <c r="CQ448" s="151"/>
      <c r="CR448" s="151"/>
      <c r="CS448" s="151"/>
      <c r="CT448" s="151"/>
      <c r="CU448" s="151"/>
      <c r="CV448" s="151"/>
      <c r="CW448" s="151"/>
      <c r="CX448" s="151"/>
      <c r="CY448" s="151"/>
      <c r="CZ448" s="151"/>
      <c r="DA448" s="151"/>
      <c r="DB448" s="151"/>
      <c r="DC448" s="151"/>
      <c r="DD448" s="151"/>
      <c r="DE448" s="151"/>
      <c r="DF448" s="151"/>
      <c r="DG448" s="151"/>
      <c r="DH448" s="151"/>
      <c r="DI448" s="151"/>
      <c r="DJ448" s="151"/>
      <c r="DK448" s="151"/>
      <c r="DL448" s="151"/>
      <c r="DM448" s="151"/>
      <c r="DN448" s="151"/>
      <c r="DO448" s="151"/>
    </row>
    <row r="449" spans="1:119" ht="15.75" customHeight="1" x14ac:dyDescent="0.2">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51"/>
      <c r="BS449" s="151"/>
      <c r="BT449" s="151"/>
      <c r="BU449" s="151"/>
      <c r="BV449" s="151"/>
      <c r="BW449" s="151"/>
      <c r="BX449" s="151"/>
      <c r="BY449" s="151"/>
      <c r="BZ449" s="151"/>
      <c r="CA449" s="151"/>
      <c r="CB449" s="151"/>
      <c r="CC449" s="151"/>
      <c r="CD449" s="151"/>
      <c r="CE449" s="151"/>
      <c r="CF449" s="151"/>
      <c r="CG449" s="151"/>
      <c r="CH449" s="151"/>
      <c r="CI449" s="151"/>
      <c r="CJ449" s="151"/>
      <c r="CK449" s="151"/>
      <c r="CL449" s="151"/>
      <c r="CM449" s="151"/>
      <c r="CN449" s="151"/>
      <c r="CO449" s="151"/>
      <c r="CP449" s="151"/>
      <c r="CQ449" s="151"/>
      <c r="CR449" s="151"/>
      <c r="CS449" s="151"/>
      <c r="CT449" s="151"/>
      <c r="CU449" s="151"/>
      <c r="CV449" s="151"/>
      <c r="CW449" s="151"/>
      <c r="CX449" s="151"/>
      <c r="CY449" s="151"/>
      <c r="CZ449" s="151"/>
      <c r="DA449" s="151"/>
      <c r="DB449" s="151"/>
      <c r="DC449" s="151"/>
      <c r="DD449" s="151"/>
      <c r="DE449" s="151"/>
      <c r="DF449" s="151"/>
      <c r="DG449" s="151"/>
      <c r="DH449" s="151"/>
      <c r="DI449" s="151"/>
      <c r="DJ449" s="151"/>
      <c r="DK449" s="151"/>
      <c r="DL449" s="151"/>
      <c r="DM449" s="151"/>
      <c r="DN449" s="151"/>
      <c r="DO449" s="151"/>
    </row>
    <row r="450" spans="1:119" ht="15.75" customHeight="1" x14ac:dyDescent="0.2">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151"/>
      <c r="BU450" s="151"/>
      <c r="BV450" s="151"/>
      <c r="BW450" s="151"/>
      <c r="BX450" s="151"/>
      <c r="BY450" s="151"/>
      <c r="BZ450" s="151"/>
      <c r="CA450" s="151"/>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51"/>
      <c r="DI450" s="151"/>
      <c r="DJ450" s="151"/>
      <c r="DK450" s="151"/>
      <c r="DL450" s="151"/>
      <c r="DM450" s="151"/>
      <c r="DN450" s="151"/>
      <c r="DO450" s="151"/>
    </row>
    <row r="451" spans="1:119" ht="15.75" customHeight="1" x14ac:dyDescent="0.2">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1"/>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151"/>
      <c r="BU451" s="151"/>
      <c r="BV451" s="151"/>
      <c r="BW451" s="151"/>
      <c r="BX451" s="151"/>
      <c r="BY451" s="151"/>
      <c r="BZ451" s="151"/>
      <c r="CA451" s="151"/>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51"/>
      <c r="DI451" s="151"/>
      <c r="DJ451" s="151"/>
      <c r="DK451" s="151"/>
      <c r="DL451" s="151"/>
      <c r="DM451" s="151"/>
      <c r="DN451" s="151"/>
      <c r="DO451" s="151"/>
    </row>
    <row r="452" spans="1:119" ht="15.75" customHeight="1" x14ac:dyDescent="0.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c r="BR452" s="151"/>
      <c r="BS452" s="151"/>
      <c r="BT452" s="151"/>
      <c r="BU452" s="151"/>
      <c r="BV452" s="151"/>
      <c r="BW452" s="151"/>
      <c r="BX452" s="151"/>
      <c r="BY452" s="151"/>
      <c r="BZ452" s="151"/>
      <c r="CA452" s="151"/>
      <c r="CB452" s="151"/>
      <c r="CC452" s="151"/>
      <c r="CD452" s="151"/>
      <c r="CE452" s="151"/>
      <c r="CF452" s="151"/>
      <c r="CG452" s="151"/>
      <c r="CH452" s="151"/>
      <c r="CI452" s="151"/>
      <c r="CJ452" s="151"/>
      <c r="CK452" s="151"/>
      <c r="CL452" s="151"/>
      <c r="CM452" s="151"/>
      <c r="CN452" s="151"/>
      <c r="CO452" s="151"/>
      <c r="CP452" s="151"/>
      <c r="CQ452" s="151"/>
      <c r="CR452" s="151"/>
      <c r="CS452" s="151"/>
      <c r="CT452" s="151"/>
      <c r="CU452" s="151"/>
      <c r="CV452" s="151"/>
      <c r="CW452" s="151"/>
      <c r="CX452" s="151"/>
      <c r="CY452" s="151"/>
      <c r="CZ452" s="151"/>
      <c r="DA452" s="151"/>
      <c r="DB452" s="151"/>
      <c r="DC452" s="151"/>
      <c r="DD452" s="151"/>
      <c r="DE452" s="151"/>
      <c r="DF452" s="151"/>
      <c r="DG452" s="151"/>
      <c r="DH452" s="151"/>
      <c r="DI452" s="151"/>
      <c r="DJ452" s="151"/>
      <c r="DK452" s="151"/>
      <c r="DL452" s="151"/>
      <c r="DM452" s="151"/>
      <c r="DN452" s="151"/>
      <c r="DO452" s="151"/>
    </row>
    <row r="453" spans="1:119" ht="15.75" customHeight="1" x14ac:dyDescent="0.2">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151"/>
      <c r="BS453" s="151"/>
      <c r="BT453" s="151"/>
      <c r="BU453" s="151"/>
      <c r="BV453" s="151"/>
      <c r="BW453" s="151"/>
      <c r="BX453" s="151"/>
      <c r="BY453" s="151"/>
      <c r="BZ453" s="151"/>
      <c r="CA453" s="151"/>
      <c r="CB453" s="151"/>
      <c r="CC453" s="151"/>
      <c r="CD453" s="151"/>
      <c r="CE453" s="151"/>
      <c r="CF453" s="151"/>
      <c r="CG453" s="151"/>
      <c r="CH453" s="151"/>
      <c r="CI453" s="151"/>
      <c r="CJ453" s="151"/>
      <c r="CK453" s="151"/>
      <c r="CL453" s="151"/>
      <c r="CM453" s="151"/>
      <c r="CN453" s="151"/>
      <c r="CO453" s="151"/>
      <c r="CP453" s="151"/>
      <c r="CQ453" s="151"/>
      <c r="CR453" s="151"/>
      <c r="CS453" s="151"/>
      <c r="CT453" s="151"/>
      <c r="CU453" s="151"/>
      <c r="CV453" s="151"/>
      <c r="CW453" s="151"/>
      <c r="CX453" s="151"/>
      <c r="CY453" s="151"/>
      <c r="CZ453" s="151"/>
      <c r="DA453" s="151"/>
      <c r="DB453" s="151"/>
      <c r="DC453" s="151"/>
      <c r="DD453" s="151"/>
      <c r="DE453" s="151"/>
      <c r="DF453" s="151"/>
      <c r="DG453" s="151"/>
      <c r="DH453" s="151"/>
      <c r="DI453" s="151"/>
      <c r="DJ453" s="151"/>
      <c r="DK453" s="151"/>
      <c r="DL453" s="151"/>
      <c r="DM453" s="151"/>
      <c r="DN453" s="151"/>
      <c r="DO453" s="151"/>
    </row>
    <row r="454" spans="1:119" ht="15.75" customHeight="1" x14ac:dyDescent="0.2">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151"/>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51"/>
      <c r="DI454" s="151"/>
      <c r="DJ454" s="151"/>
      <c r="DK454" s="151"/>
      <c r="DL454" s="151"/>
      <c r="DM454" s="151"/>
      <c r="DN454" s="151"/>
      <c r="DO454" s="151"/>
    </row>
    <row r="455" spans="1:119" ht="15.75" customHeight="1" x14ac:dyDescent="0.2">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151"/>
      <c r="BU455" s="151"/>
      <c r="BV455" s="151"/>
      <c r="BW455" s="151"/>
      <c r="BX455" s="151"/>
      <c r="BY455" s="151"/>
      <c r="BZ455" s="151"/>
      <c r="CA455" s="151"/>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51"/>
      <c r="DI455" s="151"/>
      <c r="DJ455" s="151"/>
      <c r="DK455" s="151"/>
      <c r="DL455" s="151"/>
      <c r="DM455" s="151"/>
      <c r="DN455" s="151"/>
      <c r="DO455" s="151"/>
    </row>
    <row r="456" spans="1:119" ht="15.75" customHeight="1" x14ac:dyDescent="0.2">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51"/>
      <c r="BS456" s="151"/>
      <c r="BT456" s="151"/>
      <c r="BU456" s="151"/>
      <c r="BV456" s="151"/>
      <c r="BW456" s="151"/>
      <c r="BX456" s="151"/>
      <c r="BY456" s="151"/>
      <c r="BZ456" s="151"/>
      <c r="CA456" s="151"/>
      <c r="CB456" s="151"/>
      <c r="CC456" s="151"/>
      <c r="CD456" s="151"/>
      <c r="CE456" s="151"/>
      <c r="CF456" s="151"/>
      <c r="CG456" s="151"/>
      <c r="CH456" s="151"/>
      <c r="CI456" s="151"/>
      <c r="CJ456" s="151"/>
      <c r="CK456" s="151"/>
      <c r="CL456" s="151"/>
      <c r="CM456" s="151"/>
      <c r="CN456" s="151"/>
      <c r="CO456" s="151"/>
      <c r="CP456" s="151"/>
      <c r="CQ456" s="151"/>
      <c r="CR456" s="151"/>
      <c r="CS456" s="151"/>
      <c r="CT456" s="151"/>
      <c r="CU456" s="151"/>
      <c r="CV456" s="151"/>
      <c r="CW456" s="151"/>
      <c r="CX456" s="151"/>
      <c r="CY456" s="151"/>
      <c r="CZ456" s="151"/>
      <c r="DA456" s="151"/>
      <c r="DB456" s="151"/>
      <c r="DC456" s="151"/>
      <c r="DD456" s="151"/>
      <c r="DE456" s="151"/>
      <c r="DF456" s="151"/>
      <c r="DG456" s="151"/>
      <c r="DH456" s="151"/>
      <c r="DI456" s="151"/>
      <c r="DJ456" s="151"/>
      <c r="DK456" s="151"/>
      <c r="DL456" s="151"/>
      <c r="DM456" s="151"/>
      <c r="DN456" s="151"/>
      <c r="DO456" s="151"/>
    </row>
    <row r="457" spans="1:119" ht="15.75" customHeight="1" x14ac:dyDescent="0.2">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151"/>
      <c r="BN457" s="151"/>
      <c r="BO457" s="151"/>
      <c r="BP457" s="151"/>
      <c r="BQ457" s="151"/>
      <c r="BR457" s="151"/>
      <c r="BS457" s="151"/>
      <c r="BT457" s="151"/>
      <c r="BU457" s="151"/>
      <c r="BV457" s="151"/>
      <c r="BW457" s="151"/>
      <c r="BX457" s="151"/>
      <c r="BY457" s="151"/>
      <c r="BZ457" s="151"/>
      <c r="CA457" s="151"/>
      <c r="CB457" s="151"/>
      <c r="CC457" s="151"/>
      <c r="CD457" s="151"/>
      <c r="CE457" s="151"/>
      <c r="CF457" s="151"/>
      <c r="CG457" s="151"/>
      <c r="CH457" s="151"/>
      <c r="CI457" s="151"/>
      <c r="CJ457" s="151"/>
      <c r="CK457" s="151"/>
      <c r="CL457" s="151"/>
      <c r="CM457" s="151"/>
      <c r="CN457" s="151"/>
      <c r="CO457" s="151"/>
      <c r="CP457" s="151"/>
      <c r="CQ457" s="151"/>
      <c r="CR457" s="151"/>
      <c r="CS457" s="151"/>
      <c r="CT457" s="151"/>
      <c r="CU457" s="151"/>
      <c r="CV457" s="151"/>
      <c r="CW457" s="151"/>
      <c r="CX457" s="151"/>
      <c r="CY457" s="151"/>
      <c r="CZ457" s="151"/>
      <c r="DA457" s="151"/>
      <c r="DB457" s="151"/>
      <c r="DC457" s="151"/>
      <c r="DD457" s="151"/>
      <c r="DE457" s="151"/>
      <c r="DF457" s="151"/>
      <c r="DG457" s="151"/>
      <c r="DH457" s="151"/>
      <c r="DI457" s="151"/>
      <c r="DJ457" s="151"/>
      <c r="DK457" s="151"/>
      <c r="DL457" s="151"/>
      <c r="DM457" s="151"/>
      <c r="DN457" s="151"/>
      <c r="DO457" s="151"/>
    </row>
    <row r="458" spans="1:119" ht="15.75" customHeight="1" x14ac:dyDescent="0.2">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51"/>
      <c r="BS458" s="151"/>
      <c r="BT458" s="151"/>
      <c r="BU458" s="151"/>
      <c r="BV458" s="151"/>
      <c r="BW458" s="151"/>
      <c r="BX458" s="151"/>
      <c r="BY458" s="151"/>
      <c r="BZ458" s="151"/>
      <c r="CA458" s="151"/>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51"/>
      <c r="DI458" s="151"/>
      <c r="DJ458" s="151"/>
      <c r="DK458" s="151"/>
      <c r="DL458" s="151"/>
      <c r="DM458" s="151"/>
      <c r="DN458" s="151"/>
      <c r="DO458" s="151"/>
    </row>
    <row r="459" spans="1:119" ht="15.75" customHeight="1" x14ac:dyDescent="0.2">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1"/>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c r="BR459" s="151"/>
      <c r="BS459" s="151"/>
      <c r="BT459" s="151"/>
      <c r="BU459" s="151"/>
      <c r="BV459" s="151"/>
      <c r="BW459" s="151"/>
      <c r="BX459" s="151"/>
      <c r="BY459" s="151"/>
      <c r="BZ459" s="151"/>
      <c r="CA459" s="151"/>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51"/>
      <c r="DI459" s="151"/>
      <c r="DJ459" s="151"/>
      <c r="DK459" s="151"/>
      <c r="DL459" s="151"/>
      <c r="DM459" s="151"/>
      <c r="DN459" s="151"/>
      <c r="DO459" s="151"/>
    </row>
    <row r="460" spans="1:119" ht="15.75" customHeight="1" x14ac:dyDescent="0.2">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51"/>
      <c r="BS460" s="151"/>
      <c r="BT460" s="151"/>
      <c r="BU460" s="151"/>
      <c r="BV460" s="151"/>
      <c r="BW460" s="151"/>
      <c r="BX460" s="151"/>
      <c r="BY460" s="151"/>
      <c r="BZ460" s="151"/>
      <c r="CA460" s="151"/>
      <c r="CB460" s="151"/>
      <c r="CC460" s="151"/>
      <c r="CD460" s="151"/>
      <c r="CE460" s="151"/>
      <c r="CF460" s="151"/>
      <c r="CG460" s="151"/>
      <c r="CH460" s="151"/>
      <c r="CI460" s="151"/>
      <c r="CJ460" s="151"/>
      <c r="CK460" s="151"/>
      <c r="CL460" s="151"/>
      <c r="CM460" s="151"/>
      <c r="CN460" s="151"/>
      <c r="CO460" s="151"/>
      <c r="CP460" s="151"/>
      <c r="CQ460" s="151"/>
      <c r="CR460" s="151"/>
      <c r="CS460" s="151"/>
      <c r="CT460" s="151"/>
      <c r="CU460" s="151"/>
      <c r="CV460" s="151"/>
      <c r="CW460" s="151"/>
      <c r="CX460" s="151"/>
      <c r="CY460" s="151"/>
      <c r="CZ460" s="151"/>
      <c r="DA460" s="151"/>
      <c r="DB460" s="151"/>
      <c r="DC460" s="151"/>
      <c r="DD460" s="151"/>
      <c r="DE460" s="151"/>
      <c r="DF460" s="151"/>
      <c r="DG460" s="151"/>
      <c r="DH460" s="151"/>
      <c r="DI460" s="151"/>
      <c r="DJ460" s="151"/>
      <c r="DK460" s="151"/>
      <c r="DL460" s="151"/>
      <c r="DM460" s="151"/>
      <c r="DN460" s="151"/>
      <c r="DO460" s="151"/>
    </row>
    <row r="461" spans="1:119" ht="15.75" customHeight="1" x14ac:dyDescent="0.2">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151"/>
      <c r="BN461" s="151"/>
      <c r="BO461" s="151"/>
      <c r="BP461" s="151"/>
      <c r="BQ461" s="151"/>
      <c r="BR461" s="151"/>
      <c r="BS461" s="151"/>
      <c r="BT461" s="151"/>
      <c r="BU461" s="151"/>
      <c r="BV461" s="151"/>
      <c r="BW461" s="151"/>
      <c r="BX461" s="151"/>
      <c r="BY461" s="151"/>
      <c r="BZ461" s="151"/>
      <c r="CA461" s="151"/>
      <c r="CB461" s="151"/>
      <c r="CC461" s="151"/>
      <c r="CD461" s="151"/>
      <c r="CE461" s="151"/>
      <c r="CF461" s="151"/>
      <c r="CG461" s="151"/>
      <c r="CH461" s="151"/>
      <c r="CI461" s="151"/>
      <c r="CJ461" s="151"/>
      <c r="CK461" s="151"/>
      <c r="CL461" s="151"/>
      <c r="CM461" s="151"/>
      <c r="CN461" s="151"/>
      <c r="CO461" s="151"/>
      <c r="CP461" s="151"/>
      <c r="CQ461" s="151"/>
      <c r="CR461" s="151"/>
      <c r="CS461" s="151"/>
      <c r="CT461" s="151"/>
      <c r="CU461" s="151"/>
      <c r="CV461" s="151"/>
      <c r="CW461" s="151"/>
      <c r="CX461" s="151"/>
      <c r="CY461" s="151"/>
      <c r="CZ461" s="151"/>
      <c r="DA461" s="151"/>
      <c r="DB461" s="151"/>
      <c r="DC461" s="151"/>
      <c r="DD461" s="151"/>
      <c r="DE461" s="151"/>
      <c r="DF461" s="151"/>
      <c r="DG461" s="151"/>
      <c r="DH461" s="151"/>
      <c r="DI461" s="151"/>
      <c r="DJ461" s="151"/>
      <c r="DK461" s="151"/>
      <c r="DL461" s="151"/>
      <c r="DM461" s="151"/>
      <c r="DN461" s="151"/>
      <c r="DO461" s="151"/>
    </row>
    <row r="462" spans="1:119" ht="15.75" customHeight="1" x14ac:dyDescent="0.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151"/>
      <c r="BS462" s="151"/>
      <c r="BT462" s="151"/>
      <c r="BU462" s="151"/>
      <c r="BV462" s="151"/>
      <c r="BW462" s="151"/>
      <c r="BX462" s="151"/>
      <c r="BY462" s="151"/>
      <c r="BZ462" s="151"/>
      <c r="CA462" s="151"/>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51"/>
      <c r="DI462" s="151"/>
      <c r="DJ462" s="151"/>
      <c r="DK462" s="151"/>
      <c r="DL462" s="151"/>
      <c r="DM462" s="151"/>
      <c r="DN462" s="151"/>
      <c r="DO462" s="151"/>
    </row>
    <row r="463" spans="1:119" ht="15.75" customHeight="1" x14ac:dyDescent="0.2">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151"/>
      <c r="BS463" s="151"/>
      <c r="BT463" s="151"/>
      <c r="BU463" s="151"/>
      <c r="BV463" s="151"/>
      <c r="BW463" s="151"/>
      <c r="BX463" s="151"/>
      <c r="BY463" s="151"/>
      <c r="BZ463" s="151"/>
      <c r="CA463" s="151"/>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51"/>
      <c r="DI463" s="151"/>
      <c r="DJ463" s="151"/>
      <c r="DK463" s="151"/>
      <c r="DL463" s="151"/>
      <c r="DM463" s="151"/>
      <c r="DN463" s="151"/>
      <c r="DO463" s="151"/>
    </row>
    <row r="464" spans="1:119" ht="15.75" customHeight="1" x14ac:dyDescent="0.2">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151"/>
      <c r="BS464" s="151"/>
      <c r="BT464" s="151"/>
      <c r="BU464" s="151"/>
      <c r="BV464" s="151"/>
      <c r="BW464" s="151"/>
      <c r="BX464" s="151"/>
      <c r="BY464" s="151"/>
      <c r="BZ464" s="151"/>
      <c r="CA464" s="151"/>
      <c r="CB464" s="151"/>
      <c r="CC464" s="151"/>
      <c r="CD464" s="151"/>
      <c r="CE464" s="151"/>
      <c r="CF464" s="151"/>
      <c r="CG464" s="151"/>
      <c r="CH464" s="151"/>
      <c r="CI464" s="151"/>
      <c r="CJ464" s="151"/>
      <c r="CK464" s="151"/>
      <c r="CL464" s="151"/>
      <c r="CM464" s="151"/>
      <c r="CN464" s="151"/>
      <c r="CO464" s="151"/>
      <c r="CP464" s="151"/>
      <c r="CQ464" s="151"/>
      <c r="CR464" s="151"/>
      <c r="CS464" s="151"/>
      <c r="CT464" s="151"/>
      <c r="CU464" s="151"/>
      <c r="CV464" s="151"/>
      <c r="CW464" s="151"/>
      <c r="CX464" s="151"/>
      <c r="CY464" s="151"/>
      <c r="CZ464" s="151"/>
      <c r="DA464" s="151"/>
      <c r="DB464" s="151"/>
      <c r="DC464" s="151"/>
      <c r="DD464" s="151"/>
      <c r="DE464" s="151"/>
      <c r="DF464" s="151"/>
      <c r="DG464" s="151"/>
      <c r="DH464" s="151"/>
      <c r="DI464" s="151"/>
      <c r="DJ464" s="151"/>
      <c r="DK464" s="151"/>
      <c r="DL464" s="151"/>
      <c r="DM464" s="151"/>
      <c r="DN464" s="151"/>
      <c r="DO464" s="151"/>
    </row>
    <row r="465" spans="1:119" ht="15.75" customHeight="1" x14ac:dyDescent="0.2">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151"/>
      <c r="BN465" s="151"/>
      <c r="BO465" s="151"/>
      <c r="BP465" s="151"/>
      <c r="BQ465" s="151"/>
      <c r="BR465" s="151"/>
      <c r="BS465" s="151"/>
      <c r="BT465" s="151"/>
      <c r="BU465" s="151"/>
      <c r="BV465" s="151"/>
      <c r="BW465" s="151"/>
      <c r="BX465" s="151"/>
      <c r="BY465" s="151"/>
      <c r="BZ465" s="151"/>
      <c r="CA465" s="151"/>
      <c r="CB465" s="151"/>
      <c r="CC465" s="151"/>
      <c r="CD465" s="151"/>
      <c r="CE465" s="151"/>
      <c r="CF465" s="151"/>
      <c r="CG465" s="151"/>
      <c r="CH465" s="151"/>
      <c r="CI465" s="151"/>
      <c r="CJ465" s="151"/>
      <c r="CK465" s="151"/>
      <c r="CL465" s="151"/>
      <c r="CM465" s="151"/>
      <c r="CN465" s="151"/>
      <c r="CO465" s="151"/>
      <c r="CP465" s="151"/>
      <c r="CQ465" s="151"/>
      <c r="CR465" s="151"/>
      <c r="CS465" s="151"/>
      <c r="CT465" s="151"/>
      <c r="CU465" s="151"/>
      <c r="CV465" s="151"/>
      <c r="CW465" s="151"/>
      <c r="CX465" s="151"/>
      <c r="CY465" s="151"/>
      <c r="CZ465" s="151"/>
      <c r="DA465" s="151"/>
      <c r="DB465" s="151"/>
      <c r="DC465" s="151"/>
      <c r="DD465" s="151"/>
      <c r="DE465" s="151"/>
      <c r="DF465" s="151"/>
      <c r="DG465" s="151"/>
      <c r="DH465" s="151"/>
      <c r="DI465" s="151"/>
      <c r="DJ465" s="151"/>
      <c r="DK465" s="151"/>
      <c r="DL465" s="151"/>
      <c r="DM465" s="151"/>
      <c r="DN465" s="151"/>
      <c r="DO465" s="151"/>
    </row>
    <row r="466" spans="1:119" ht="15.75" customHeight="1" x14ac:dyDescent="0.2">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51"/>
      <c r="BS466" s="151"/>
      <c r="BT466" s="151"/>
      <c r="BU466" s="151"/>
      <c r="BV466" s="151"/>
      <c r="BW466" s="151"/>
      <c r="BX466" s="151"/>
      <c r="BY466" s="151"/>
      <c r="BZ466" s="151"/>
      <c r="CA466" s="151"/>
      <c r="CB466" s="151"/>
      <c r="CC466" s="151"/>
      <c r="CD466" s="151"/>
      <c r="CE466" s="151"/>
      <c r="CF466" s="151"/>
      <c r="CG466" s="151"/>
      <c r="CH466" s="151"/>
      <c r="CI466" s="151"/>
      <c r="CJ466" s="151"/>
      <c r="CK466" s="151"/>
      <c r="CL466" s="151"/>
      <c r="CM466" s="151"/>
      <c r="CN466" s="151"/>
      <c r="CO466" s="151"/>
      <c r="CP466" s="151"/>
      <c r="CQ466" s="151"/>
      <c r="CR466" s="151"/>
      <c r="CS466" s="151"/>
      <c r="CT466" s="151"/>
      <c r="CU466" s="151"/>
      <c r="CV466" s="151"/>
      <c r="CW466" s="151"/>
      <c r="CX466" s="151"/>
      <c r="CY466" s="151"/>
      <c r="CZ466" s="151"/>
      <c r="DA466" s="151"/>
      <c r="DB466" s="151"/>
      <c r="DC466" s="151"/>
      <c r="DD466" s="151"/>
      <c r="DE466" s="151"/>
      <c r="DF466" s="151"/>
      <c r="DG466" s="151"/>
      <c r="DH466" s="151"/>
      <c r="DI466" s="151"/>
      <c r="DJ466" s="151"/>
      <c r="DK466" s="151"/>
      <c r="DL466" s="151"/>
      <c r="DM466" s="151"/>
      <c r="DN466" s="151"/>
      <c r="DO466" s="151"/>
    </row>
    <row r="467" spans="1:119" ht="15.75" customHeight="1" x14ac:dyDescent="0.2">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c r="BR467" s="151"/>
      <c r="BS467" s="151"/>
      <c r="BT467" s="151"/>
      <c r="BU467" s="151"/>
      <c r="BV467" s="151"/>
      <c r="BW467" s="151"/>
      <c r="BX467" s="151"/>
      <c r="BY467" s="151"/>
      <c r="BZ467" s="151"/>
      <c r="CA467" s="151"/>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51"/>
      <c r="DI467" s="151"/>
      <c r="DJ467" s="151"/>
      <c r="DK467" s="151"/>
      <c r="DL467" s="151"/>
      <c r="DM467" s="151"/>
      <c r="DN467" s="151"/>
      <c r="DO467" s="151"/>
    </row>
    <row r="468" spans="1:119" ht="15.75" customHeight="1" x14ac:dyDescent="0.2">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51"/>
      <c r="BS468" s="151"/>
      <c r="BT468" s="151"/>
      <c r="BU468" s="151"/>
      <c r="BV468" s="151"/>
      <c r="BW468" s="151"/>
      <c r="BX468" s="151"/>
      <c r="BY468" s="151"/>
      <c r="BZ468" s="151"/>
      <c r="CA468" s="151"/>
      <c r="CB468" s="151"/>
      <c r="CC468" s="151"/>
      <c r="CD468" s="151"/>
      <c r="CE468" s="151"/>
      <c r="CF468" s="151"/>
      <c r="CG468" s="151"/>
      <c r="CH468" s="151"/>
      <c r="CI468" s="151"/>
      <c r="CJ468" s="151"/>
      <c r="CK468" s="151"/>
      <c r="CL468" s="151"/>
      <c r="CM468" s="151"/>
      <c r="CN468" s="151"/>
      <c r="CO468" s="151"/>
      <c r="CP468" s="151"/>
      <c r="CQ468" s="151"/>
      <c r="CR468" s="151"/>
      <c r="CS468" s="151"/>
      <c r="CT468" s="151"/>
      <c r="CU468" s="151"/>
      <c r="CV468" s="151"/>
      <c r="CW468" s="151"/>
      <c r="CX468" s="151"/>
      <c r="CY468" s="151"/>
      <c r="CZ468" s="151"/>
      <c r="DA468" s="151"/>
      <c r="DB468" s="151"/>
      <c r="DC468" s="151"/>
      <c r="DD468" s="151"/>
      <c r="DE468" s="151"/>
      <c r="DF468" s="151"/>
      <c r="DG468" s="151"/>
      <c r="DH468" s="151"/>
      <c r="DI468" s="151"/>
      <c r="DJ468" s="151"/>
      <c r="DK468" s="151"/>
      <c r="DL468" s="151"/>
      <c r="DM468" s="151"/>
      <c r="DN468" s="151"/>
      <c r="DO468" s="151"/>
    </row>
    <row r="469" spans="1:119" ht="15.75" customHeight="1" x14ac:dyDescent="0.2">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151"/>
      <c r="BN469" s="151"/>
      <c r="BO469" s="151"/>
      <c r="BP469" s="151"/>
      <c r="BQ469" s="151"/>
      <c r="BR469" s="151"/>
      <c r="BS469" s="151"/>
      <c r="BT469" s="151"/>
      <c r="BU469" s="151"/>
      <c r="BV469" s="151"/>
      <c r="BW469" s="151"/>
      <c r="BX469" s="151"/>
      <c r="BY469" s="151"/>
      <c r="BZ469" s="151"/>
      <c r="CA469" s="151"/>
      <c r="CB469" s="151"/>
      <c r="CC469" s="151"/>
      <c r="CD469" s="151"/>
      <c r="CE469" s="151"/>
      <c r="CF469" s="151"/>
      <c r="CG469" s="151"/>
      <c r="CH469" s="151"/>
      <c r="CI469" s="151"/>
      <c r="CJ469" s="151"/>
      <c r="CK469" s="151"/>
      <c r="CL469" s="151"/>
      <c r="CM469" s="151"/>
      <c r="CN469" s="151"/>
      <c r="CO469" s="151"/>
      <c r="CP469" s="151"/>
      <c r="CQ469" s="151"/>
      <c r="CR469" s="151"/>
      <c r="CS469" s="151"/>
      <c r="CT469" s="151"/>
      <c r="CU469" s="151"/>
      <c r="CV469" s="151"/>
      <c r="CW469" s="151"/>
      <c r="CX469" s="151"/>
      <c r="CY469" s="151"/>
      <c r="CZ469" s="151"/>
      <c r="DA469" s="151"/>
      <c r="DB469" s="151"/>
      <c r="DC469" s="151"/>
      <c r="DD469" s="151"/>
      <c r="DE469" s="151"/>
      <c r="DF469" s="151"/>
      <c r="DG469" s="151"/>
      <c r="DH469" s="151"/>
      <c r="DI469" s="151"/>
      <c r="DJ469" s="151"/>
      <c r="DK469" s="151"/>
      <c r="DL469" s="151"/>
      <c r="DM469" s="151"/>
      <c r="DN469" s="151"/>
      <c r="DO469" s="151"/>
    </row>
    <row r="470" spans="1:119" ht="15.75" customHeight="1" x14ac:dyDescent="0.2">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51"/>
      <c r="BS470" s="151"/>
      <c r="BT470" s="151"/>
      <c r="BU470" s="151"/>
      <c r="BV470" s="151"/>
      <c r="BW470" s="151"/>
      <c r="BX470" s="151"/>
      <c r="BY470" s="151"/>
      <c r="BZ470" s="151"/>
      <c r="CA470" s="151"/>
      <c r="CB470" s="151"/>
      <c r="CC470" s="151"/>
      <c r="CD470" s="151"/>
      <c r="CE470" s="151"/>
      <c r="CF470" s="151"/>
      <c r="CG470" s="151"/>
      <c r="CH470" s="151"/>
      <c r="CI470" s="151"/>
      <c r="CJ470" s="151"/>
      <c r="CK470" s="151"/>
      <c r="CL470" s="151"/>
      <c r="CM470" s="151"/>
      <c r="CN470" s="151"/>
      <c r="CO470" s="151"/>
      <c r="CP470" s="151"/>
      <c r="CQ470" s="151"/>
      <c r="CR470" s="151"/>
      <c r="CS470" s="151"/>
      <c r="CT470" s="151"/>
      <c r="CU470" s="151"/>
      <c r="CV470" s="151"/>
      <c r="CW470" s="151"/>
      <c r="CX470" s="151"/>
      <c r="CY470" s="151"/>
      <c r="CZ470" s="151"/>
      <c r="DA470" s="151"/>
      <c r="DB470" s="151"/>
      <c r="DC470" s="151"/>
      <c r="DD470" s="151"/>
      <c r="DE470" s="151"/>
      <c r="DF470" s="151"/>
      <c r="DG470" s="151"/>
      <c r="DH470" s="151"/>
      <c r="DI470" s="151"/>
      <c r="DJ470" s="151"/>
      <c r="DK470" s="151"/>
      <c r="DL470" s="151"/>
      <c r="DM470" s="151"/>
      <c r="DN470" s="151"/>
      <c r="DO470" s="151"/>
    </row>
    <row r="471" spans="1:119" ht="15.75" customHeight="1" x14ac:dyDescent="0.2">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c r="BR471" s="151"/>
      <c r="BS471" s="151"/>
      <c r="BT471" s="151"/>
      <c r="BU471" s="151"/>
      <c r="BV471" s="151"/>
      <c r="BW471" s="151"/>
      <c r="BX471" s="151"/>
      <c r="BY471" s="151"/>
      <c r="BZ471" s="151"/>
      <c r="CA471" s="151"/>
      <c r="CB471" s="151"/>
      <c r="CC471" s="151"/>
      <c r="CD471" s="151"/>
      <c r="CE471" s="151"/>
      <c r="CF471" s="151"/>
      <c r="CG471" s="151"/>
      <c r="CH471" s="151"/>
      <c r="CI471" s="151"/>
      <c r="CJ471" s="151"/>
      <c r="CK471" s="151"/>
      <c r="CL471" s="151"/>
      <c r="CM471" s="151"/>
      <c r="CN471" s="151"/>
      <c r="CO471" s="151"/>
      <c r="CP471" s="151"/>
      <c r="CQ471" s="151"/>
      <c r="CR471" s="151"/>
      <c r="CS471" s="151"/>
      <c r="CT471" s="151"/>
      <c r="CU471" s="151"/>
      <c r="CV471" s="151"/>
      <c r="CW471" s="151"/>
      <c r="CX471" s="151"/>
      <c r="CY471" s="151"/>
      <c r="CZ471" s="151"/>
      <c r="DA471" s="151"/>
      <c r="DB471" s="151"/>
      <c r="DC471" s="151"/>
      <c r="DD471" s="151"/>
      <c r="DE471" s="151"/>
      <c r="DF471" s="151"/>
      <c r="DG471" s="151"/>
      <c r="DH471" s="151"/>
      <c r="DI471" s="151"/>
      <c r="DJ471" s="151"/>
      <c r="DK471" s="151"/>
      <c r="DL471" s="151"/>
      <c r="DM471" s="151"/>
      <c r="DN471" s="151"/>
      <c r="DO471" s="151"/>
    </row>
    <row r="472" spans="1:119" ht="15.75" customHeight="1" x14ac:dyDescent="0.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row>
    <row r="473" spans="1:119" ht="15.75" customHeight="1" x14ac:dyDescent="0.2">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row>
    <row r="474" spans="1:119" ht="15.75" customHeight="1" x14ac:dyDescent="0.2">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row>
    <row r="475" spans="1:119" ht="15.75" customHeight="1" x14ac:dyDescent="0.2">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row>
    <row r="476" spans="1:119" ht="15.75" customHeight="1" x14ac:dyDescent="0.2">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row>
    <row r="477" spans="1:119" ht="15.75" customHeight="1" x14ac:dyDescent="0.2">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row>
    <row r="478" spans="1:119" ht="15.75" customHeight="1" x14ac:dyDescent="0.2">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row>
    <row r="479" spans="1:119" ht="15.75" customHeight="1" x14ac:dyDescent="0.2">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row>
    <row r="480" spans="1:119" ht="15.75" customHeight="1" x14ac:dyDescent="0.2">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row>
    <row r="481" spans="1:119" ht="15.75" customHeight="1" x14ac:dyDescent="0.2">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51"/>
      <c r="BS481" s="151"/>
      <c r="BT481" s="151"/>
      <c r="BU481" s="151"/>
      <c r="BV481" s="151"/>
      <c r="BW481" s="151"/>
      <c r="BX481" s="151"/>
      <c r="BY481" s="151"/>
      <c r="BZ481" s="151"/>
      <c r="CA481" s="151"/>
      <c r="CB481" s="151"/>
      <c r="CC481" s="151"/>
      <c r="CD481" s="151"/>
      <c r="CE481" s="151"/>
      <c r="CF481" s="151"/>
      <c r="CG481" s="151"/>
      <c r="CH481" s="151"/>
      <c r="CI481" s="151"/>
      <c r="CJ481" s="151"/>
      <c r="CK481" s="151"/>
      <c r="CL481" s="151"/>
      <c r="CM481" s="151"/>
      <c r="CN481" s="151"/>
      <c r="CO481" s="151"/>
      <c r="CP481" s="151"/>
      <c r="CQ481" s="151"/>
      <c r="CR481" s="151"/>
      <c r="CS481" s="151"/>
      <c r="CT481" s="151"/>
      <c r="CU481" s="151"/>
      <c r="CV481" s="151"/>
      <c r="CW481" s="151"/>
      <c r="CX481" s="151"/>
      <c r="CY481" s="151"/>
      <c r="CZ481" s="151"/>
      <c r="DA481" s="151"/>
      <c r="DB481" s="151"/>
      <c r="DC481" s="151"/>
      <c r="DD481" s="151"/>
      <c r="DE481" s="151"/>
      <c r="DF481" s="151"/>
      <c r="DG481" s="151"/>
      <c r="DH481" s="151"/>
      <c r="DI481" s="151"/>
      <c r="DJ481" s="151"/>
      <c r="DK481" s="151"/>
      <c r="DL481" s="151"/>
      <c r="DM481" s="151"/>
      <c r="DN481" s="151"/>
      <c r="DO481" s="151"/>
    </row>
    <row r="482" spans="1:119" ht="15.75" customHeight="1" x14ac:dyDescent="0.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151"/>
      <c r="BN482" s="151"/>
      <c r="BO482" s="151"/>
      <c r="BP482" s="151"/>
      <c r="BQ482" s="151"/>
      <c r="BR482" s="151"/>
      <c r="BS482" s="151"/>
      <c r="BT482" s="151"/>
      <c r="BU482" s="151"/>
      <c r="BV482" s="151"/>
      <c r="BW482" s="151"/>
      <c r="BX482" s="151"/>
      <c r="BY482" s="151"/>
      <c r="BZ482" s="151"/>
      <c r="CA482" s="151"/>
      <c r="CB482" s="151"/>
      <c r="CC482" s="151"/>
      <c r="CD482" s="151"/>
      <c r="CE482" s="151"/>
      <c r="CF482" s="151"/>
      <c r="CG482" s="151"/>
      <c r="CH482" s="151"/>
      <c r="CI482" s="151"/>
      <c r="CJ482" s="151"/>
      <c r="CK482" s="151"/>
      <c r="CL482" s="151"/>
      <c r="CM482" s="151"/>
      <c r="CN482" s="151"/>
      <c r="CO482" s="151"/>
      <c r="CP482" s="151"/>
      <c r="CQ482" s="151"/>
      <c r="CR482" s="151"/>
      <c r="CS482" s="151"/>
      <c r="CT482" s="151"/>
      <c r="CU482" s="151"/>
      <c r="CV482" s="151"/>
      <c r="CW482" s="151"/>
      <c r="CX482" s="151"/>
      <c r="CY482" s="151"/>
      <c r="CZ482" s="151"/>
      <c r="DA482" s="151"/>
      <c r="DB482" s="151"/>
      <c r="DC482" s="151"/>
      <c r="DD482" s="151"/>
      <c r="DE482" s="151"/>
      <c r="DF482" s="151"/>
      <c r="DG482" s="151"/>
      <c r="DH482" s="151"/>
      <c r="DI482" s="151"/>
      <c r="DJ482" s="151"/>
      <c r="DK482" s="151"/>
      <c r="DL482" s="151"/>
      <c r="DM482" s="151"/>
      <c r="DN482" s="151"/>
      <c r="DO482" s="151"/>
    </row>
    <row r="483" spans="1:119" ht="15.75" customHeight="1" x14ac:dyDescent="0.2">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c r="BR483" s="151"/>
      <c r="BS483" s="151"/>
      <c r="BT483" s="151"/>
      <c r="BU483" s="151"/>
      <c r="BV483" s="151"/>
      <c r="BW483" s="151"/>
      <c r="BX483" s="151"/>
      <c r="BY483" s="151"/>
      <c r="BZ483" s="151"/>
      <c r="CA483" s="151"/>
      <c r="CB483" s="151"/>
      <c r="CC483" s="151"/>
      <c r="CD483" s="151"/>
      <c r="CE483" s="151"/>
      <c r="CF483" s="151"/>
      <c r="CG483" s="151"/>
      <c r="CH483" s="151"/>
      <c r="CI483" s="151"/>
      <c r="CJ483" s="151"/>
      <c r="CK483" s="151"/>
      <c r="CL483" s="151"/>
      <c r="CM483" s="151"/>
      <c r="CN483" s="151"/>
      <c r="CO483" s="151"/>
      <c r="CP483" s="151"/>
      <c r="CQ483" s="151"/>
      <c r="CR483" s="151"/>
      <c r="CS483" s="151"/>
      <c r="CT483" s="151"/>
      <c r="CU483" s="151"/>
      <c r="CV483" s="151"/>
      <c r="CW483" s="151"/>
      <c r="CX483" s="151"/>
      <c r="CY483" s="151"/>
      <c r="CZ483" s="151"/>
      <c r="DA483" s="151"/>
      <c r="DB483" s="151"/>
      <c r="DC483" s="151"/>
      <c r="DD483" s="151"/>
      <c r="DE483" s="151"/>
      <c r="DF483" s="151"/>
      <c r="DG483" s="151"/>
      <c r="DH483" s="151"/>
      <c r="DI483" s="151"/>
      <c r="DJ483" s="151"/>
      <c r="DK483" s="151"/>
      <c r="DL483" s="151"/>
      <c r="DM483" s="151"/>
      <c r="DN483" s="151"/>
      <c r="DO483" s="151"/>
    </row>
    <row r="484" spans="1:119" ht="15.75" customHeight="1" x14ac:dyDescent="0.2">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c r="BR484" s="151"/>
      <c r="BS484" s="151"/>
      <c r="BT484" s="151"/>
      <c r="BU484" s="151"/>
      <c r="BV484" s="151"/>
      <c r="BW484" s="151"/>
      <c r="BX484" s="151"/>
      <c r="BY484" s="151"/>
      <c r="BZ484" s="151"/>
      <c r="CA484" s="151"/>
      <c r="CB484" s="151"/>
      <c r="CC484" s="151"/>
      <c r="CD484" s="151"/>
      <c r="CE484" s="151"/>
      <c r="CF484" s="151"/>
      <c r="CG484" s="151"/>
      <c r="CH484" s="151"/>
      <c r="CI484" s="151"/>
      <c r="CJ484" s="151"/>
      <c r="CK484" s="151"/>
      <c r="CL484" s="151"/>
      <c r="CM484" s="151"/>
      <c r="CN484" s="151"/>
      <c r="CO484" s="151"/>
      <c r="CP484" s="151"/>
      <c r="CQ484" s="151"/>
      <c r="CR484" s="151"/>
      <c r="CS484" s="151"/>
      <c r="CT484" s="151"/>
      <c r="CU484" s="151"/>
      <c r="CV484" s="151"/>
      <c r="CW484" s="151"/>
      <c r="CX484" s="151"/>
      <c r="CY484" s="151"/>
      <c r="CZ484" s="151"/>
      <c r="DA484" s="151"/>
      <c r="DB484" s="151"/>
      <c r="DC484" s="151"/>
      <c r="DD484" s="151"/>
      <c r="DE484" s="151"/>
      <c r="DF484" s="151"/>
      <c r="DG484" s="151"/>
      <c r="DH484" s="151"/>
      <c r="DI484" s="151"/>
      <c r="DJ484" s="151"/>
      <c r="DK484" s="151"/>
      <c r="DL484" s="151"/>
      <c r="DM484" s="151"/>
      <c r="DN484" s="151"/>
      <c r="DO484" s="151"/>
    </row>
    <row r="485" spans="1:119" ht="15.75" customHeight="1" x14ac:dyDescent="0.2">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151"/>
      <c r="BN485" s="151"/>
      <c r="BO485" s="151"/>
      <c r="BP485" s="151"/>
      <c r="BQ485" s="151"/>
      <c r="BR485" s="151"/>
      <c r="BS485" s="151"/>
      <c r="BT485" s="151"/>
      <c r="BU485" s="151"/>
      <c r="BV485" s="151"/>
      <c r="BW485" s="151"/>
      <c r="BX485" s="151"/>
      <c r="BY485" s="151"/>
      <c r="BZ485" s="151"/>
      <c r="CA485" s="151"/>
      <c r="CB485" s="151"/>
      <c r="CC485" s="151"/>
      <c r="CD485" s="151"/>
      <c r="CE485" s="151"/>
      <c r="CF485" s="151"/>
      <c r="CG485" s="151"/>
      <c r="CH485" s="151"/>
      <c r="CI485" s="151"/>
      <c r="CJ485" s="151"/>
      <c r="CK485" s="151"/>
      <c r="CL485" s="151"/>
      <c r="CM485" s="151"/>
      <c r="CN485" s="151"/>
      <c r="CO485" s="151"/>
      <c r="CP485" s="151"/>
      <c r="CQ485" s="151"/>
      <c r="CR485" s="151"/>
      <c r="CS485" s="151"/>
      <c r="CT485" s="151"/>
      <c r="CU485" s="151"/>
      <c r="CV485" s="151"/>
      <c r="CW485" s="151"/>
      <c r="CX485" s="151"/>
      <c r="CY485" s="151"/>
      <c r="CZ485" s="151"/>
      <c r="DA485" s="151"/>
      <c r="DB485" s="151"/>
      <c r="DC485" s="151"/>
      <c r="DD485" s="151"/>
      <c r="DE485" s="151"/>
      <c r="DF485" s="151"/>
      <c r="DG485" s="151"/>
      <c r="DH485" s="151"/>
      <c r="DI485" s="151"/>
      <c r="DJ485" s="151"/>
      <c r="DK485" s="151"/>
      <c r="DL485" s="151"/>
      <c r="DM485" s="151"/>
      <c r="DN485" s="151"/>
      <c r="DO485" s="151"/>
    </row>
    <row r="486" spans="1:119" ht="15.75" customHeight="1" x14ac:dyDescent="0.2">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1"/>
      <c r="CS486" s="151"/>
      <c r="CT486" s="151"/>
      <c r="CU486" s="151"/>
      <c r="CV486" s="151"/>
      <c r="CW486" s="151"/>
      <c r="CX486" s="151"/>
      <c r="CY486" s="151"/>
      <c r="CZ486" s="151"/>
      <c r="DA486" s="151"/>
      <c r="DB486" s="151"/>
      <c r="DC486" s="151"/>
      <c r="DD486" s="151"/>
      <c r="DE486" s="151"/>
      <c r="DF486" s="151"/>
      <c r="DG486" s="151"/>
      <c r="DH486" s="151"/>
      <c r="DI486" s="151"/>
      <c r="DJ486" s="151"/>
      <c r="DK486" s="151"/>
      <c r="DL486" s="151"/>
      <c r="DM486" s="151"/>
      <c r="DN486" s="151"/>
      <c r="DO486" s="151"/>
    </row>
    <row r="487" spans="1:119" ht="15.75" customHeight="1" x14ac:dyDescent="0.2">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1"/>
      <c r="CS487" s="151"/>
      <c r="CT487" s="151"/>
      <c r="CU487" s="151"/>
      <c r="CV487" s="151"/>
      <c r="CW487" s="151"/>
      <c r="CX487" s="151"/>
      <c r="CY487" s="151"/>
      <c r="CZ487" s="151"/>
      <c r="DA487" s="151"/>
      <c r="DB487" s="151"/>
      <c r="DC487" s="151"/>
      <c r="DD487" s="151"/>
      <c r="DE487" s="151"/>
      <c r="DF487" s="151"/>
      <c r="DG487" s="151"/>
      <c r="DH487" s="151"/>
      <c r="DI487" s="151"/>
      <c r="DJ487" s="151"/>
      <c r="DK487" s="151"/>
      <c r="DL487" s="151"/>
      <c r="DM487" s="151"/>
      <c r="DN487" s="151"/>
      <c r="DO487" s="151"/>
    </row>
    <row r="488" spans="1:119" ht="15.75" customHeight="1" x14ac:dyDescent="0.2">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151"/>
      <c r="BN488" s="151"/>
      <c r="BO488" s="151"/>
      <c r="BP488" s="151"/>
      <c r="BQ488" s="151"/>
      <c r="BR488" s="151"/>
      <c r="BS488" s="151"/>
      <c r="BT488" s="151"/>
      <c r="BU488" s="151"/>
      <c r="BV488" s="151"/>
      <c r="BW488" s="151"/>
      <c r="BX488" s="151"/>
      <c r="BY488" s="151"/>
      <c r="BZ488" s="151"/>
      <c r="CA488" s="151"/>
      <c r="CB488" s="151"/>
      <c r="CC488" s="151"/>
      <c r="CD488" s="151"/>
      <c r="CE488" s="151"/>
      <c r="CF488" s="151"/>
      <c r="CG488" s="151"/>
      <c r="CH488" s="151"/>
      <c r="CI488" s="151"/>
      <c r="CJ488" s="151"/>
      <c r="CK488" s="151"/>
      <c r="CL488" s="151"/>
      <c r="CM488" s="151"/>
      <c r="CN488" s="151"/>
      <c r="CO488" s="151"/>
      <c r="CP488" s="151"/>
      <c r="CQ488" s="151"/>
      <c r="CR488" s="151"/>
      <c r="CS488" s="151"/>
      <c r="CT488" s="151"/>
      <c r="CU488" s="151"/>
      <c r="CV488" s="151"/>
      <c r="CW488" s="151"/>
      <c r="CX488" s="151"/>
      <c r="CY488" s="151"/>
      <c r="CZ488" s="151"/>
      <c r="DA488" s="151"/>
      <c r="DB488" s="151"/>
      <c r="DC488" s="151"/>
      <c r="DD488" s="151"/>
      <c r="DE488" s="151"/>
      <c r="DF488" s="151"/>
      <c r="DG488" s="151"/>
      <c r="DH488" s="151"/>
      <c r="DI488" s="151"/>
      <c r="DJ488" s="151"/>
      <c r="DK488" s="151"/>
      <c r="DL488" s="151"/>
      <c r="DM488" s="151"/>
      <c r="DN488" s="151"/>
      <c r="DO488" s="151"/>
    </row>
    <row r="489" spans="1:119" ht="15.75" customHeight="1" x14ac:dyDescent="0.2">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51"/>
      <c r="BS489" s="151"/>
      <c r="BT489" s="151"/>
      <c r="BU489" s="151"/>
      <c r="BV489" s="151"/>
      <c r="BW489" s="151"/>
      <c r="BX489" s="151"/>
      <c r="BY489" s="151"/>
      <c r="BZ489" s="151"/>
      <c r="CA489" s="151"/>
      <c r="CB489" s="151"/>
      <c r="CC489" s="151"/>
      <c r="CD489" s="151"/>
      <c r="CE489" s="151"/>
      <c r="CF489" s="151"/>
      <c r="CG489" s="151"/>
      <c r="CH489" s="151"/>
      <c r="CI489" s="151"/>
      <c r="CJ489" s="151"/>
      <c r="CK489" s="151"/>
      <c r="CL489" s="151"/>
      <c r="CM489" s="151"/>
      <c r="CN489" s="151"/>
      <c r="CO489" s="151"/>
      <c r="CP489" s="151"/>
      <c r="CQ489" s="151"/>
      <c r="CR489" s="151"/>
      <c r="CS489" s="151"/>
      <c r="CT489" s="151"/>
      <c r="CU489" s="151"/>
      <c r="CV489" s="151"/>
      <c r="CW489" s="151"/>
      <c r="CX489" s="151"/>
      <c r="CY489" s="151"/>
      <c r="CZ489" s="151"/>
      <c r="DA489" s="151"/>
      <c r="DB489" s="151"/>
      <c r="DC489" s="151"/>
      <c r="DD489" s="151"/>
      <c r="DE489" s="151"/>
      <c r="DF489" s="151"/>
      <c r="DG489" s="151"/>
      <c r="DH489" s="151"/>
      <c r="DI489" s="151"/>
      <c r="DJ489" s="151"/>
      <c r="DK489" s="151"/>
      <c r="DL489" s="151"/>
      <c r="DM489" s="151"/>
      <c r="DN489" s="151"/>
      <c r="DO489" s="151"/>
    </row>
    <row r="490" spans="1:119" ht="15.75" customHeight="1" x14ac:dyDescent="0.2">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c r="BR490" s="151"/>
      <c r="BS490" s="151"/>
      <c r="BT490" s="151"/>
      <c r="BU490" s="151"/>
      <c r="BV490" s="151"/>
      <c r="BW490" s="151"/>
      <c r="BX490" s="151"/>
      <c r="BY490" s="151"/>
      <c r="BZ490" s="151"/>
      <c r="CA490" s="151"/>
      <c r="CB490" s="151"/>
      <c r="CC490" s="151"/>
      <c r="CD490" s="151"/>
      <c r="CE490" s="151"/>
      <c r="CF490" s="151"/>
      <c r="CG490" s="151"/>
      <c r="CH490" s="151"/>
      <c r="CI490" s="151"/>
      <c r="CJ490" s="151"/>
      <c r="CK490" s="151"/>
      <c r="CL490" s="151"/>
      <c r="CM490" s="151"/>
      <c r="CN490" s="151"/>
      <c r="CO490" s="151"/>
      <c r="CP490" s="151"/>
      <c r="CQ490" s="151"/>
      <c r="CR490" s="151"/>
      <c r="CS490" s="151"/>
      <c r="CT490" s="151"/>
      <c r="CU490" s="151"/>
      <c r="CV490" s="151"/>
      <c r="CW490" s="151"/>
      <c r="CX490" s="151"/>
      <c r="CY490" s="151"/>
      <c r="CZ490" s="151"/>
      <c r="DA490" s="151"/>
      <c r="DB490" s="151"/>
      <c r="DC490" s="151"/>
      <c r="DD490" s="151"/>
      <c r="DE490" s="151"/>
      <c r="DF490" s="151"/>
      <c r="DG490" s="151"/>
      <c r="DH490" s="151"/>
      <c r="DI490" s="151"/>
      <c r="DJ490" s="151"/>
      <c r="DK490" s="151"/>
      <c r="DL490" s="151"/>
      <c r="DM490" s="151"/>
      <c r="DN490" s="151"/>
      <c r="DO490" s="151"/>
    </row>
    <row r="491" spans="1:119" ht="15.75" customHeight="1" x14ac:dyDescent="0.2">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151"/>
      <c r="BN491" s="151"/>
      <c r="BO491" s="151"/>
      <c r="BP491" s="151"/>
      <c r="BQ491" s="151"/>
      <c r="BR491" s="151"/>
      <c r="BS491" s="151"/>
      <c r="BT491" s="151"/>
      <c r="BU491" s="151"/>
      <c r="BV491" s="151"/>
      <c r="BW491" s="151"/>
      <c r="BX491" s="151"/>
      <c r="BY491" s="151"/>
      <c r="BZ491" s="151"/>
      <c r="CA491" s="151"/>
      <c r="CB491" s="151"/>
      <c r="CC491" s="151"/>
      <c r="CD491" s="151"/>
      <c r="CE491" s="151"/>
      <c r="CF491" s="151"/>
      <c r="CG491" s="151"/>
      <c r="CH491" s="151"/>
      <c r="CI491" s="151"/>
      <c r="CJ491" s="151"/>
      <c r="CK491" s="151"/>
      <c r="CL491" s="151"/>
      <c r="CM491" s="151"/>
      <c r="CN491" s="151"/>
      <c r="CO491" s="151"/>
      <c r="CP491" s="151"/>
      <c r="CQ491" s="151"/>
      <c r="CR491" s="151"/>
      <c r="CS491" s="151"/>
      <c r="CT491" s="151"/>
      <c r="CU491" s="151"/>
      <c r="CV491" s="151"/>
      <c r="CW491" s="151"/>
      <c r="CX491" s="151"/>
      <c r="CY491" s="151"/>
      <c r="CZ491" s="151"/>
      <c r="DA491" s="151"/>
      <c r="DB491" s="151"/>
      <c r="DC491" s="151"/>
      <c r="DD491" s="151"/>
      <c r="DE491" s="151"/>
      <c r="DF491" s="151"/>
      <c r="DG491" s="151"/>
      <c r="DH491" s="151"/>
      <c r="DI491" s="151"/>
      <c r="DJ491" s="151"/>
      <c r="DK491" s="151"/>
      <c r="DL491" s="151"/>
      <c r="DM491" s="151"/>
      <c r="DN491" s="151"/>
      <c r="DO491" s="151"/>
    </row>
    <row r="492" spans="1:119" ht="15.75" customHeight="1" x14ac:dyDescent="0.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51"/>
      <c r="BS492" s="151"/>
      <c r="BT492" s="151"/>
      <c r="BU492" s="151"/>
      <c r="BV492" s="151"/>
      <c r="BW492" s="151"/>
      <c r="BX492" s="151"/>
      <c r="BY492" s="151"/>
      <c r="BZ492" s="151"/>
      <c r="CA492" s="151"/>
      <c r="CB492" s="151"/>
      <c r="CC492" s="151"/>
      <c r="CD492" s="151"/>
      <c r="CE492" s="151"/>
      <c r="CF492" s="151"/>
      <c r="CG492" s="151"/>
      <c r="CH492" s="151"/>
      <c r="CI492" s="151"/>
      <c r="CJ492" s="151"/>
      <c r="CK492" s="151"/>
      <c r="CL492" s="151"/>
      <c r="CM492" s="151"/>
      <c r="CN492" s="151"/>
      <c r="CO492" s="151"/>
      <c r="CP492" s="151"/>
      <c r="CQ492" s="151"/>
      <c r="CR492" s="151"/>
      <c r="CS492" s="151"/>
      <c r="CT492" s="151"/>
      <c r="CU492" s="151"/>
      <c r="CV492" s="151"/>
      <c r="CW492" s="151"/>
      <c r="CX492" s="151"/>
      <c r="CY492" s="151"/>
      <c r="CZ492" s="151"/>
      <c r="DA492" s="151"/>
      <c r="DB492" s="151"/>
      <c r="DC492" s="151"/>
      <c r="DD492" s="151"/>
      <c r="DE492" s="151"/>
      <c r="DF492" s="151"/>
      <c r="DG492" s="151"/>
      <c r="DH492" s="151"/>
      <c r="DI492" s="151"/>
      <c r="DJ492" s="151"/>
      <c r="DK492" s="151"/>
      <c r="DL492" s="151"/>
      <c r="DM492" s="151"/>
      <c r="DN492" s="151"/>
      <c r="DO492" s="151"/>
    </row>
    <row r="493" spans="1:119" ht="15.75" customHeight="1" x14ac:dyDescent="0.2">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151"/>
      <c r="BN493" s="151"/>
      <c r="BO493" s="151"/>
      <c r="BP493" s="151"/>
      <c r="BQ493" s="151"/>
      <c r="BR493" s="151"/>
      <c r="BS493" s="151"/>
      <c r="BT493" s="151"/>
      <c r="BU493" s="151"/>
      <c r="BV493" s="151"/>
      <c r="BW493" s="151"/>
      <c r="BX493" s="151"/>
      <c r="BY493" s="151"/>
      <c r="BZ493" s="151"/>
      <c r="CA493" s="151"/>
      <c r="CB493" s="151"/>
      <c r="CC493" s="151"/>
      <c r="CD493" s="151"/>
      <c r="CE493" s="151"/>
      <c r="CF493" s="151"/>
      <c r="CG493" s="151"/>
      <c r="CH493" s="151"/>
      <c r="CI493" s="151"/>
      <c r="CJ493" s="151"/>
      <c r="CK493" s="151"/>
      <c r="CL493" s="151"/>
      <c r="CM493" s="151"/>
      <c r="CN493" s="151"/>
      <c r="CO493" s="151"/>
      <c r="CP493" s="151"/>
      <c r="CQ493" s="151"/>
      <c r="CR493" s="151"/>
      <c r="CS493" s="151"/>
      <c r="CT493" s="151"/>
      <c r="CU493" s="151"/>
      <c r="CV493" s="151"/>
      <c r="CW493" s="151"/>
      <c r="CX493" s="151"/>
      <c r="CY493" s="151"/>
      <c r="CZ493" s="151"/>
      <c r="DA493" s="151"/>
      <c r="DB493" s="151"/>
      <c r="DC493" s="151"/>
      <c r="DD493" s="151"/>
      <c r="DE493" s="151"/>
      <c r="DF493" s="151"/>
      <c r="DG493" s="151"/>
      <c r="DH493" s="151"/>
      <c r="DI493" s="151"/>
      <c r="DJ493" s="151"/>
      <c r="DK493" s="151"/>
      <c r="DL493" s="151"/>
      <c r="DM493" s="151"/>
      <c r="DN493" s="151"/>
      <c r="DO493" s="151"/>
    </row>
    <row r="494" spans="1:119" ht="15.75" customHeight="1" x14ac:dyDescent="0.2">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c r="BR494" s="151"/>
      <c r="BS494" s="151"/>
      <c r="BT494" s="151"/>
      <c r="BU494" s="151"/>
      <c r="BV494" s="151"/>
      <c r="BW494" s="151"/>
      <c r="BX494" s="151"/>
      <c r="BY494" s="151"/>
      <c r="BZ494" s="151"/>
      <c r="CA494" s="151"/>
      <c r="CB494" s="151"/>
      <c r="CC494" s="151"/>
      <c r="CD494" s="151"/>
      <c r="CE494" s="151"/>
      <c r="CF494" s="151"/>
      <c r="CG494" s="151"/>
      <c r="CH494" s="151"/>
      <c r="CI494" s="151"/>
      <c r="CJ494" s="151"/>
      <c r="CK494" s="151"/>
      <c r="CL494" s="151"/>
      <c r="CM494" s="151"/>
      <c r="CN494" s="151"/>
      <c r="CO494" s="151"/>
      <c r="CP494" s="151"/>
      <c r="CQ494" s="151"/>
      <c r="CR494" s="151"/>
      <c r="CS494" s="151"/>
      <c r="CT494" s="151"/>
      <c r="CU494" s="151"/>
      <c r="CV494" s="151"/>
      <c r="CW494" s="151"/>
      <c r="CX494" s="151"/>
      <c r="CY494" s="151"/>
      <c r="CZ494" s="151"/>
      <c r="DA494" s="151"/>
      <c r="DB494" s="151"/>
      <c r="DC494" s="151"/>
      <c r="DD494" s="151"/>
      <c r="DE494" s="151"/>
      <c r="DF494" s="151"/>
      <c r="DG494" s="151"/>
      <c r="DH494" s="151"/>
      <c r="DI494" s="151"/>
      <c r="DJ494" s="151"/>
      <c r="DK494" s="151"/>
      <c r="DL494" s="151"/>
      <c r="DM494" s="151"/>
      <c r="DN494" s="151"/>
      <c r="DO494" s="151"/>
    </row>
    <row r="495" spans="1:119" ht="15.75" customHeight="1" x14ac:dyDescent="0.2">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c r="BR495" s="151"/>
      <c r="BS495" s="151"/>
      <c r="BT495" s="151"/>
      <c r="BU495" s="151"/>
      <c r="BV495" s="151"/>
      <c r="BW495" s="151"/>
      <c r="BX495" s="151"/>
      <c r="BY495" s="151"/>
      <c r="BZ495" s="151"/>
      <c r="CA495" s="151"/>
      <c r="CB495" s="151"/>
      <c r="CC495" s="151"/>
      <c r="CD495" s="151"/>
      <c r="CE495" s="151"/>
      <c r="CF495" s="151"/>
      <c r="CG495" s="151"/>
      <c r="CH495" s="151"/>
      <c r="CI495" s="151"/>
      <c r="CJ495" s="151"/>
      <c r="CK495" s="151"/>
      <c r="CL495" s="151"/>
      <c r="CM495" s="151"/>
      <c r="CN495" s="151"/>
      <c r="CO495" s="151"/>
      <c r="CP495" s="151"/>
      <c r="CQ495" s="151"/>
      <c r="CR495" s="151"/>
      <c r="CS495" s="151"/>
      <c r="CT495" s="151"/>
      <c r="CU495" s="151"/>
      <c r="CV495" s="151"/>
      <c r="CW495" s="151"/>
      <c r="CX495" s="151"/>
      <c r="CY495" s="151"/>
      <c r="CZ495" s="151"/>
      <c r="DA495" s="151"/>
      <c r="DB495" s="151"/>
      <c r="DC495" s="151"/>
      <c r="DD495" s="151"/>
      <c r="DE495" s="151"/>
      <c r="DF495" s="151"/>
      <c r="DG495" s="151"/>
      <c r="DH495" s="151"/>
      <c r="DI495" s="151"/>
      <c r="DJ495" s="151"/>
      <c r="DK495" s="151"/>
      <c r="DL495" s="151"/>
      <c r="DM495" s="151"/>
      <c r="DN495" s="151"/>
      <c r="DO495" s="151"/>
    </row>
    <row r="496" spans="1:119" ht="15.75" customHeight="1" x14ac:dyDescent="0.2">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151"/>
      <c r="BN496" s="151"/>
      <c r="BO496" s="151"/>
      <c r="BP496" s="151"/>
      <c r="BQ496" s="151"/>
      <c r="BR496" s="151"/>
      <c r="BS496" s="151"/>
      <c r="BT496" s="151"/>
      <c r="BU496" s="151"/>
      <c r="BV496" s="151"/>
      <c r="BW496" s="151"/>
      <c r="BX496" s="151"/>
      <c r="BY496" s="151"/>
      <c r="BZ496" s="151"/>
      <c r="CA496" s="151"/>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c r="DD496" s="151"/>
      <c r="DE496" s="151"/>
      <c r="DF496" s="151"/>
      <c r="DG496" s="151"/>
      <c r="DH496" s="151"/>
      <c r="DI496" s="151"/>
      <c r="DJ496" s="151"/>
      <c r="DK496" s="151"/>
      <c r="DL496" s="151"/>
      <c r="DM496" s="151"/>
      <c r="DN496" s="151"/>
      <c r="DO496" s="151"/>
    </row>
    <row r="497" spans="1:119" ht="15.75" customHeight="1" x14ac:dyDescent="0.2">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c r="BR497" s="151"/>
      <c r="BS497" s="151"/>
      <c r="BT497" s="151"/>
      <c r="BU497" s="151"/>
      <c r="BV497" s="151"/>
      <c r="BW497" s="151"/>
      <c r="BX497" s="151"/>
      <c r="BY497" s="151"/>
      <c r="BZ497" s="151"/>
      <c r="CA497" s="151"/>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c r="DD497" s="151"/>
      <c r="DE497" s="151"/>
      <c r="DF497" s="151"/>
      <c r="DG497" s="151"/>
      <c r="DH497" s="151"/>
      <c r="DI497" s="151"/>
      <c r="DJ497" s="151"/>
      <c r="DK497" s="151"/>
      <c r="DL497" s="151"/>
      <c r="DM497" s="151"/>
      <c r="DN497" s="151"/>
      <c r="DO497" s="151"/>
    </row>
    <row r="498" spans="1:119" ht="15.75" customHeight="1" x14ac:dyDescent="0.2">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151"/>
      <c r="BN498" s="151"/>
      <c r="BO498" s="151"/>
      <c r="BP498" s="151"/>
      <c r="BQ498" s="151"/>
      <c r="BR498" s="151"/>
      <c r="BS498" s="151"/>
      <c r="BT498" s="151"/>
      <c r="BU498" s="151"/>
      <c r="BV498" s="151"/>
      <c r="BW498" s="151"/>
      <c r="BX498" s="151"/>
      <c r="BY498" s="151"/>
      <c r="BZ498" s="151"/>
      <c r="CA498" s="151"/>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c r="DD498" s="151"/>
      <c r="DE498" s="151"/>
      <c r="DF498" s="151"/>
      <c r="DG498" s="151"/>
      <c r="DH498" s="151"/>
      <c r="DI498" s="151"/>
      <c r="DJ498" s="151"/>
      <c r="DK498" s="151"/>
      <c r="DL498" s="151"/>
      <c r="DM498" s="151"/>
      <c r="DN498" s="151"/>
      <c r="DO498" s="151"/>
    </row>
    <row r="499" spans="1:119" ht="15.75" customHeight="1" x14ac:dyDescent="0.2">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51"/>
      <c r="BS499" s="151"/>
      <c r="BT499" s="151"/>
      <c r="BU499" s="151"/>
      <c r="BV499" s="151"/>
      <c r="BW499" s="151"/>
      <c r="BX499" s="151"/>
      <c r="BY499" s="151"/>
      <c r="BZ499" s="151"/>
      <c r="CA499" s="151"/>
      <c r="CB499" s="151"/>
      <c r="CC499" s="151"/>
      <c r="CD499" s="151"/>
      <c r="CE499" s="151"/>
      <c r="CF499" s="151"/>
      <c r="CG499" s="151"/>
      <c r="CH499" s="151"/>
      <c r="CI499" s="151"/>
      <c r="CJ499" s="151"/>
      <c r="CK499" s="151"/>
      <c r="CL499" s="151"/>
      <c r="CM499" s="151"/>
      <c r="CN499" s="151"/>
      <c r="CO499" s="151"/>
      <c r="CP499" s="151"/>
      <c r="CQ499" s="151"/>
      <c r="CR499" s="151"/>
      <c r="CS499" s="151"/>
      <c r="CT499" s="151"/>
      <c r="CU499" s="151"/>
      <c r="CV499" s="151"/>
      <c r="CW499" s="151"/>
      <c r="CX499" s="151"/>
      <c r="CY499" s="151"/>
      <c r="CZ499" s="151"/>
      <c r="DA499" s="151"/>
      <c r="DB499" s="151"/>
      <c r="DC499" s="151"/>
      <c r="DD499" s="151"/>
      <c r="DE499" s="151"/>
      <c r="DF499" s="151"/>
      <c r="DG499" s="151"/>
      <c r="DH499" s="151"/>
      <c r="DI499" s="151"/>
      <c r="DJ499" s="151"/>
      <c r="DK499" s="151"/>
      <c r="DL499" s="151"/>
      <c r="DM499" s="151"/>
      <c r="DN499" s="151"/>
      <c r="DO499" s="151"/>
    </row>
    <row r="500" spans="1:119" ht="15.75" customHeight="1" x14ac:dyDescent="0.2">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151"/>
      <c r="BN500" s="151"/>
      <c r="BO500" s="151"/>
      <c r="BP500" s="151"/>
      <c r="BQ500" s="151"/>
      <c r="BR500" s="151"/>
      <c r="BS500" s="151"/>
      <c r="BT500" s="151"/>
      <c r="BU500" s="151"/>
      <c r="BV500" s="151"/>
      <c r="BW500" s="151"/>
      <c r="BX500" s="151"/>
      <c r="BY500" s="151"/>
      <c r="BZ500" s="151"/>
      <c r="CA500" s="151"/>
      <c r="CB500" s="151"/>
      <c r="CC500" s="151"/>
      <c r="CD500" s="151"/>
      <c r="CE500" s="151"/>
      <c r="CF500" s="151"/>
      <c r="CG500" s="151"/>
      <c r="CH500" s="151"/>
      <c r="CI500" s="151"/>
      <c r="CJ500" s="151"/>
      <c r="CK500" s="151"/>
      <c r="CL500" s="151"/>
      <c r="CM500" s="151"/>
      <c r="CN500" s="151"/>
      <c r="CO500" s="151"/>
      <c r="CP500" s="151"/>
      <c r="CQ500" s="151"/>
      <c r="CR500" s="151"/>
      <c r="CS500" s="151"/>
      <c r="CT500" s="151"/>
      <c r="CU500" s="151"/>
      <c r="CV500" s="151"/>
      <c r="CW500" s="151"/>
      <c r="CX500" s="151"/>
      <c r="CY500" s="151"/>
      <c r="CZ500" s="151"/>
      <c r="DA500" s="151"/>
      <c r="DB500" s="151"/>
      <c r="DC500" s="151"/>
      <c r="DD500" s="151"/>
      <c r="DE500" s="151"/>
      <c r="DF500" s="151"/>
      <c r="DG500" s="151"/>
      <c r="DH500" s="151"/>
      <c r="DI500" s="151"/>
      <c r="DJ500" s="151"/>
      <c r="DK500" s="151"/>
      <c r="DL500" s="151"/>
      <c r="DM500" s="151"/>
      <c r="DN500" s="151"/>
      <c r="DO500" s="151"/>
    </row>
    <row r="501" spans="1:119" ht="15.75" customHeight="1" x14ac:dyDescent="0.2">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51"/>
      <c r="BS501" s="151"/>
      <c r="BT501" s="151"/>
      <c r="BU501" s="151"/>
      <c r="BV501" s="151"/>
      <c r="BW501" s="151"/>
      <c r="BX501" s="151"/>
      <c r="BY501" s="151"/>
      <c r="BZ501" s="151"/>
      <c r="CA501" s="151"/>
      <c r="CB501" s="151"/>
      <c r="CC501" s="151"/>
      <c r="CD501" s="151"/>
      <c r="CE501" s="151"/>
      <c r="CF501" s="151"/>
      <c r="CG501" s="151"/>
      <c r="CH501" s="151"/>
      <c r="CI501" s="151"/>
      <c r="CJ501" s="151"/>
      <c r="CK501" s="151"/>
      <c r="CL501" s="151"/>
      <c r="CM501" s="151"/>
      <c r="CN501" s="151"/>
      <c r="CO501" s="151"/>
      <c r="CP501" s="151"/>
      <c r="CQ501" s="151"/>
      <c r="CR501" s="151"/>
      <c r="CS501" s="151"/>
      <c r="CT501" s="151"/>
      <c r="CU501" s="151"/>
      <c r="CV501" s="151"/>
      <c r="CW501" s="151"/>
      <c r="CX501" s="151"/>
      <c r="CY501" s="151"/>
      <c r="CZ501" s="151"/>
      <c r="DA501" s="151"/>
      <c r="DB501" s="151"/>
      <c r="DC501" s="151"/>
      <c r="DD501" s="151"/>
      <c r="DE501" s="151"/>
      <c r="DF501" s="151"/>
      <c r="DG501" s="151"/>
      <c r="DH501" s="151"/>
      <c r="DI501" s="151"/>
      <c r="DJ501" s="151"/>
      <c r="DK501" s="151"/>
      <c r="DL501" s="151"/>
      <c r="DM501" s="151"/>
      <c r="DN501" s="151"/>
      <c r="DO501" s="151"/>
    </row>
    <row r="502" spans="1:119" ht="15.75" customHeight="1" x14ac:dyDescent="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151"/>
      <c r="BN502" s="151"/>
      <c r="BO502" s="151"/>
      <c r="BP502" s="151"/>
      <c r="BQ502" s="151"/>
      <c r="BR502" s="151"/>
      <c r="BS502" s="151"/>
      <c r="BT502" s="151"/>
      <c r="BU502" s="151"/>
      <c r="BV502" s="151"/>
      <c r="BW502" s="151"/>
      <c r="BX502" s="151"/>
      <c r="BY502" s="151"/>
      <c r="BZ502" s="151"/>
      <c r="CA502" s="151"/>
      <c r="CB502" s="151"/>
      <c r="CC502" s="151"/>
      <c r="CD502" s="151"/>
      <c r="CE502" s="151"/>
      <c r="CF502" s="151"/>
      <c r="CG502" s="151"/>
      <c r="CH502" s="151"/>
      <c r="CI502" s="151"/>
      <c r="CJ502" s="151"/>
      <c r="CK502" s="151"/>
      <c r="CL502" s="151"/>
      <c r="CM502" s="151"/>
      <c r="CN502" s="151"/>
      <c r="CO502" s="151"/>
      <c r="CP502" s="151"/>
      <c r="CQ502" s="151"/>
      <c r="CR502" s="151"/>
      <c r="CS502" s="151"/>
      <c r="CT502" s="151"/>
      <c r="CU502" s="151"/>
      <c r="CV502" s="151"/>
      <c r="CW502" s="151"/>
      <c r="CX502" s="151"/>
      <c r="CY502" s="151"/>
      <c r="CZ502" s="151"/>
      <c r="DA502" s="151"/>
      <c r="DB502" s="151"/>
      <c r="DC502" s="151"/>
      <c r="DD502" s="151"/>
      <c r="DE502" s="151"/>
      <c r="DF502" s="151"/>
      <c r="DG502" s="151"/>
      <c r="DH502" s="151"/>
      <c r="DI502" s="151"/>
      <c r="DJ502" s="151"/>
      <c r="DK502" s="151"/>
      <c r="DL502" s="151"/>
      <c r="DM502" s="151"/>
      <c r="DN502" s="151"/>
      <c r="DO502" s="151"/>
    </row>
    <row r="503" spans="1:119" ht="15.75" customHeight="1" x14ac:dyDescent="0.2">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151"/>
      <c r="BS503" s="151"/>
      <c r="BT503" s="151"/>
      <c r="BU503" s="151"/>
      <c r="BV503" s="151"/>
      <c r="BW503" s="151"/>
      <c r="BX503" s="151"/>
      <c r="BY503" s="151"/>
      <c r="BZ503" s="151"/>
      <c r="CA503" s="151"/>
      <c r="CB503" s="151"/>
      <c r="CC503" s="151"/>
      <c r="CD503" s="151"/>
      <c r="CE503" s="151"/>
      <c r="CF503" s="151"/>
      <c r="CG503" s="151"/>
      <c r="CH503" s="151"/>
      <c r="CI503" s="151"/>
      <c r="CJ503" s="151"/>
      <c r="CK503" s="151"/>
      <c r="CL503" s="151"/>
      <c r="CM503" s="151"/>
      <c r="CN503" s="151"/>
      <c r="CO503" s="151"/>
      <c r="CP503" s="151"/>
      <c r="CQ503" s="151"/>
      <c r="CR503" s="151"/>
      <c r="CS503" s="151"/>
      <c r="CT503" s="151"/>
      <c r="CU503" s="151"/>
      <c r="CV503" s="151"/>
      <c r="CW503" s="151"/>
      <c r="CX503" s="151"/>
      <c r="CY503" s="151"/>
      <c r="CZ503" s="151"/>
      <c r="DA503" s="151"/>
      <c r="DB503" s="151"/>
      <c r="DC503" s="151"/>
      <c r="DD503" s="151"/>
      <c r="DE503" s="151"/>
      <c r="DF503" s="151"/>
      <c r="DG503" s="151"/>
      <c r="DH503" s="151"/>
      <c r="DI503" s="151"/>
      <c r="DJ503" s="151"/>
      <c r="DK503" s="151"/>
      <c r="DL503" s="151"/>
      <c r="DM503" s="151"/>
      <c r="DN503" s="151"/>
      <c r="DO503" s="151"/>
    </row>
    <row r="504" spans="1:119" ht="15.75" customHeight="1" x14ac:dyDescent="0.2">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151"/>
      <c r="BS504" s="151"/>
      <c r="BT504" s="151"/>
      <c r="BU504" s="151"/>
      <c r="BV504" s="151"/>
      <c r="BW504" s="151"/>
      <c r="BX504" s="151"/>
      <c r="BY504" s="151"/>
      <c r="BZ504" s="151"/>
      <c r="CA504" s="151"/>
      <c r="CB504" s="151"/>
      <c r="CC504" s="151"/>
      <c r="CD504" s="151"/>
      <c r="CE504" s="151"/>
      <c r="CF504" s="151"/>
      <c r="CG504" s="151"/>
      <c r="CH504" s="151"/>
      <c r="CI504" s="151"/>
      <c r="CJ504" s="151"/>
      <c r="CK504" s="151"/>
      <c r="CL504" s="151"/>
      <c r="CM504" s="151"/>
      <c r="CN504" s="151"/>
      <c r="CO504" s="151"/>
      <c r="CP504" s="151"/>
      <c r="CQ504" s="151"/>
      <c r="CR504" s="151"/>
      <c r="CS504" s="151"/>
      <c r="CT504" s="151"/>
      <c r="CU504" s="151"/>
      <c r="CV504" s="151"/>
      <c r="CW504" s="151"/>
      <c r="CX504" s="151"/>
      <c r="CY504" s="151"/>
      <c r="CZ504" s="151"/>
      <c r="DA504" s="151"/>
      <c r="DB504" s="151"/>
      <c r="DC504" s="151"/>
      <c r="DD504" s="151"/>
      <c r="DE504" s="151"/>
      <c r="DF504" s="151"/>
      <c r="DG504" s="151"/>
      <c r="DH504" s="151"/>
      <c r="DI504" s="151"/>
      <c r="DJ504" s="151"/>
      <c r="DK504" s="151"/>
      <c r="DL504" s="151"/>
      <c r="DM504" s="151"/>
      <c r="DN504" s="151"/>
      <c r="DO504" s="151"/>
    </row>
    <row r="505" spans="1:119" ht="15.75" customHeight="1" x14ac:dyDescent="0.2">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151"/>
      <c r="BN505" s="151"/>
      <c r="BO505" s="151"/>
      <c r="BP505" s="151"/>
      <c r="BQ505" s="151"/>
      <c r="BR505" s="151"/>
      <c r="BS505" s="151"/>
      <c r="BT505" s="151"/>
      <c r="BU505" s="151"/>
      <c r="BV505" s="151"/>
      <c r="BW505" s="151"/>
      <c r="BX505" s="151"/>
      <c r="BY505" s="151"/>
      <c r="BZ505" s="151"/>
      <c r="CA505" s="151"/>
      <c r="CB505" s="151"/>
      <c r="CC505" s="151"/>
      <c r="CD505" s="151"/>
      <c r="CE505" s="151"/>
      <c r="CF505" s="151"/>
      <c r="CG505" s="151"/>
      <c r="CH505" s="151"/>
      <c r="CI505" s="151"/>
      <c r="CJ505" s="151"/>
      <c r="CK505" s="151"/>
      <c r="CL505" s="151"/>
      <c r="CM505" s="151"/>
      <c r="CN505" s="151"/>
      <c r="CO505" s="151"/>
      <c r="CP505" s="151"/>
      <c r="CQ505" s="151"/>
      <c r="CR505" s="151"/>
      <c r="CS505" s="151"/>
      <c r="CT505" s="151"/>
      <c r="CU505" s="151"/>
      <c r="CV505" s="151"/>
      <c r="CW505" s="151"/>
      <c r="CX505" s="151"/>
      <c r="CY505" s="151"/>
      <c r="CZ505" s="151"/>
      <c r="DA505" s="151"/>
      <c r="DB505" s="151"/>
      <c r="DC505" s="151"/>
      <c r="DD505" s="151"/>
      <c r="DE505" s="151"/>
      <c r="DF505" s="151"/>
      <c r="DG505" s="151"/>
      <c r="DH505" s="151"/>
      <c r="DI505" s="151"/>
      <c r="DJ505" s="151"/>
      <c r="DK505" s="151"/>
      <c r="DL505" s="151"/>
      <c r="DM505" s="151"/>
      <c r="DN505" s="151"/>
      <c r="DO505" s="151"/>
    </row>
    <row r="506" spans="1:119" ht="15.75" customHeight="1" x14ac:dyDescent="0.2">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51"/>
      <c r="BS506" s="151"/>
      <c r="BT506" s="151"/>
      <c r="BU506" s="151"/>
      <c r="BV506" s="151"/>
      <c r="BW506" s="151"/>
      <c r="BX506" s="151"/>
      <c r="BY506" s="151"/>
      <c r="BZ506" s="151"/>
      <c r="CA506" s="151"/>
      <c r="CB506" s="151"/>
      <c r="CC506" s="151"/>
      <c r="CD506" s="151"/>
      <c r="CE506" s="151"/>
      <c r="CF506" s="151"/>
      <c r="CG506" s="151"/>
      <c r="CH506" s="151"/>
      <c r="CI506" s="151"/>
      <c r="CJ506" s="151"/>
      <c r="CK506" s="151"/>
      <c r="CL506" s="151"/>
      <c r="CM506" s="151"/>
      <c r="CN506" s="151"/>
      <c r="CO506" s="151"/>
      <c r="CP506" s="151"/>
      <c r="CQ506" s="151"/>
      <c r="CR506" s="151"/>
      <c r="CS506" s="151"/>
      <c r="CT506" s="151"/>
      <c r="CU506" s="151"/>
      <c r="CV506" s="151"/>
      <c r="CW506" s="151"/>
      <c r="CX506" s="151"/>
      <c r="CY506" s="151"/>
      <c r="CZ506" s="151"/>
      <c r="DA506" s="151"/>
      <c r="DB506" s="151"/>
      <c r="DC506" s="151"/>
      <c r="DD506" s="151"/>
      <c r="DE506" s="151"/>
      <c r="DF506" s="151"/>
      <c r="DG506" s="151"/>
      <c r="DH506" s="151"/>
      <c r="DI506" s="151"/>
      <c r="DJ506" s="151"/>
      <c r="DK506" s="151"/>
      <c r="DL506" s="151"/>
      <c r="DM506" s="151"/>
      <c r="DN506" s="151"/>
      <c r="DO506" s="151"/>
    </row>
    <row r="507" spans="1:119" ht="15.75" customHeight="1" x14ac:dyDescent="0.2">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151"/>
      <c r="BN507" s="151"/>
      <c r="BO507" s="151"/>
      <c r="BP507" s="151"/>
      <c r="BQ507" s="151"/>
      <c r="BR507" s="151"/>
      <c r="BS507" s="151"/>
      <c r="BT507" s="151"/>
      <c r="BU507" s="151"/>
      <c r="BV507" s="151"/>
      <c r="BW507" s="151"/>
      <c r="BX507" s="151"/>
      <c r="BY507" s="151"/>
      <c r="BZ507" s="151"/>
      <c r="CA507" s="151"/>
      <c r="CB507" s="151"/>
      <c r="CC507" s="151"/>
      <c r="CD507" s="151"/>
      <c r="CE507" s="151"/>
      <c r="CF507" s="151"/>
      <c r="CG507" s="151"/>
      <c r="CH507" s="151"/>
      <c r="CI507" s="151"/>
      <c r="CJ507" s="151"/>
      <c r="CK507" s="151"/>
      <c r="CL507" s="151"/>
      <c r="CM507" s="151"/>
      <c r="CN507" s="151"/>
      <c r="CO507" s="151"/>
      <c r="CP507" s="151"/>
      <c r="CQ507" s="151"/>
      <c r="CR507" s="151"/>
      <c r="CS507" s="151"/>
      <c r="CT507" s="151"/>
      <c r="CU507" s="151"/>
      <c r="CV507" s="151"/>
      <c r="CW507" s="151"/>
      <c r="CX507" s="151"/>
      <c r="CY507" s="151"/>
      <c r="CZ507" s="151"/>
      <c r="DA507" s="151"/>
      <c r="DB507" s="151"/>
      <c r="DC507" s="151"/>
      <c r="DD507" s="151"/>
      <c r="DE507" s="151"/>
      <c r="DF507" s="151"/>
      <c r="DG507" s="151"/>
      <c r="DH507" s="151"/>
      <c r="DI507" s="151"/>
      <c r="DJ507" s="151"/>
      <c r="DK507" s="151"/>
      <c r="DL507" s="151"/>
      <c r="DM507" s="151"/>
      <c r="DN507" s="151"/>
      <c r="DO507" s="151"/>
    </row>
    <row r="508" spans="1:119" ht="15.75" customHeight="1" x14ac:dyDescent="0.2">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51"/>
      <c r="BS508" s="151"/>
      <c r="BT508" s="151"/>
      <c r="BU508" s="151"/>
      <c r="BV508" s="151"/>
      <c r="BW508" s="151"/>
      <c r="BX508" s="151"/>
      <c r="BY508" s="151"/>
      <c r="BZ508" s="151"/>
      <c r="CA508" s="151"/>
      <c r="CB508" s="151"/>
      <c r="CC508" s="151"/>
      <c r="CD508" s="151"/>
      <c r="CE508" s="151"/>
      <c r="CF508" s="151"/>
      <c r="CG508" s="151"/>
      <c r="CH508" s="151"/>
      <c r="CI508" s="151"/>
      <c r="CJ508" s="151"/>
      <c r="CK508" s="151"/>
      <c r="CL508" s="151"/>
      <c r="CM508" s="151"/>
      <c r="CN508" s="151"/>
      <c r="CO508" s="151"/>
      <c r="CP508" s="151"/>
      <c r="CQ508" s="151"/>
      <c r="CR508" s="151"/>
      <c r="CS508" s="151"/>
      <c r="CT508" s="151"/>
      <c r="CU508" s="151"/>
      <c r="CV508" s="151"/>
      <c r="CW508" s="151"/>
      <c r="CX508" s="151"/>
      <c r="CY508" s="151"/>
      <c r="CZ508" s="151"/>
      <c r="DA508" s="151"/>
      <c r="DB508" s="151"/>
      <c r="DC508" s="151"/>
      <c r="DD508" s="151"/>
      <c r="DE508" s="151"/>
      <c r="DF508" s="151"/>
      <c r="DG508" s="151"/>
      <c r="DH508" s="151"/>
      <c r="DI508" s="151"/>
      <c r="DJ508" s="151"/>
      <c r="DK508" s="151"/>
      <c r="DL508" s="151"/>
      <c r="DM508" s="151"/>
      <c r="DN508" s="151"/>
      <c r="DO508" s="151"/>
    </row>
    <row r="509" spans="1:119" ht="15.75" customHeight="1" x14ac:dyDescent="0.2">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151"/>
      <c r="BN509" s="151"/>
      <c r="BO509" s="151"/>
      <c r="BP509" s="151"/>
      <c r="BQ509" s="151"/>
      <c r="BR509" s="151"/>
      <c r="BS509" s="151"/>
      <c r="BT509" s="151"/>
      <c r="BU509" s="151"/>
      <c r="BV509" s="151"/>
      <c r="BW509" s="151"/>
      <c r="BX509" s="151"/>
      <c r="BY509" s="151"/>
      <c r="BZ509" s="151"/>
      <c r="CA509" s="151"/>
      <c r="CB509" s="151"/>
      <c r="CC509" s="151"/>
      <c r="CD509" s="151"/>
      <c r="CE509" s="151"/>
      <c r="CF509" s="151"/>
      <c r="CG509" s="151"/>
      <c r="CH509" s="151"/>
      <c r="CI509" s="151"/>
      <c r="CJ509" s="151"/>
      <c r="CK509" s="151"/>
      <c r="CL509" s="151"/>
      <c r="CM509" s="151"/>
      <c r="CN509" s="151"/>
      <c r="CO509" s="151"/>
      <c r="CP509" s="151"/>
      <c r="CQ509" s="151"/>
      <c r="CR509" s="151"/>
      <c r="CS509" s="151"/>
      <c r="CT509" s="151"/>
      <c r="CU509" s="151"/>
      <c r="CV509" s="151"/>
      <c r="CW509" s="151"/>
      <c r="CX509" s="151"/>
      <c r="CY509" s="151"/>
      <c r="CZ509" s="151"/>
      <c r="DA509" s="151"/>
      <c r="DB509" s="151"/>
      <c r="DC509" s="151"/>
      <c r="DD509" s="151"/>
      <c r="DE509" s="151"/>
      <c r="DF509" s="151"/>
      <c r="DG509" s="151"/>
      <c r="DH509" s="151"/>
      <c r="DI509" s="151"/>
      <c r="DJ509" s="151"/>
      <c r="DK509" s="151"/>
      <c r="DL509" s="151"/>
      <c r="DM509" s="151"/>
      <c r="DN509" s="151"/>
      <c r="DO509" s="151"/>
    </row>
    <row r="510" spans="1:119" ht="15.75" customHeight="1" x14ac:dyDescent="0.2">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51"/>
      <c r="BS510" s="151"/>
      <c r="BT510" s="151"/>
      <c r="BU510" s="151"/>
      <c r="BV510" s="151"/>
      <c r="BW510" s="151"/>
      <c r="BX510" s="151"/>
      <c r="BY510" s="151"/>
      <c r="BZ510" s="151"/>
      <c r="CA510" s="151"/>
      <c r="CB510" s="151"/>
      <c r="CC510" s="151"/>
      <c r="CD510" s="151"/>
      <c r="CE510" s="151"/>
      <c r="CF510" s="151"/>
      <c r="CG510" s="151"/>
      <c r="CH510" s="151"/>
      <c r="CI510" s="151"/>
      <c r="CJ510" s="151"/>
      <c r="CK510" s="151"/>
      <c r="CL510" s="151"/>
      <c r="CM510" s="151"/>
      <c r="CN510" s="151"/>
      <c r="CO510" s="151"/>
      <c r="CP510" s="151"/>
      <c r="CQ510" s="151"/>
      <c r="CR510" s="151"/>
      <c r="CS510" s="151"/>
      <c r="CT510" s="151"/>
      <c r="CU510" s="151"/>
      <c r="CV510" s="151"/>
      <c r="CW510" s="151"/>
      <c r="CX510" s="151"/>
      <c r="CY510" s="151"/>
      <c r="CZ510" s="151"/>
      <c r="DA510" s="151"/>
      <c r="DB510" s="151"/>
      <c r="DC510" s="151"/>
      <c r="DD510" s="151"/>
      <c r="DE510" s="151"/>
      <c r="DF510" s="151"/>
      <c r="DG510" s="151"/>
      <c r="DH510" s="151"/>
      <c r="DI510" s="151"/>
      <c r="DJ510" s="151"/>
      <c r="DK510" s="151"/>
      <c r="DL510" s="151"/>
      <c r="DM510" s="151"/>
      <c r="DN510" s="151"/>
      <c r="DO510" s="151"/>
    </row>
    <row r="511" spans="1:119" ht="15.75" customHeight="1" x14ac:dyDescent="0.2">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151"/>
      <c r="BN511" s="151"/>
      <c r="BO511" s="151"/>
      <c r="BP511" s="151"/>
      <c r="BQ511" s="151"/>
      <c r="BR511" s="151"/>
      <c r="BS511" s="151"/>
      <c r="BT511" s="151"/>
      <c r="BU511" s="151"/>
      <c r="BV511" s="151"/>
      <c r="BW511" s="151"/>
      <c r="BX511" s="151"/>
      <c r="BY511" s="151"/>
      <c r="BZ511" s="151"/>
      <c r="CA511" s="151"/>
      <c r="CB511" s="151"/>
      <c r="CC511" s="151"/>
      <c r="CD511" s="151"/>
      <c r="CE511" s="151"/>
      <c r="CF511" s="151"/>
      <c r="CG511" s="151"/>
      <c r="CH511" s="151"/>
      <c r="CI511" s="151"/>
      <c r="CJ511" s="151"/>
      <c r="CK511" s="151"/>
      <c r="CL511" s="151"/>
      <c r="CM511" s="151"/>
      <c r="CN511" s="151"/>
      <c r="CO511" s="151"/>
      <c r="CP511" s="151"/>
      <c r="CQ511" s="151"/>
      <c r="CR511" s="151"/>
      <c r="CS511" s="151"/>
      <c r="CT511" s="151"/>
      <c r="CU511" s="151"/>
      <c r="CV511" s="151"/>
      <c r="CW511" s="151"/>
      <c r="CX511" s="151"/>
      <c r="CY511" s="151"/>
      <c r="CZ511" s="151"/>
      <c r="DA511" s="151"/>
      <c r="DB511" s="151"/>
      <c r="DC511" s="151"/>
      <c r="DD511" s="151"/>
      <c r="DE511" s="151"/>
      <c r="DF511" s="151"/>
      <c r="DG511" s="151"/>
      <c r="DH511" s="151"/>
      <c r="DI511" s="151"/>
      <c r="DJ511" s="151"/>
      <c r="DK511" s="151"/>
      <c r="DL511" s="151"/>
      <c r="DM511" s="151"/>
      <c r="DN511" s="151"/>
      <c r="DO511" s="151"/>
    </row>
    <row r="512" spans="1:119" ht="15.75" customHeight="1" x14ac:dyDescent="0.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c r="BR512" s="151"/>
      <c r="BS512" s="151"/>
      <c r="BT512" s="151"/>
      <c r="BU512" s="151"/>
      <c r="BV512" s="151"/>
      <c r="BW512" s="151"/>
      <c r="BX512" s="151"/>
      <c r="BY512" s="151"/>
      <c r="BZ512" s="151"/>
      <c r="CA512" s="151"/>
      <c r="CB512" s="151"/>
      <c r="CC512" s="151"/>
      <c r="CD512" s="151"/>
      <c r="CE512" s="151"/>
      <c r="CF512" s="151"/>
      <c r="CG512" s="151"/>
      <c r="CH512" s="151"/>
      <c r="CI512" s="151"/>
      <c r="CJ512" s="151"/>
      <c r="CK512" s="151"/>
      <c r="CL512" s="151"/>
      <c r="CM512" s="151"/>
      <c r="CN512" s="151"/>
      <c r="CO512" s="151"/>
      <c r="CP512" s="151"/>
      <c r="CQ512" s="151"/>
      <c r="CR512" s="151"/>
      <c r="CS512" s="151"/>
      <c r="CT512" s="151"/>
      <c r="CU512" s="151"/>
      <c r="CV512" s="151"/>
      <c r="CW512" s="151"/>
      <c r="CX512" s="151"/>
      <c r="CY512" s="151"/>
      <c r="CZ512" s="151"/>
      <c r="DA512" s="151"/>
      <c r="DB512" s="151"/>
      <c r="DC512" s="151"/>
      <c r="DD512" s="151"/>
      <c r="DE512" s="151"/>
      <c r="DF512" s="151"/>
      <c r="DG512" s="151"/>
      <c r="DH512" s="151"/>
      <c r="DI512" s="151"/>
      <c r="DJ512" s="151"/>
      <c r="DK512" s="151"/>
      <c r="DL512" s="151"/>
      <c r="DM512" s="151"/>
      <c r="DN512" s="151"/>
      <c r="DO512" s="151"/>
    </row>
    <row r="513" spans="1:119" ht="15.75" customHeight="1" x14ac:dyDescent="0.2">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151"/>
      <c r="BS513" s="151"/>
      <c r="BT513" s="151"/>
      <c r="BU513" s="151"/>
      <c r="BV513" s="151"/>
      <c r="BW513" s="151"/>
      <c r="BX513" s="151"/>
      <c r="BY513" s="151"/>
      <c r="BZ513" s="151"/>
      <c r="CA513" s="151"/>
      <c r="CB513" s="151"/>
      <c r="CC513" s="151"/>
      <c r="CD513" s="151"/>
      <c r="CE513" s="151"/>
      <c r="CF513" s="151"/>
      <c r="CG513" s="151"/>
      <c r="CH513" s="151"/>
      <c r="CI513" s="151"/>
      <c r="CJ513" s="151"/>
      <c r="CK513" s="151"/>
      <c r="CL513" s="151"/>
      <c r="CM513" s="151"/>
      <c r="CN513" s="151"/>
      <c r="CO513" s="151"/>
      <c r="CP513" s="151"/>
      <c r="CQ513" s="151"/>
      <c r="CR513" s="151"/>
      <c r="CS513" s="151"/>
      <c r="CT513" s="151"/>
      <c r="CU513" s="151"/>
      <c r="CV513" s="151"/>
      <c r="CW513" s="151"/>
      <c r="CX513" s="151"/>
      <c r="CY513" s="151"/>
      <c r="CZ513" s="151"/>
      <c r="DA513" s="151"/>
      <c r="DB513" s="151"/>
      <c r="DC513" s="151"/>
      <c r="DD513" s="151"/>
      <c r="DE513" s="151"/>
      <c r="DF513" s="151"/>
      <c r="DG513" s="151"/>
      <c r="DH513" s="151"/>
      <c r="DI513" s="151"/>
      <c r="DJ513" s="151"/>
      <c r="DK513" s="151"/>
      <c r="DL513" s="151"/>
      <c r="DM513" s="151"/>
      <c r="DN513" s="151"/>
      <c r="DO513" s="151"/>
    </row>
    <row r="514" spans="1:119" ht="15.75" customHeight="1" x14ac:dyDescent="0.2">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row>
    <row r="515" spans="1:119" ht="15.75" customHeight="1" x14ac:dyDescent="0.2">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151"/>
      <c r="BU515" s="151"/>
      <c r="BV515" s="151"/>
      <c r="BW515" s="151"/>
      <c r="BX515" s="151"/>
      <c r="BY515" s="151"/>
      <c r="BZ515" s="151"/>
      <c r="CA515" s="151"/>
      <c r="CB515" s="151"/>
      <c r="CC515" s="151"/>
      <c r="CD515" s="151"/>
      <c r="CE515" s="151"/>
      <c r="CF515" s="151"/>
      <c r="CG515" s="151"/>
      <c r="CH515" s="151"/>
      <c r="CI515" s="151"/>
      <c r="CJ515" s="151"/>
      <c r="CK515" s="151"/>
      <c r="CL515" s="151"/>
      <c r="CM515" s="151"/>
      <c r="CN515" s="151"/>
      <c r="CO515" s="151"/>
      <c r="CP515" s="151"/>
      <c r="CQ515" s="151"/>
      <c r="CR515" s="151"/>
      <c r="CS515" s="151"/>
      <c r="CT515" s="151"/>
      <c r="CU515" s="151"/>
      <c r="CV515" s="151"/>
      <c r="CW515" s="151"/>
      <c r="CX515" s="151"/>
      <c r="CY515" s="151"/>
      <c r="CZ515" s="151"/>
      <c r="DA515" s="151"/>
      <c r="DB515" s="151"/>
      <c r="DC515" s="151"/>
      <c r="DD515" s="151"/>
      <c r="DE515" s="151"/>
      <c r="DF515" s="151"/>
      <c r="DG515" s="151"/>
      <c r="DH515" s="151"/>
      <c r="DI515" s="151"/>
      <c r="DJ515" s="151"/>
      <c r="DK515" s="151"/>
      <c r="DL515" s="151"/>
      <c r="DM515" s="151"/>
      <c r="DN515" s="151"/>
      <c r="DO515" s="151"/>
    </row>
    <row r="516" spans="1:119" ht="15.75" customHeight="1" x14ac:dyDescent="0.2">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151"/>
      <c r="BN516" s="151"/>
      <c r="BO516" s="151"/>
      <c r="BP516" s="151"/>
      <c r="BQ516" s="151"/>
      <c r="BR516" s="151"/>
      <c r="BS516" s="151"/>
      <c r="BT516" s="151"/>
      <c r="BU516" s="151"/>
      <c r="BV516" s="151"/>
      <c r="BW516" s="151"/>
      <c r="BX516" s="151"/>
      <c r="BY516" s="151"/>
      <c r="BZ516" s="151"/>
      <c r="CA516" s="151"/>
      <c r="CB516" s="151"/>
      <c r="CC516" s="151"/>
      <c r="CD516" s="151"/>
      <c r="CE516" s="151"/>
      <c r="CF516" s="151"/>
      <c r="CG516" s="151"/>
      <c r="CH516" s="151"/>
      <c r="CI516" s="151"/>
      <c r="CJ516" s="151"/>
      <c r="CK516" s="151"/>
      <c r="CL516" s="151"/>
      <c r="CM516" s="151"/>
      <c r="CN516" s="151"/>
      <c r="CO516" s="151"/>
      <c r="CP516" s="151"/>
      <c r="CQ516" s="151"/>
      <c r="CR516" s="151"/>
      <c r="CS516" s="151"/>
      <c r="CT516" s="151"/>
      <c r="CU516" s="151"/>
      <c r="CV516" s="151"/>
      <c r="CW516" s="151"/>
      <c r="CX516" s="151"/>
      <c r="CY516" s="151"/>
      <c r="CZ516" s="151"/>
      <c r="DA516" s="151"/>
      <c r="DB516" s="151"/>
      <c r="DC516" s="151"/>
      <c r="DD516" s="151"/>
      <c r="DE516" s="151"/>
      <c r="DF516" s="151"/>
      <c r="DG516" s="151"/>
      <c r="DH516" s="151"/>
      <c r="DI516" s="151"/>
      <c r="DJ516" s="151"/>
      <c r="DK516" s="151"/>
      <c r="DL516" s="151"/>
      <c r="DM516" s="151"/>
      <c r="DN516" s="151"/>
      <c r="DO516" s="151"/>
    </row>
    <row r="517" spans="1:119" ht="15.75" customHeight="1" x14ac:dyDescent="0.2">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51"/>
      <c r="BS517" s="151"/>
      <c r="BT517" s="151"/>
      <c r="BU517" s="151"/>
      <c r="BV517" s="151"/>
      <c r="BW517" s="151"/>
      <c r="BX517" s="151"/>
      <c r="BY517" s="151"/>
      <c r="BZ517" s="151"/>
      <c r="CA517" s="151"/>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c r="DD517" s="151"/>
      <c r="DE517" s="151"/>
      <c r="DF517" s="151"/>
      <c r="DG517" s="151"/>
      <c r="DH517" s="151"/>
      <c r="DI517" s="151"/>
      <c r="DJ517" s="151"/>
      <c r="DK517" s="151"/>
      <c r="DL517" s="151"/>
      <c r="DM517" s="151"/>
      <c r="DN517" s="151"/>
      <c r="DO517" s="151"/>
    </row>
    <row r="518" spans="1:119" ht="15.75" customHeight="1" x14ac:dyDescent="0.2">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151"/>
      <c r="BU518" s="151"/>
      <c r="BV518" s="151"/>
      <c r="BW518" s="151"/>
      <c r="BX518" s="151"/>
      <c r="BY518" s="151"/>
      <c r="BZ518" s="151"/>
      <c r="CA518" s="151"/>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c r="DD518" s="151"/>
      <c r="DE518" s="151"/>
      <c r="DF518" s="151"/>
      <c r="DG518" s="151"/>
      <c r="DH518" s="151"/>
      <c r="DI518" s="151"/>
      <c r="DJ518" s="151"/>
      <c r="DK518" s="151"/>
      <c r="DL518" s="151"/>
      <c r="DM518" s="151"/>
      <c r="DN518" s="151"/>
      <c r="DO518" s="151"/>
    </row>
    <row r="519" spans="1:119" ht="15.75" customHeight="1" x14ac:dyDescent="0.2">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151"/>
      <c r="BU519" s="151"/>
      <c r="BV519" s="151"/>
      <c r="BW519" s="151"/>
      <c r="BX519" s="151"/>
      <c r="BY519" s="151"/>
      <c r="BZ519" s="151"/>
      <c r="CA519" s="151"/>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c r="DD519" s="151"/>
      <c r="DE519" s="151"/>
      <c r="DF519" s="151"/>
      <c r="DG519" s="151"/>
      <c r="DH519" s="151"/>
      <c r="DI519" s="151"/>
      <c r="DJ519" s="151"/>
      <c r="DK519" s="151"/>
      <c r="DL519" s="151"/>
      <c r="DM519" s="151"/>
      <c r="DN519" s="151"/>
      <c r="DO519" s="151"/>
    </row>
    <row r="520" spans="1:119" ht="15.75" customHeight="1" x14ac:dyDescent="0.2">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151"/>
      <c r="BN520" s="151"/>
      <c r="BO520" s="151"/>
      <c r="BP520" s="151"/>
      <c r="BQ520" s="151"/>
      <c r="BR520" s="151"/>
      <c r="BS520" s="151"/>
      <c r="BT520" s="151"/>
      <c r="BU520" s="151"/>
      <c r="BV520" s="151"/>
      <c r="BW520" s="151"/>
      <c r="BX520" s="151"/>
      <c r="BY520" s="151"/>
      <c r="BZ520" s="151"/>
      <c r="CA520" s="151"/>
      <c r="CB520" s="151"/>
      <c r="CC520" s="151"/>
      <c r="CD520" s="151"/>
      <c r="CE520" s="151"/>
      <c r="CF520" s="151"/>
      <c r="CG520" s="151"/>
      <c r="CH520" s="151"/>
      <c r="CI520" s="151"/>
      <c r="CJ520" s="151"/>
      <c r="CK520" s="151"/>
      <c r="CL520" s="151"/>
      <c r="CM520" s="151"/>
      <c r="CN520" s="151"/>
      <c r="CO520" s="151"/>
      <c r="CP520" s="151"/>
      <c r="CQ520" s="151"/>
      <c r="CR520" s="151"/>
      <c r="CS520" s="151"/>
      <c r="CT520" s="151"/>
      <c r="CU520" s="151"/>
      <c r="CV520" s="151"/>
      <c r="CW520" s="151"/>
      <c r="CX520" s="151"/>
      <c r="CY520" s="151"/>
      <c r="CZ520" s="151"/>
      <c r="DA520" s="151"/>
      <c r="DB520" s="151"/>
      <c r="DC520" s="151"/>
      <c r="DD520" s="151"/>
      <c r="DE520" s="151"/>
      <c r="DF520" s="151"/>
      <c r="DG520" s="151"/>
      <c r="DH520" s="151"/>
      <c r="DI520" s="151"/>
      <c r="DJ520" s="151"/>
      <c r="DK520" s="151"/>
      <c r="DL520" s="151"/>
      <c r="DM520" s="151"/>
      <c r="DN520" s="151"/>
      <c r="DO520" s="151"/>
    </row>
    <row r="521" spans="1:119" ht="15.75" customHeight="1" x14ac:dyDescent="0.2">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151"/>
      <c r="BN521" s="151"/>
      <c r="BO521" s="151"/>
      <c r="BP521" s="151"/>
      <c r="BQ521" s="151"/>
      <c r="BR521" s="151"/>
      <c r="BS521" s="151"/>
      <c r="BT521" s="151"/>
      <c r="BU521" s="151"/>
      <c r="BV521" s="151"/>
      <c r="BW521" s="151"/>
      <c r="BX521" s="151"/>
      <c r="BY521" s="151"/>
      <c r="BZ521" s="151"/>
      <c r="CA521" s="151"/>
      <c r="CB521" s="151"/>
      <c r="CC521" s="151"/>
      <c r="CD521" s="151"/>
      <c r="CE521" s="151"/>
      <c r="CF521" s="151"/>
      <c r="CG521" s="151"/>
      <c r="CH521" s="151"/>
      <c r="CI521" s="151"/>
      <c r="CJ521" s="151"/>
      <c r="CK521" s="151"/>
      <c r="CL521" s="151"/>
      <c r="CM521" s="151"/>
      <c r="CN521" s="151"/>
      <c r="CO521" s="151"/>
      <c r="CP521" s="151"/>
      <c r="CQ521" s="151"/>
      <c r="CR521" s="151"/>
      <c r="CS521" s="151"/>
      <c r="CT521" s="151"/>
      <c r="CU521" s="151"/>
      <c r="CV521" s="151"/>
      <c r="CW521" s="151"/>
      <c r="CX521" s="151"/>
      <c r="CY521" s="151"/>
      <c r="CZ521" s="151"/>
      <c r="DA521" s="151"/>
      <c r="DB521" s="151"/>
      <c r="DC521" s="151"/>
      <c r="DD521" s="151"/>
      <c r="DE521" s="151"/>
      <c r="DF521" s="151"/>
      <c r="DG521" s="151"/>
      <c r="DH521" s="151"/>
      <c r="DI521" s="151"/>
      <c r="DJ521" s="151"/>
      <c r="DK521" s="151"/>
      <c r="DL521" s="151"/>
      <c r="DM521" s="151"/>
      <c r="DN521" s="151"/>
      <c r="DO521" s="151"/>
    </row>
    <row r="522" spans="1:119" ht="15.75" customHeight="1" x14ac:dyDescent="0.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row>
    <row r="523" spans="1:119" ht="15.75" customHeight="1" x14ac:dyDescent="0.2">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151"/>
      <c r="BN523" s="151"/>
      <c r="BO523" s="151"/>
      <c r="BP523" s="151"/>
      <c r="BQ523" s="151"/>
      <c r="BR523" s="151"/>
      <c r="BS523" s="151"/>
      <c r="BT523" s="151"/>
      <c r="BU523" s="151"/>
      <c r="BV523" s="151"/>
      <c r="BW523" s="151"/>
      <c r="BX523" s="151"/>
      <c r="BY523" s="151"/>
      <c r="BZ523" s="151"/>
      <c r="CA523" s="151"/>
      <c r="CB523" s="151"/>
      <c r="CC523" s="151"/>
      <c r="CD523" s="151"/>
      <c r="CE523" s="151"/>
      <c r="CF523" s="151"/>
      <c r="CG523" s="151"/>
      <c r="CH523" s="151"/>
      <c r="CI523" s="151"/>
      <c r="CJ523" s="151"/>
      <c r="CK523" s="151"/>
      <c r="CL523" s="151"/>
      <c r="CM523" s="151"/>
      <c r="CN523" s="151"/>
      <c r="CO523" s="151"/>
      <c r="CP523" s="151"/>
      <c r="CQ523" s="151"/>
      <c r="CR523" s="151"/>
      <c r="CS523" s="151"/>
      <c r="CT523" s="151"/>
      <c r="CU523" s="151"/>
      <c r="CV523" s="151"/>
      <c r="CW523" s="151"/>
      <c r="CX523" s="151"/>
      <c r="CY523" s="151"/>
      <c r="CZ523" s="151"/>
      <c r="DA523" s="151"/>
      <c r="DB523" s="151"/>
      <c r="DC523" s="151"/>
      <c r="DD523" s="151"/>
      <c r="DE523" s="151"/>
      <c r="DF523" s="151"/>
      <c r="DG523" s="151"/>
      <c r="DH523" s="151"/>
      <c r="DI523" s="151"/>
      <c r="DJ523" s="151"/>
      <c r="DK523" s="151"/>
      <c r="DL523" s="151"/>
      <c r="DM523" s="151"/>
      <c r="DN523" s="151"/>
      <c r="DO523" s="151"/>
    </row>
    <row r="524" spans="1:119" ht="15.75" customHeight="1" x14ac:dyDescent="0.2">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c r="BR524" s="151"/>
      <c r="BS524" s="151"/>
      <c r="BT524" s="151"/>
      <c r="BU524" s="151"/>
      <c r="BV524" s="151"/>
      <c r="BW524" s="151"/>
      <c r="BX524" s="151"/>
      <c r="BY524" s="151"/>
      <c r="BZ524" s="151"/>
      <c r="CA524" s="151"/>
      <c r="CB524" s="151"/>
      <c r="CC524" s="151"/>
      <c r="CD524" s="151"/>
      <c r="CE524" s="151"/>
      <c r="CF524" s="151"/>
      <c r="CG524" s="151"/>
      <c r="CH524" s="151"/>
      <c r="CI524" s="151"/>
      <c r="CJ524" s="151"/>
      <c r="CK524" s="151"/>
      <c r="CL524" s="151"/>
      <c r="CM524" s="151"/>
      <c r="CN524" s="151"/>
      <c r="CO524" s="151"/>
      <c r="CP524" s="151"/>
      <c r="CQ524" s="151"/>
      <c r="CR524" s="151"/>
      <c r="CS524" s="151"/>
      <c r="CT524" s="151"/>
      <c r="CU524" s="151"/>
      <c r="CV524" s="151"/>
      <c r="CW524" s="151"/>
      <c r="CX524" s="151"/>
      <c r="CY524" s="151"/>
      <c r="CZ524" s="151"/>
      <c r="DA524" s="151"/>
      <c r="DB524" s="151"/>
      <c r="DC524" s="151"/>
      <c r="DD524" s="151"/>
      <c r="DE524" s="151"/>
      <c r="DF524" s="151"/>
      <c r="DG524" s="151"/>
      <c r="DH524" s="151"/>
      <c r="DI524" s="151"/>
      <c r="DJ524" s="151"/>
      <c r="DK524" s="151"/>
      <c r="DL524" s="151"/>
      <c r="DM524" s="151"/>
      <c r="DN524" s="151"/>
      <c r="DO524" s="151"/>
    </row>
    <row r="525" spans="1:119" ht="15.75" customHeight="1" x14ac:dyDescent="0.2">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151"/>
      <c r="BN525" s="151"/>
      <c r="BO525" s="151"/>
      <c r="BP525" s="151"/>
      <c r="BQ525" s="151"/>
      <c r="BR525" s="151"/>
      <c r="BS525" s="151"/>
      <c r="BT525" s="151"/>
      <c r="BU525" s="151"/>
      <c r="BV525" s="151"/>
      <c r="BW525" s="151"/>
      <c r="BX525" s="151"/>
      <c r="BY525" s="151"/>
      <c r="BZ525" s="151"/>
      <c r="CA525" s="151"/>
      <c r="CB525" s="151"/>
      <c r="CC525" s="151"/>
      <c r="CD525" s="151"/>
      <c r="CE525" s="151"/>
      <c r="CF525" s="151"/>
      <c r="CG525" s="151"/>
      <c r="CH525" s="151"/>
      <c r="CI525" s="151"/>
      <c r="CJ525" s="151"/>
      <c r="CK525" s="151"/>
      <c r="CL525" s="151"/>
      <c r="CM525" s="151"/>
      <c r="CN525" s="151"/>
      <c r="CO525" s="151"/>
      <c r="CP525" s="151"/>
      <c r="CQ525" s="151"/>
      <c r="CR525" s="151"/>
      <c r="CS525" s="151"/>
      <c r="CT525" s="151"/>
      <c r="CU525" s="151"/>
      <c r="CV525" s="151"/>
      <c r="CW525" s="151"/>
      <c r="CX525" s="151"/>
      <c r="CY525" s="151"/>
      <c r="CZ525" s="151"/>
      <c r="DA525" s="151"/>
      <c r="DB525" s="151"/>
      <c r="DC525" s="151"/>
      <c r="DD525" s="151"/>
      <c r="DE525" s="151"/>
      <c r="DF525" s="151"/>
      <c r="DG525" s="151"/>
      <c r="DH525" s="151"/>
      <c r="DI525" s="151"/>
      <c r="DJ525" s="151"/>
      <c r="DK525" s="151"/>
      <c r="DL525" s="151"/>
      <c r="DM525" s="151"/>
      <c r="DN525" s="151"/>
      <c r="DO525" s="151"/>
    </row>
    <row r="526" spans="1:119" ht="15.75" customHeight="1" x14ac:dyDescent="0.2">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151"/>
      <c r="BU526" s="151"/>
      <c r="BV526" s="151"/>
      <c r="BW526" s="151"/>
      <c r="BX526" s="151"/>
      <c r="BY526" s="151"/>
      <c r="BZ526" s="151"/>
      <c r="CA526" s="151"/>
      <c r="CB526" s="151"/>
      <c r="CC526" s="151"/>
      <c r="CD526" s="151"/>
      <c r="CE526" s="151"/>
      <c r="CF526" s="151"/>
      <c r="CG526" s="151"/>
      <c r="CH526" s="151"/>
      <c r="CI526" s="151"/>
      <c r="CJ526" s="151"/>
      <c r="CK526" s="151"/>
      <c r="CL526" s="151"/>
      <c r="CM526" s="151"/>
      <c r="CN526" s="151"/>
      <c r="CO526" s="151"/>
      <c r="CP526" s="151"/>
      <c r="CQ526" s="151"/>
      <c r="CR526" s="151"/>
      <c r="CS526" s="151"/>
      <c r="CT526" s="151"/>
      <c r="CU526" s="151"/>
      <c r="CV526" s="151"/>
      <c r="CW526" s="151"/>
      <c r="CX526" s="151"/>
      <c r="CY526" s="151"/>
      <c r="CZ526" s="151"/>
      <c r="DA526" s="151"/>
      <c r="DB526" s="151"/>
      <c r="DC526" s="151"/>
      <c r="DD526" s="151"/>
      <c r="DE526" s="151"/>
      <c r="DF526" s="151"/>
      <c r="DG526" s="151"/>
      <c r="DH526" s="151"/>
      <c r="DI526" s="151"/>
      <c r="DJ526" s="151"/>
      <c r="DK526" s="151"/>
      <c r="DL526" s="151"/>
      <c r="DM526" s="151"/>
      <c r="DN526" s="151"/>
      <c r="DO526" s="151"/>
    </row>
    <row r="527" spans="1:119" ht="15.75" customHeight="1" x14ac:dyDescent="0.2">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151"/>
      <c r="BU527" s="151"/>
      <c r="BV527" s="151"/>
      <c r="BW527" s="151"/>
      <c r="BX527" s="151"/>
      <c r="BY527" s="151"/>
      <c r="BZ527" s="151"/>
      <c r="CA527" s="151"/>
      <c r="CB527" s="151"/>
      <c r="CC527" s="151"/>
      <c r="CD527" s="151"/>
      <c r="CE527" s="151"/>
      <c r="CF527" s="151"/>
      <c r="CG527" s="151"/>
      <c r="CH527" s="151"/>
      <c r="CI527" s="151"/>
      <c r="CJ527" s="151"/>
      <c r="CK527" s="151"/>
      <c r="CL527" s="151"/>
      <c r="CM527" s="151"/>
      <c r="CN527" s="151"/>
      <c r="CO527" s="151"/>
      <c r="CP527" s="151"/>
      <c r="CQ527" s="151"/>
      <c r="CR527" s="151"/>
      <c r="CS527" s="151"/>
      <c r="CT527" s="151"/>
      <c r="CU527" s="151"/>
      <c r="CV527" s="151"/>
      <c r="CW527" s="151"/>
      <c r="CX527" s="151"/>
      <c r="CY527" s="151"/>
      <c r="CZ527" s="151"/>
      <c r="DA527" s="151"/>
      <c r="DB527" s="151"/>
      <c r="DC527" s="151"/>
      <c r="DD527" s="151"/>
      <c r="DE527" s="151"/>
      <c r="DF527" s="151"/>
      <c r="DG527" s="151"/>
      <c r="DH527" s="151"/>
      <c r="DI527" s="151"/>
      <c r="DJ527" s="151"/>
      <c r="DK527" s="151"/>
      <c r="DL527" s="151"/>
      <c r="DM527" s="151"/>
      <c r="DN527" s="151"/>
      <c r="DO527" s="151"/>
    </row>
    <row r="528" spans="1:119" ht="15.75" customHeight="1" x14ac:dyDescent="0.2">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151"/>
      <c r="BN528" s="151"/>
      <c r="BO528" s="151"/>
      <c r="BP528" s="151"/>
      <c r="BQ528" s="151"/>
      <c r="BR528" s="151"/>
      <c r="BS528" s="151"/>
      <c r="BT528" s="151"/>
      <c r="BU528" s="151"/>
      <c r="BV528" s="151"/>
      <c r="BW528" s="151"/>
      <c r="BX528" s="151"/>
      <c r="BY528" s="151"/>
      <c r="BZ528" s="151"/>
      <c r="CA528" s="151"/>
      <c r="CB528" s="151"/>
      <c r="CC528" s="151"/>
      <c r="CD528" s="151"/>
      <c r="CE528" s="151"/>
      <c r="CF528" s="151"/>
      <c r="CG528" s="151"/>
      <c r="CH528" s="151"/>
      <c r="CI528" s="151"/>
      <c r="CJ528" s="151"/>
      <c r="CK528" s="151"/>
      <c r="CL528" s="151"/>
      <c r="CM528" s="151"/>
      <c r="CN528" s="151"/>
      <c r="CO528" s="151"/>
      <c r="CP528" s="151"/>
      <c r="CQ528" s="151"/>
      <c r="CR528" s="151"/>
      <c r="CS528" s="151"/>
      <c r="CT528" s="151"/>
      <c r="CU528" s="151"/>
      <c r="CV528" s="151"/>
      <c r="CW528" s="151"/>
      <c r="CX528" s="151"/>
      <c r="CY528" s="151"/>
      <c r="CZ528" s="151"/>
      <c r="DA528" s="151"/>
      <c r="DB528" s="151"/>
      <c r="DC528" s="151"/>
      <c r="DD528" s="151"/>
      <c r="DE528" s="151"/>
      <c r="DF528" s="151"/>
      <c r="DG528" s="151"/>
      <c r="DH528" s="151"/>
      <c r="DI528" s="151"/>
      <c r="DJ528" s="151"/>
      <c r="DK528" s="151"/>
      <c r="DL528" s="151"/>
      <c r="DM528" s="151"/>
      <c r="DN528" s="151"/>
      <c r="DO528" s="151"/>
    </row>
    <row r="529" spans="1:119" ht="15.75" customHeight="1" x14ac:dyDescent="0.2">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151"/>
      <c r="BN529" s="151"/>
      <c r="BO529" s="151"/>
      <c r="BP529" s="151"/>
      <c r="BQ529" s="151"/>
      <c r="BR529" s="151"/>
      <c r="BS529" s="151"/>
      <c r="BT529" s="151"/>
      <c r="BU529" s="151"/>
      <c r="BV529" s="151"/>
      <c r="BW529" s="151"/>
      <c r="BX529" s="151"/>
      <c r="BY529" s="151"/>
      <c r="BZ529" s="151"/>
      <c r="CA529" s="151"/>
      <c r="CB529" s="151"/>
      <c r="CC529" s="151"/>
      <c r="CD529" s="151"/>
      <c r="CE529" s="151"/>
      <c r="CF529" s="151"/>
      <c r="CG529" s="151"/>
      <c r="CH529" s="151"/>
      <c r="CI529" s="151"/>
      <c r="CJ529" s="151"/>
      <c r="CK529" s="151"/>
      <c r="CL529" s="151"/>
      <c r="CM529" s="151"/>
      <c r="CN529" s="151"/>
      <c r="CO529" s="151"/>
      <c r="CP529" s="151"/>
      <c r="CQ529" s="151"/>
      <c r="CR529" s="151"/>
      <c r="CS529" s="151"/>
      <c r="CT529" s="151"/>
      <c r="CU529" s="151"/>
      <c r="CV529" s="151"/>
      <c r="CW529" s="151"/>
      <c r="CX529" s="151"/>
      <c r="CY529" s="151"/>
      <c r="CZ529" s="151"/>
      <c r="DA529" s="151"/>
      <c r="DB529" s="151"/>
      <c r="DC529" s="151"/>
      <c r="DD529" s="151"/>
      <c r="DE529" s="151"/>
      <c r="DF529" s="151"/>
      <c r="DG529" s="151"/>
      <c r="DH529" s="151"/>
      <c r="DI529" s="151"/>
      <c r="DJ529" s="151"/>
      <c r="DK529" s="151"/>
      <c r="DL529" s="151"/>
      <c r="DM529" s="151"/>
      <c r="DN529" s="151"/>
      <c r="DO529" s="151"/>
    </row>
    <row r="530" spans="1:119" ht="15.75" customHeight="1" x14ac:dyDescent="0.2">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151"/>
      <c r="BU530" s="151"/>
      <c r="BV530" s="151"/>
      <c r="BW530" s="151"/>
      <c r="BX530" s="151"/>
      <c r="BY530" s="151"/>
      <c r="BZ530" s="151"/>
      <c r="CA530" s="151"/>
      <c r="CB530" s="151"/>
      <c r="CC530" s="151"/>
      <c r="CD530" s="151"/>
      <c r="CE530" s="151"/>
      <c r="CF530" s="151"/>
      <c r="CG530" s="151"/>
      <c r="CH530" s="151"/>
      <c r="CI530" s="151"/>
      <c r="CJ530" s="151"/>
      <c r="CK530" s="151"/>
      <c r="CL530" s="151"/>
      <c r="CM530" s="151"/>
      <c r="CN530" s="151"/>
      <c r="CO530" s="151"/>
      <c r="CP530" s="151"/>
      <c r="CQ530" s="151"/>
      <c r="CR530" s="151"/>
      <c r="CS530" s="151"/>
      <c r="CT530" s="151"/>
      <c r="CU530" s="151"/>
      <c r="CV530" s="151"/>
      <c r="CW530" s="151"/>
      <c r="CX530" s="151"/>
      <c r="CY530" s="151"/>
      <c r="CZ530" s="151"/>
      <c r="DA530" s="151"/>
      <c r="DB530" s="151"/>
      <c r="DC530" s="151"/>
      <c r="DD530" s="151"/>
      <c r="DE530" s="151"/>
      <c r="DF530" s="151"/>
      <c r="DG530" s="151"/>
      <c r="DH530" s="151"/>
      <c r="DI530" s="151"/>
      <c r="DJ530" s="151"/>
      <c r="DK530" s="151"/>
      <c r="DL530" s="151"/>
      <c r="DM530" s="151"/>
      <c r="DN530" s="151"/>
      <c r="DO530" s="151"/>
    </row>
    <row r="531" spans="1:119" ht="15.75" customHeight="1" x14ac:dyDescent="0.2">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151"/>
      <c r="BU531" s="151"/>
      <c r="BV531" s="151"/>
      <c r="BW531" s="151"/>
      <c r="BX531" s="151"/>
      <c r="BY531" s="151"/>
      <c r="BZ531" s="151"/>
      <c r="CA531" s="151"/>
      <c r="CB531" s="151"/>
      <c r="CC531" s="151"/>
      <c r="CD531" s="151"/>
      <c r="CE531" s="151"/>
      <c r="CF531" s="151"/>
      <c r="CG531" s="151"/>
      <c r="CH531" s="151"/>
      <c r="CI531" s="151"/>
      <c r="CJ531" s="151"/>
      <c r="CK531" s="151"/>
      <c r="CL531" s="151"/>
      <c r="CM531" s="151"/>
      <c r="CN531" s="151"/>
      <c r="CO531" s="151"/>
      <c r="CP531" s="151"/>
      <c r="CQ531" s="151"/>
      <c r="CR531" s="151"/>
      <c r="CS531" s="151"/>
      <c r="CT531" s="151"/>
      <c r="CU531" s="151"/>
      <c r="CV531" s="151"/>
      <c r="CW531" s="151"/>
      <c r="CX531" s="151"/>
      <c r="CY531" s="151"/>
      <c r="CZ531" s="151"/>
      <c r="DA531" s="151"/>
      <c r="DB531" s="151"/>
      <c r="DC531" s="151"/>
      <c r="DD531" s="151"/>
      <c r="DE531" s="151"/>
      <c r="DF531" s="151"/>
      <c r="DG531" s="151"/>
      <c r="DH531" s="151"/>
      <c r="DI531" s="151"/>
      <c r="DJ531" s="151"/>
      <c r="DK531" s="151"/>
      <c r="DL531" s="151"/>
      <c r="DM531" s="151"/>
      <c r="DN531" s="151"/>
      <c r="DO531" s="151"/>
    </row>
    <row r="532" spans="1:119" ht="15.75" customHeight="1" x14ac:dyDescent="0.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151"/>
      <c r="BS532" s="151"/>
      <c r="BT532" s="151"/>
      <c r="BU532" s="151"/>
      <c r="BV532" s="151"/>
      <c r="BW532" s="151"/>
      <c r="BX532" s="151"/>
      <c r="BY532" s="151"/>
      <c r="BZ532" s="151"/>
      <c r="CA532" s="151"/>
      <c r="CB532" s="151"/>
      <c r="CC532" s="151"/>
      <c r="CD532" s="151"/>
      <c r="CE532" s="151"/>
      <c r="CF532" s="151"/>
      <c r="CG532" s="151"/>
      <c r="CH532" s="151"/>
      <c r="CI532" s="151"/>
      <c r="CJ532" s="151"/>
      <c r="CK532" s="151"/>
      <c r="CL532" s="151"/>
      <c r="CM532" s="151"/>
      <c r="CN532" s="151"/>
      <c r="CO532" s="151"/>
      <c r="CP532" s="151"/>
      <c r="CQ532" s="151"/>
      <c r="CR532" s="151"/>
      <c r="CS532" s="151"/>
      <c r="CT532" s="151"/>
      <c r="CU532" s="151"/>
      <c r="CV532" s="151"/>
      <c r="CW532" s="151"/>
      <c r="CX532" s="151"/>
      <c r="CY532" s="151"/>
      <c r="CZ532" s="151"/>
      <c r="DA532" s="151"/>
      <c r="DB532" s="151"/>
      <c r="DC532" s="151"/>
      <c r="DD532" s="151"/>
      <c r="DE532" s="151"/>
      <c r="DF532" s="151"/>
      <c r="DG532" s="151"/>
      <c r="DH532" s="151"/>
      <c r="DI532" s="151"/>
      <c r="DJ532" s="151"/>
      <c r="DK532" s="151"/>
      <c r="DL532" s="151"/>
      <c r="DM532" s="151"/>
      <c r="DN532" s="151"/>
      <c r="DO532" s="151"/>
    </row>
    <row r="533" spans="1:119" ht="15.75" customHeight="1" x14ac:dyDescent="0.2">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151"/>
      <c r="BS533" s="151"/>
      <c r="BT533" s="151"/>
      <c r="BU533" s="151"/>
      <c r="BV533" s="151"/>
      <c r="BW533" s="151"/>
      <c r="BX533" s="151"/>
      <c r="BY533" s="151"/>
      <c r="BZ533" s="151"/>
      <c r="CA533" s="151"/>
      <c r="CB533" s="151"/>
      <c r="CC533" s="151"/>
      <c r="CD533" s="151"/>
      <c r="CE533" s="151"/>
      <c r="CF533" s="151"/>
      <c r="CG533" s="151"/>
      <c r="CH533" s="151"/>
      <c r="CI533" s="151"/>
      <c r="CJ533" s="151"/>
      <c r="CK533" s="151"/>
      <c r="CL533" s="151"/>
      <c r="CM533" s="151"/>
      <c r="CN533" s="151"/>
      <c r="CO533" s="151"/>
      <c r="CP533" s="151"/>
      <c r="CQ533" s="151"/>
      <c r="CR533" s="151"/>
      <c r="CS533" s="151"/>
      <c r="CT533" s="151"/>
      <c r="CU533" s="151"/>
      <c r="CV533" s="151"/>
      <c r="CW533" s="151"/>
      <c r="CX533" s="151"/>
      <c r="CY533" s="151"/>
      <c r="CZ533" s="151"/>
      <c r="DA533" s="151"/>
      <c r="DB533" s="151"/>
      <c r="DC533" s="151"/>
      <c r="DD533" s="151"/>
      <c r="DE533" s="151"/>
      <c r="DF533" s="151"/>
      <c r="DG533" s="151"/>
      <c r="DH533" s="151"/>
      <c r="DI533" s="151"/>
      <c r="DJ533" s="151"/>
      <c r="DK533" s="151"/>
      <c r="DL533" s="151"/>
      <c r="DM533" s="151"/>
      <c r="DN533" s="151"/>
      <c r="DO533" s="151"/>
    </row>
    <row r="534" spans="1:119" ht="15.75" customHeight="1" x14ac:dyDescent="0.2">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151"/>
      <c r="BN534" s="151"/>
      <c r="BO534" s="151"/>
      <c r="BP534" s="151"/>
      <c r="BQ534" s="151"/>
      <c r="BR534" s="151"/>
      <c r="BS534" s="151"/>
      <c r="BT534" s="151"/>
      <c r="BU534" s="151"/>
      <c r="BV534" s="151"/>
      <c r="BW534" s="151"/>
      <c r="BX534" s="151"/>
      <c r="BY534" s="151"/>
      <c r="BZ534" s="151"/>
      <c r="CA534" s="151"/>
      <c r="CB534" s="151"/>
      <c r="CC534" s="151"/>
      <c r="CD534" s="151"/>
      <c r="CE534" s="151"/>
      <c r="CF534" s="151"/>
      <c r="CG534" s="151"/>
      <c r="CH534" s="151"/>
      <c r="CI534" s="151"/>
      <c r="CJ534" s="151"/>
      <c r="CK534" s="151"/>
      <c r="CL534" s="151"/>
      <c r="CM534" s="151"/>
      <c r="CN534" s="151"/>
      <c r="CO534" s="151"/>
      <c r="CP534" s="151"/>
      <c r="CQ534" s="151"/>
      <c r="CR534" s="151"/>
      <c r="CS534" s="151"/>
      <c r="CT534" s="151"/>
      <c r="CU534" s="151"/>
      <c r="CV534" s="151"/>
      <c r="CW534" s="151"/>
      <c r="CX534" s="151"/>
      <c r="CY534" s="151"/>
      <c r="CZ534" s="151"/>
      <c r="DA534" s="151"/>
      <c r="DB534" s="151"/>
      <c r="DC534" s="151"/>
      <c r="DD534" s="151"/>
      <c r="DE534" s="151"/>
      <c r="DF534" s="151"/>
      <c r="DG534" s="151"/>
      <c r="DH534" s="151"/>
      <c r="DI534" s="151"/>
      <c r="DJ534" s="151"/>
      <c r="DK534" s="151"/>
      <c r="DL534" s="151"/>
      <c r="DM534" s="151"/>
      <c r="DN534" s="151"/>
      <c r="DO534" s="151"/>
    </row>
    <row r="535" spans="1:119" ht="15.75" customHeight="1" x14ac:dyDescent="0.2">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51"/>
      <c r="BS535" s="151"/>
      <c r="BT535" s="151"/>
      <c r="BU535" s="151"/>
      <c r="BV535" s="151"/>
      <c r="BW535" s="151"/>
      <c r="BX535" s="151"/>
      <c r="BY535" s="151"/>
      <c r="BZ535" s="151"/>
      <c r="CA535" s="151"/>
      <c r="CB535" s="151"/>
      <c r="CC535" s="151"/>
      <c r="CD535" s="151"/>
      <c r="CE535" s="151"/>
      <c r="CF535" s="151"/>
      <c r="CG535" s="151"/>
      <c r="CH535" s="151"/>
      <c r="CI535" s="151"/>
      <c r="CJ535" s="151"/>
      <c r="CK535" s="151"/>
      <c r="CL535" s="151"/>
      <c r="CM535" s="151"/>
      <c r="CN535" s="151"/>
      <c r="CO535" s="151"/>
      <c r="CP535" s="151"/>
      <c r="CQ535" s="151"/>
      <c r="CR535" s="151"/>
      <c r="CS535" s="151"/>
      <c r="CT535" s="151"/>
      <c r="CU535" s="151"/>
      <c r="CV535" s="151"/>
      <c r="CW535" s="151"/>
      <c r="CX535" s="151"/>
      <c r="CY535" s="151"/>
      <c r="CZ535" s="151"/>
      <c r="DA535" s="151"/>
      <c r="DB535" s="151"/>
      <c r="DC535" s="151"/>
      <c r="DD535" s="151"/>
      <c r="DE535" s="151"/>
      <c r="DF535" s="151"/>
      <c r="DG535" s="151"/>
      <c r="DH535" s="151"/>
      <c r="DI535" s="151"/>
      <c r="DJ535" s="151"/>
      <c r="DK535" s="151"/>
      <c r="DL535" s="151"/>
      <c r="DM535" s="151"/>
      <c r="DN535" s="151"/>
      <c r="DO535" s="151"/>
    </row>
    <row r="536" spans="1:119" ht="15.75" customHeight="1" x14ac:dyDescent="0.2">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151"/>
      <c r="BN536" s="151"/>
      <c r="BO536" s="151"/>
      <c r="BP536" s="151"/>
      <c r="BQ536" s="151"/>
      <c r="BR536" s="151"/>
      <c r="BS536" s="151"/>
      <c r="BT536" s="151"/>
      <c r="BU536" s="151"/>
      <c r="BV536" s="151"/>
      <c r="BW536" s="151"/>
      <c r="BX536" s="151"/>
      <c r="BY536" s="151"/>
      <c r="BZ536" s="151"/>
      <c r="CA536" s="151"/>
      <c r="CB536" s="151"/>
      <c r="CC536" s="151"/>
      <c r="CD536" s="151"/>
      <c r="CE536" s="151"/>
      <c r="CF536" s="151"/>
      <c r="CG536" s="151"/>
      <c r="CH536" s="151"/>
      <c r="CI536" s="151"/>
      <c r="CJ536" s="151"/>
      <c r="CK536" s="151"/>
      <c r="CL536" s="151"/>
      <c r="CM536" s="151"/>
      <c r="CN536" s="151"/>
      <c r="CO536" s="151"/>
      <c r="CP536" s="151"/>
      <c r="CQ536" s="151"/>
      <c r="CR536" s="151"/>
      <c r="CS536" s="151"/>
      <c r="CT536" s="151"/>
      <c r="CU536" s="151"/>
      <c r="CV536" s="151"/>
      <c r="CW536" s="151"/>
      <c r="CX536" s="151"/>
      <c r="CY536" s="151"/>
      <c r="CZ536" s="151"/>
      <c r="DA536" s="151"/>
      <c r="DB536" s="151"/>
      <c r="DC536" s="151"/>
      <c r="DD536" s="151"/>
      <c r="DE536" s="151"/>
      <c r="DF536" s="151"/>
      <c r="DG536" s="151"/>
      <c r="DH536" s="151"/>
      <c r="DI536" s="151"/>
      <c r="DJ536" s="151"/>
      <c r="DK536" s="151"/>
      <c r="DL536" s="151"/>
      <c r="DM536" s="151"/>
      <c r="DN536" s="151"/>
      <c r="DO536" s="151"/>
    </row>
    <row r="537" spans="1:119" ht="15.75" customHeight="1" x14ac:dyDescent="0.2">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c r="BR537" s="151"/>
      <c r="BS537" s="151"/>
      <c r="BT537" s="151"/>
      <c r="BU537" s="151"/>
      <c r="BV537" s="151"/>
      <c r="BW537" s="151"/>
      <c r="BX537" s="151"/>
      <c r="BY537" s="151"/>
      <c r="BZ537" s="151"/>
      <c r="CA537" s="151"/>
      <c r="CB537" s="151"/>
      <c r="CC537" s="151"/>
      <c r="CD537" s="151"/>
      <c r="CE537" s="151"/>
      <c r="CF537" s="151"/>
      <c r="CG537" s="151"/>
      <c r="CH537" s="151"/>
      <c r="CI537" s="151"/>
      <c r="CJ537" s="151"/>
      <c r="CK537" s="151"/>
      <c r="CL537" s="151"/>
      <c r="CM537" s="151"/>
      <c r="CN537" s="151"/>
      <c r="CO537" s="151"/>
      <c r="CP537" s="151"/>
      <c r="CQ537" s="151"/>
      <c r="CR537" s="151"/>
      <c r="CS537" s="151"/>
      <c r="CT537" s="151"/>
      <c r="CU537" s="151"/>
      <c r="CV537" s="151"/>
      <c r="CW537" s="151"/>
      <c r="CX537" s="151"/>
      <c r="CY537" s="151"/>
      <c r="CZ537" s="151"/>
      <c r="DA537" s="151"/>
      <c r="DB537" s="151"/>
      <c r="DC537" s="151"/>
      <c r="DD537" s="151"/>
      <c r="DE537" s="151"/>
      <c r="DF537" s="151"/>
      <c r="DG537" s="151"/>
      <c r="DH537" s="151"/>
      <c r="DI537" s="151"/>
      <c r="DJ537" s="151"/>
      <c r="DK537" s="151"/>
      <c r="DL537" s="151"/>
      <c r="DM537" s="151"/>
      <c r="DN537" s="151"/>
      <c r="DO537" s="151"/>
    </row>
    <row r="538" spans="1:119" ht="15.75" customHeight="1" x14ac:dyDescent="0.2">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151"/>
      <c r="BN538" s="151"/>
      <c r="BO538" s="151"/>
      <c r="BP538" s="151"/>
      <c r="BQ538" s="151"/>
      <c r="BR538" s="151"/>
      <c r="BS538" s="151"/>
      <c r="BT538" s="151"/>
      <c r="BU538" s="151"/>
      <c r="BV538" s="151"/>
      <c r="BW538" s="151"/>
      <c r="BX538" s="151"/>
      <c r="BY538" s="151"/>
      <c r="BZ538" s="151"/>
      <c r="CA538" s="151"/>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c r="DD538" s="151"/>
      <c r="DE538" s="151"/>
      <c r="DF538" s="151"/>
      <c r="DG538" s="151"/>
      <c r="DH538" s="151"/>
      <c r="DI538" s="151"/>
      <c r="DJ538" s="151"/>
      <c r="DK538" s="151"/>
      <c r="DL538" s="151"/>
      <c r="DM538" s="151"/>
      <c r="DN538" s="151"/>
      <c r="DO538" s="151"/>
    </row>
    <row r="539" spans="1:119" ht="15.75" customHeight="1" x14ac:dyDescent="0.2">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51"/>
      <c r="BS539" s="151"/>
      <c r="BT539" s="151"/>
      <c r="BU539" s="151"/>
      <c r="BV539" s="151"/>
      <c r="BW539" s="151"/>
      <c r="BX539" s="151"/>
      <c r="BY539" s="151"/>
      <c r="BZ539" s="151"/>
      <c r="CA539" s="151"/>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c r="DD539" s="151"/>
      <c r="DE539" s="151"/>
      <c r="DF539" s="151"/>
      <c r="DG539" s="151"/>
      <c r="DH539" s="151"/>
      <c r="DI539" s="151"/>
      <c r="DJ539" s="151"/>
      <c r="DK539" s="151"/>
      <c r="DL539" s="151"/>
      <c r="DM539" s="151"/>
      <c r="DN539" s="151"/>
      <c r="DO539" s="151"/>
    </row>
    <row r="540" spans="1:119" ht="15.75" customHeight="1" x14ac:dyDescent="0.2">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151"/>
      <c r="BN540" s="151"/>
      <c r="BO540" s="151"/>
      <c r="BP540" s="151"/>
      <c r="BQ540" s="151"/>
      <c r="BR540" s="151"/>
      <c r="BS540" s="151"/>
      <c r="BT540" s="151"/>
      <c r="BU540" s="151"/>
      <c r="BV540" s="151"/>
      <c r="BW540" s="151"/>
      <c r="BX540" s="151"/>
      <c r="BY540" s="151"/>
      <c r="BZ540" s="151"/>
      <c r="CA540" s="151"/>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c r="DD540" s="151"/>
      <c r="DE540" s="151"/>
      <c r="DF540" s="151"/>
      <c r="DG540" s="151"/>
      <c r="DH540" s="151"/>
      <c r="DI540" s="151"/>
      <c r="DJ540" s="151"/>
      <c r="DK540" s="151"/>
      <c r="DL540" s="151"/>
      <c r="DM540" s="151"/>
      <c r="DN540" s="151"/>
      <c r="DO540" s="151"/>
    </row>
    <row r="541" spans="1:119" ht="15.75" customHeight="1" x14ac:dyDescent="0.2">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151"/>
      <c r="BN541" s="151"/>
      <c r="BO541" s="151"/>
      <c r="BP541" s="151"/>
      <c r="BQ541" s="151"/>
      <c r="BR541" s="151"/>
      <c r="BS541" s="151"/>
      <c r="BT541" s="151"/>
      <c r="BU541" s="151"/>
      <c r="BV541" s="151"/>
      <c r="BW541" s="151"/>
      <c r="BX541" s="151"/>
      <c r="BY541" s="151"/>
      <c r="BZ541" s="151"/>
      <c r="CA541" s="151"/>
      <c r="CB541" s="151"/>
      <c r="CC541" s="151"/>
      <c r="CD541" s="151"/>
      <c r="CE541" s="151"/>
      <c r="CF541" s="151"/>
      <c r="CG541" s="151"/>
      <c r="CH541" s="151"/>
      <c r="CI541" s="151"/>
      <c r="CJ541" s="151"/>
      <c r="CK541" s="151"/>
      <c r="CL541" s="151"/>
      <c r="CM541" s="151"/>
      <c r="CN541" s="151"/>
      <c r="CO541" s="151"/>
      <c r="CP541" s="151"/>
      <c r="CQ541" s="151"/>
      <c r="CR541" s="151"/>
      <c r="CS541" s="151"/>
      <c r="CT541" s="151"/>
      <c r="CU541" s="151"/>
      <c r="CV541" s="151"/>
      <c r="CW541" s="151"/>
      <c r="CX541" s="151"/>
      <c r="CY541" s="151"/>
      <c r="CZ541" s="151"/>
      <c r="DA541" s="151"/>
      <c r="DB541" s="151"/>
      <c r="DC541" s="151"/>
      <c r="DD541" s="151"/>
      <c r="DE541" s="151"/>
      <c r="DF541" s="151"/>
      <c r="DG541" s="151"/>
      <c r="DH541" s="151"/>
      <c r="DI541" s="151"/>
      <c r="DJ541" s="151"/>
      <c r="DK541" s="151"/>
      <c r="DL541" s="151"/>
      <c r="DM541" s="151"/>
      <c r="DN541" s="151"/>
      <c r="DO541" s="151"/>
    </row>
    <row r="542" spans="1:119" ht="15.75" customHeight="1" x14ac:dyDescent="0.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151"/>
      <c r="BU542" s="151"/>
      <c r="BV542" s="151"/>
      <c r="BW542" s="151"/>
      <c r="BX542" s="151"/>
      <c r="BY542" s="151"/>
      <c r="BZ542" s="151"/>
      <c r="CA542" s="151"/>
      <c r="CB542" s="151"/>
      <c r="CC542" s="151"/>
      <c r="CD542" s="151"/>
      <c r="CE542" s="151"/>
      <c r="CF542" s="151"/>
      <c r="CG542" s="151"/>
      <c r="CH542" s="151"/>
      <c r="CI542" s="151"/>
      <c r="CJ542" s="151"/>
      <c r="CK542" s="151"/>
      <c r="CL542" s="151"/>
      <c r="CM542" s="151"/>
      <c r="CN542" s="151"/>
      <c r="CO542" s="151"/>
      <c r="CP542" s="151"/>
      <c r="CQ542" s="151"/>
      <c r="CR542" s="151"/>
      <c r="CS542" s="151"/>
      <c r="CT542" s="151"/>
      <c r="CU542" s="151"/>
      <c r="CV542" s="151"/>
      <c r="CW542" s="151"/>
      <c r="CX542" s="151"/>
      <c r="CY542" s="151"/>
      <c r="CZ542" s="151"/>
      <c r="DA542" s="151"/>
      <c r="DB542" s="151"/>
      <c r="DC542" s="151"/>
      <c r="DD542" s="151"/>
      <c r="DE542" s="151"/>
      <c r="DF542" s="151"/>
      <c r="DG542" s="151"/>
      <c r="DH542" s="151"/>
      <c r="DI542" s="151"/>
      <c r="DJ542" s="151"/>
      <c r="DK542" s="151"/>
      <c r="DL542" s="151"/>
      <c r="DM542" s="151"/>
      <c r="DN542" s="151"/>
      <c r="DO542" s="151"/>
    </row>
    <row r="543" spans="1:119" ht="15.75" customHeight="1" x14ac:dyDescent="0.2">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151"/>
      <c r="BU543" s="151"/>
      <c r="BV543" s="151"/>
      <c r="BW543" s="151"/>
      <c r="BX543" s="151"/>
      <c r="BY543" s="151"/>
      <c r="BZ543" s="151"/>
      <c r="CA543" s="151"/>
      <c r="CB543" s="151"/>
      <c r="CC543" s="151"/>
      <c r="CD543" s="151"/>
      <c r="CE543" s="151"/>
      <c r="CF543" s="151"/>
      <c r="CG543" s="151"/>
      <c r="CH543" s="151"/>
      <c r="CI543" s="151"/>
      <c r="CJ543" s="151"/>
      <c r="CK543" s="151"/>
      <c r="CL543" s="151"/>
      <c r="CM543" s="151"/>
      <c r="CN543" s="151"/>
      <c r="CO543" s="151"/>
      <c r="CP543" s="151"/>
      <c r="CQ543" s="151"/>
      <c r="CR543" s="151"/>
      <c r="CS543" s="151"/>
      <c r="CT543" s="151"/>
      <c r="CU543" s="151"/>
      <c r="CV543" s="151"/>
      <c r="CW543" s="151"/>
      <c r="CX543" s="151"/>
      <c r="CY543" s="151"/>
      <c r="CZ543" s="151"/>
      <c r="DA543" s="151"/>
      <c r="DB543" s="151"/>
      <c r="DC543" s="151"/>
      <c r="DD543" s="151"/>
      <c r="DE543" s="151"/>
      <c r="DF543" s="151"/>
      <c r="DG543" s="151"/>
      <c r="DH543" s="151"/>
      <c r="DI543" s="151"/>
      <c r="DJ543" s="151"/>
      <c r="DK543" s="151"/>
      <c r="DL543" s="151"/>
      <c r="DM543" s="151"/>
      <c r="DN543" s="151"/>
      <c r="DO543" s="151"/>
    </row>
    <row r="544" spans="1:119" ht="15.75" customHeight="1" x14ac:dyDescent="0.2">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51"/>
      <c r="BS544" s="151"/>
      <c r="BT544" s="151"/>
      <c r="BU544" s="151"/>
      <c r="BV544" s="151"/>
      <c r="BW544" s="151"/>
      <c r="BX544" s="151"/>
      <c r="BY544" s="151"/>
      <c r="BZ544" s="151"/>
      <c r="CA544" s="151"/>
      <c r="CB544" s="151"/>
      <c r="CC544" s="151"/>
      <c r="CD544" s="151"/>
      <c r="CE544" s="151"/>
      <c r="CF544" s="151"/>
      <c r="CG544" s="151"/>
      <c r="CH544" s="151"/>
      <c r="CI544" s="151"/>
      <c r="CJ544" s="151"/>
      <c r="CK544" s="151"/>
      <c r="CL544" s="151"/>
      <c r="CM544" s="151"/>
      <c r="CN544" s="151"/>
      <c r="CO544" s="151"/>
      <c r="CP544" s="151"/>
      <c r="CQ544" s="151"/>
      <c r="CR544" s="151"/>
      <c r="CS544" s="151"/>
      <c r="CT544" s="151"/>
      <c r="CU544" s="151"/>
      <c r="CV544" s="151"/>
      <c r="CW544" s="151"/>
      <c r="CX544" s="151"/>
      <c r="CY544" s="151"/>
      <c r="CZ544" s="151"/>
      <c r="DA544" s="151"/>
      <c r="DB544" s="151"/>
      <c r="DC544" s="151"/>
      <c r="DD544" s="151"/>
      <c r="DE544" s="151"/>
      <c r="DF544" s="151"/>
      <c r="DG544" s="151"/>
      <c r="DH544" s="151"/>
      <c r="DI544" s="151"/>
      <c r="DJ544" s="151"/>
      <c r="DK544" s="151"/>
      <c r="DL544" s="151"/>
      <c r="DM544" s="151"/>
      <c r="DN544" s="151"/>
      <c r="DO544" s="151"/>
    </row>
    <row r="545" spans="1:119" ht="15.75" customHeight="1" x14ac:dyDescent="0.2">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row>
    <row r="546" spans="1:119" ht="15.75" customHeight="1" x14ac:dyDescent="0.2">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51"/>
      <c r="BS546" s="151"/>
      <c r="BT546" s="151"/>
      <c r="BU546" s="151"/>
      <c r="BV546" s="151"/>
      <c r="BW546" s="151"/>
      <c r="BX546" s="151"/>
      <c r="BY546" s="151"/>
      <c r="BZ546" s="151"/>
      <c r="CA546" s="151"/>
      <c r="CB546" s="151"/>
      <c r="CC546" s="151"/>
      <c r="CD546" s="151"/>
      <c r="CE546" s="151"/>
      <c r="CF546" s="151"/>
      <c r="CG546" s="151"/>
      <c r="CH546" s="151"/>
      <c r="CI546" s="151"/>
      <c r="CJ546" s="151"/>
      <c r="CK546" s="151"/>
      <c r="CL546" s="151"/>
      <c r="CM546" s="151"/>
      <c r="CN546" s="151"/>
      <c r="CO546" s="151"/>
      <c r="CP546" s="151"/>
      <c r="CQ546" s="151"/>
      <c r="CR546" s="151"/>
      <c r="CS546" s="151"/>
      <c r="CT546" s="151"/>
      <c r="CU546" s="151"/>
      <c r="CV546" s="151"/>
      <c r="CW546" s="151"/>
      <c r="CX546" s="151"/>
      <c r="CY546" s="151"/>
      <c r="CZ546" s="151"/>
      <c r="DA546" s="151"/>
      <c r="DB546" s="151"/>
      <c r="DC546" s="151"/>
      <c r="DD546" s="151"/>
      <c r="DE546" s="151"/>
      <c r="DF546" s="151"/>
      <c r="DG546" s="151"/>
      <c r="DH546" s="151"/>
      <c r="DI546" s="151"/>
      <c r="DJ546" s="151"/>
      <c r="DK546" s="151"/>
      <c r="DL546" s="151"/>
      <c r="DM546" s="151"/>
      <c r="DN546" s="151"/>
      <c r="DO546" s="151"/>
    </row>
    <row r="547" spans="1:119" ht="15.75" customHeight="1" x14ac:dyDescent="0.2">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151"/>
      <c r="BN547" s="151"/>
      <c r="BO547" s="151"/>
      <c r="BP547" s="151"/>
      <c r="BQ547" s="151"/>
      <c r="BR547" s="151"/>
      <c r="BS547" s="151"/>
      <c r="BT547" s="151"/>
      <c r="BU547" s="151"/>
      <c r="BV547" s="151"/>
      <c r="BW547" s="151"/>
      <c r="BX547" s="151"/>
      <c r="BY547" s="151"/>
      <c r="BZ547" s="151"/>
      <c r="CA547" s="151"/>
      <c r="CB547" s="151"/>
      <c r="CC547" s="151"/>
      <c r="CD547" s="151"/>
      <c r="CE547" s="151"/>
      <c r="CF547" s="151"/>
      <c r="CG547" s="151"/>
      <c r="CH547" s="151"/>
      <c r="CI547" s="151"/>
      <c r="CJ547" s="151"/>
      <c r="CK547" s="151"/>
      <c r="CL547" s="151"/>
      <c r="CM547" s="151"/>
      <c r="CN547" s="151"/>
      <c r="CO547" s="151"/>
      <c r="CP547" s="151"/>
      <c r="CQ547" s="151"/>
      <c r="CR547" s="151"/>
      <c r="CS547" s="151"/>
      <c r="CT547" s="151"/>
      <c r="CU547" s="151"/>
      <c r="CV547" s="151"/>
      <c r="CW547" s="151"/>
      <c r="CX547" s="151"/>
      <c r="CY547" s="151"/>
      <c r="CZ547" s="151"/>
      <c r="DA547" s="151"/>
      <c r="DB547" s="151"/>
      <c r="DC547" s="151"/>
      <c r="DD547" s="151"/>
      <c r="DE547" s="151"/>
      <c r="DF547" s="151"/>
      <c r="DG547" s="151"/>
      <c r="DH547" s="151"/>
      <c r="DI547" s="151"/>
      <c r="DJ547" s="151"/>
      <c r="DK547" s="151"/>
      <c r="DL547" s="151"/>
      <c r="DM547" s="151"/>
      <c r="DN547" s="151"/>
      <c r="DO547" s="151"/>
    </row>
    <row r="548" spans="1:119" ht="15.75" customHeight="1" x14ac:dyDescent="0.2">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c r="BR548" s="151"/>
      <c r="BS548" s="151"/>
      <c r="BT548" s="151"/>
      <c r="BU548" s="151"/>
      <c r="BV548" s="151"/>
      <c r="BW548" s="151"/>
      <c r="BX548" s="151"/>
      <c r="BY548" s="151"/>
      <c r="BZ548" s="151"/>
      <c r="CA548" s="151"/>
      <c r="CB548" s="151"/>
      <c r="CC548" s="151"/>
      <c r="CD548" s="151"/>
      <c r="CE548" s="151"/>
      <c r="CF548" s="151"/>
      <c r="CG548" s="151"/>
      <c r="CH548" s="151"/>
      <c r="CI548" s="151"/>
      <c r="CJ548" s="151"/>
      <c r="CK548" s="151"/>
      <c r="CL548" s="151"/>
      <c r="CM548" s="151"/>
      <c r="CN548" s="151"/>
      <c r="CO548" s="151"/>
      <c r="CP548" s="151"/>
      <c r="CQ548" s="151"/>
      <c r="CR548" s="151"/>
      <c r="CS548" s="151"/>
      <c r="CT548" s="151"/>
      <c r="CU548" s="151"/>
      <c r="CV548" s="151"/>
      <c r="CW548" s="151"/>
      <c r="CX548" s="151"/>
      <c r="CY548" s="151"/>
      <c r="CZ548" s="151"/>
      <c r="DA548" s="151"/>
      <c r="DB548" s="151"/>
      <c r="DC548" s="151"/>
      <c r="DD548" s="151"/>
      <c r="DE548" s="151"/>
      <c r="DF548" s="151"/>
      <c r="DG548" s="151"/>
      <c r="DH548" s="151"/>
      <c r="DI548" s="151"/>
      <c r="DJ548" s="151"/>
      <c r="DK548" s="151"/>
      <c r="DL548" s="151"/>
      <c r="DM548" s="151"/>
      <c r="DN548" s="151"/>
      <c r="DO548" s="151"/>
    </row>
    <row r="549" spans="1:119" ht="15.75" customHeight="1" x14ac:dyDescent="0.2">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151"/>
      <c r="BN549" s="151"/>
      <c r="BO549" s="151"/>
      <c r="BP549" s="151"/>
      <c r="BQ549" s="151"/>
      <c r="BR549" s="151"/>
      <c r="BS549" s="151"/>
      <c r="BT549" s="151"/>
      <c r="BU549" s="151"/>
      <c r="BV549" s="151"/>
      <c r="BW549" s="151"/>
      <c r="BX549" s="151"/>
      <c r="BY549" s="151"/>
      <c r="BZ549" s="151"/>
      <c r="CA549" s="151"/>
      <c r="CB549" s="151"/>
      <c r="CC549" s="151"/>
      <c r="CD549" s="151"/>
      <c r="CE549" s="151"/>
      <c r="CF549" s="151"/>
      <c r="CG549" s="151"/>
      <c r="CH549" s="151"/>
      <c r="CI549" s="151"/>
      <c r="CJ549" s="151"/>
      <c r="CK549" s="151"/>
      <c r="CL549" s="151"/>
      <c r="CM549" s="151"/>
      <c r="CN549" s="151"/>
      <c r="CO549" s="151"/>
      <c r="CP549" s="151"/>
      <c r="CQ549" s="151"/>
      <c r="CR549" s="151"/>
      <c r="CS549" s="151"/>
      <c r="CT549" s="151"/>
      <c r="CU549" s="151"/>
      <c r="CV549" s="151"/>
      <c r="CW549" s="151"/>
      <c r="CX549" s="151"/>
      <c r="CY549" s="151"/>
      <c r="CZ549" s="151"/>
      <c r="DA549" s="151"/>
      <c r="DB549" s="151"/>
      <c r="DC549" s="151"/>
      <c r="DD549" s="151"/>
      <c r="DE549" s="151"/>
      <c r="DF549" s="151"/>
      <c r="DG549" s="151"/>
      <c r="DH549" s="151"/>
      <c r="DI549" s="151"/>
      <c r="DJ549" s="151"/>
      <c r="DK549" s="151"/>
      <c r="DL549" s="151"/>
      <c r="DM549" s="151"/>
      <c r="DN549" s="151"/>
      <c r="DO549" s="151"/>
    </row>
    <row r="550" spans="1:119" ht="15.75" customHeight="1" x14ac:dyDescent="0.2">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c r="BR550" s="151"/>
      <c r="BS550" s="151"/>
      <c r="BT550" s="151"/>
      <c r="BU550" s="151"/>
      <c r="BV550" s="151"/>
      <c r="BW550" s="151"/>
      <c r="BX550" s="151"/>
      <c r="BY550" s="151"/>
      <c r="BZ550" s="151"/>
      <c r="CA550" s="151"/>
      <c r="CB550" s="151"/>
      <c r="CC550" s="151"/>
      <c r="CD550" s="151"/>
      <c r="CE550" s="151"/>
      <c r="CF550" s="151"/>
      <c r="CG550" s="151"/>
      <c r="CH550" s="151"/>
      <c r="CI550" s="151"/>
      <c r="CJ550" s="151"/>
      <c r="CK550" s="151"/>
      <c r="CL550" s="151"/>
      <c r="CM550" s="151"/>
      <c r="CN550" s="151"/>
      <c r="CO550" s="151"/>
      <c r="CP550" s="151"/>
      <c r="CQ550" s="151"/>
      <c r="CR550" s="151"/>
      <c r="CS550" s="151"/>
      <c r="CT550" s="151"/>
      <c r="CU550" s="151"/>
      <c r="CV550" s="151"/>
      <c r="CW550" s="151"/>
      <c r="CX550" s="151"/>
      <c r="CY550" s="151"/>
      <c r="CZ550" s="151"/>
      <c r="DA550" s="151"/>
      <c r="DB550" s="151"/>
      <c r="DC550" s="151"/>
      <c r="DD550" s="151"/>
      <c r="DE550" s="151"/>
      <c r="DF550" s="151"/>
      <c r="DG550" s="151"/>
      <c r="DH550" s="151"/>
      <c r="DI550" s="151"/>
      <c r="DJ550" s="151"/>
      <c r="DK550" s="151"/>
      <c r="DL550" s="151"/>
      <c r="DM550" s="151"/>
      <c r="DN550" s="151"/>
      <c r="DO550" s="151"/>
    </row>
    <row r="551" spans="1:119" ht="15.75" customHeight="1" x14ac:dyDescent="0.2">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c r="BR551" s="151"/>
      <c r="BS551" s="151"/>
      <c r="BT551" s="151"/>
      <c r="BU551" s="151"/>
      <c r="BV551" s="151"/>
      <c r="BW551" s="151"/>
      <c r="BX551" s="151"/>
      <c r="BY551" s="151"/>
      <c r="BZ551" s="151"/>
      <c r="CA551" s="151"/>
      <c r="CB551" s="151"/>
      <c r="CC551" s="151"/>
      <c r="CD551" s="151"/>
      <c r="CE551" s="151"/>
      <c r="CF551" s="151"/>
      <c r="CG551" s="151"/>
      <c r="CH551" s="151"/>
      <c r="CI551" s="151"/>
      <c r="CJ551" s="151"/>
      <c r="CK551" s="151"/>
      <c r="CL551" s="151"/>
      <c r="CM551" s="151"/>
      <c r="CN551" s="151"/>
      <c r="CO551" s="151"/>
      <c r="CP551" s="151"/>
      <c r="CQ551" s="151"/>
      <c r="CR551" s="151"/>
      <c r="CS551" s="151"/>
      <c r="CT551" s="151"/>
      <c r="CU551" s="151"/>
      <c r="CV551" s="151"/>
      <c r="CW551" s="151"/>
      <c r="CX551" s="151"/>
      <c r="CY551" s="151"/>
      <c r="CZ551" s="151"/>
      <c r="DA551" s="151"/>
      <c r="DB551" s="151"/>
      <c r="DC551" s="151"/>
      <c r="DD551" s="151"/>
      <c r="DE551" s="151"/>
      <c r="DF551" s="151"/>
      <c r="DG551" s="151"/>
      <c r="DH551" s="151"/>
      <c r="DI551" s="151"/>
      <c r="DJ551" s="151"/>
      <c r="DK551" s="151"/>
      <c r="DL551" s="151"/>
      <c r="DM551" s="151"/>
      <c r="DN551" s="151"/>
      <c r="DO551" s="151"/>
    </row>
    <row r="552" spans="1:119" ht="15.75" customHeight="1" x14ac:dyDescent="0.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151"/>
      <c r="BN552" s="151"/>
      <c r="BO552" s="151"/>
      <c r="BP552" s="151"/>
      <c r="BQ552" s="151"/>
      <c r="BR552" s="151"/>
      <c r="BS552" s="151"/>
      <c r="BT552" s="151"/>
      <c r="BU552" s="151"/>
      <c r="BV552" s="151"/>
      <c r="BW552" s="151"/>
      <c r="BX552" s="151"/>
      <c r="BY552" s="151"/>
      <c r="BZ552" s="151"/>
      <c r="CA552" s="151"/>
      <c r="CB552" s="151"/>
      <c r="CC552" s="151"/>
      <c r="CD552" s="151"/>
      <c r="CE552" s="151"/>
      <c r="CF552" s="151"/>
      <c r="CG552" s="151"/>
      <c r="CH552" s="151"/>
      <c r="CI552" s="151"/>
      <c r="CJ552" s="151"/>
      <c r="CK552" s="151"/>
      <c r="CL552" s="151"/>
      <c r="CM552" s="151"/>
      <c r="CN552" s="151"/>
      <c r="CO552" s="151"/>
      <c r="CP552" s="151"/>
      <c r="CQ552" s="151"/>
      <c r="CR552" s="151"/>
      <c r="CS552" s="151"/>
      <c r="CT552" s="151"/>
      <c r="CU552" s="151"/>
      <c r="CV552" s="151"/>
      <c r="CW552" s="151"/>
      <c r="CX552" s="151"/>
      <c r="CY552" s="151"/>
      <c r="CZ552" s="151"/>
      <c r="DA552" s="151"/>
      <c r="DB552" s="151"/>
      <c r="DC552" s="151"/>
      <c r="DD552" s="151"/>
      <c r="DE552" s="151"/>
      <c r="DF552" s="151"/>
      <c r="DG552" s="151"/>
      <c r="DH552" s="151"/>
      <c r="DI552" s="151"/>
      <c r="DJ552" s="151"/>
      <c r="DK552" s="151"/>
      <c r="DL552" s="151"/>
      <c r="DM552" s="151"/>
      <c r="DN552" s="151"/>
      <c r="DO552" s="151"/>
    </row>
    <row r="553" spans="1:119" ht="15.75" customHeight="1" x14ac:dyDescent="0.2">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c r="BR553" s="151"/>
      <c r="BS553" s="151"/>
      <c r="BT553" s="151"/>
      <c r="BU553" s="151"/>
      <c r="BV553" s="151"/>
      <c r="BW553" s="151"/>
      <c r="BX553" s="151"/>
      <c r="BY553" s="151"/>
      <c r="BZ553" s="151"/>
      <c r="CA553" s="151"/>
      <c r="CB553" s="151"/>
      <c r="CC553" s="151"/>
      <c r="CD553" s="151"/>
      <c r="CE553" s="151"/>
      <c r="CF553" s="151"/>
      <c r="CG553" s="151"/>
      <c r="CH553" s="151"/>
      <c r="CI553" s="151"/>
      <c r="CJ553" s="151"/>
      <c r="CK553" s="151"/>
      <c r="CL553" s="151"/>
      <c r="CM553" s="151"/>
      <c r="CN553" s="151"/>
      <c r="CO553" s="151"/>
      <c r="CP553" s="151"/>
      <c r="CQ553" s="151"/>
      <c r="CR553" s="151"/>
      <c r="CS553" s="151"/>
      <c r="CT553" s="151"/>
      <c r="CU553" s="151"/>
      <c r="CV553" s="151"/>
      <c r="CW553" s="151"/>
      <c r="CX553" s="151"/>
      <c r="CY553" s="151"/>
      <c r="CZ553" s="151"/>
      <c r="DA553" s="151"/>
      <c r="DB553" s="151"/>
      <c r="DC553" s="151"/>
      <c r="DD553" s="151"/>
      <c r="DE553" s="151"/>
      <c r="DF553" s="151"/>
      <c r="DG553" s="151"/>
      <c r="DH553" s="151"/>
      <c r="DI553" s="151"/>
      <c r="DJ553" s="151"/>
      <c r="DK553" s="151"/>
      <c r="DL553" s="151"/>
      <c r="DM553" s="151"/>
      <c r="DN553" s="151"/>
      <c r="DO553" s="151"/>
    </row>
    <row r="554" spans="1:119" ht="15.75" customHeight="1" x14ac:dyDescent="0.2">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151"/>
      <c r="BN554" s="151"/>
      <c r="BO554" s="151"/>
      <c r="BP554" s="151"/>
      <c r="BQ554" s="151"/>
      <c r="BR554" s="151"/>
      <c r="BS554" s="151"/>
      <c r="BT554" s="151"/>
      <c r="BU554" s="151"/>
      <c r="BV554" s="151"/>
      <c r="BW554" s="151"/>
      <c r="BX554" s="151"/>
      <c r="BY554" s="151"/>
      <c r="BZ554" s="151"/>
      <c r="CA554" s="151"/>
      <c r="CB554" s="151"/>
      <c r="CC554" s="151"/>
      <c r="CD554" s="151"/>
      <c r="CE554" s="151"/>
      <c r="CF554" s="151"/>
      <c r="CG554" s="151"/>
      <c r="CH554" s="151"/>
      <c r="CI554" s="151"/>
      <c r="CJ554" s="151"/>
      <c r="CK554" s="151"/>
      <c r="CL554" s="151"/>
      <c r="CM554" s="151"/>
      <c r="CN554" s="151"/>
      <c r="CO554" s="151"/>
      <c r="CP554" s="151"/>
      <c r="CQ554" s="151"/>
      <c r="CR554" s="151"/>
      <c r="CS554" s="151"/>
      <c r="CT554" s="151"/>
      <c r="CU554" s="151"/>
      <c r="CV554" s="151"/>
      <c r="CW554" s="151"/>
      <c r="CX554" s="151"/>
      <c r="CY554" s="151"/>
      <c r="CZ554" s="151"/>
      <c r="DA554" s="151"/>
      <c r="DB554" s="151"/>
      <c r="DC554" s="151"/>
      <c r="DD554" s="151"/>
      <c r="DE554" s="151"/>
      <c r="DF554" s="151"/>
      <c r="DG554" s="151"/>
      <c r="DH554" s="151"/>
      <c r="DI554" s="151"/>
      <c r="DJ554" s="151"/>
      <c r="DK554" s="151"/>
      <c r="DL554" s="151"/>
      <c r="DM554" s="151"/>
      <c r="DN554" s="151"/>
      <c r="DO554" s="151"/>
    </row>
    <row r="555" spans="1:119" ht="15.75" customHeight="1" x14ac:dyDescent="0.2">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c r="BR555" s="151"/>
      <c r="BS555" s="151"/>
      <c r="BT555" s="151"/>
      <c r="BU555" s="151"/>
      <c r="BV555" s="151"/>
      <c r="BW555" s="151"/>
      <c r="BX555" s="151"/>
      <c r="BY555" s="151"/>
      <c r="BZ555" s="151"/>
      <c r="CA555" s="151"/>
      <c r="CB555" s="151"/>
      <c r="CC555" s="151"/>
      <c r="CD555" s="151"/>
      <c r="CE555" s="151"/>
      <c r="CF555" s="151"/>
      <c r="CG555" s="151"/>
      <c r="CH555" s="151"/>
      <c r="CI555" s="151"/>
      <c r="CJ555" s="151"/>
      <c r="CK555" s="151"/>
      <c r="CL555" s="151"/>
      <c r="CM555" s="151"/>
      <c r="CN555" s="151"/>
      <c r="CO555" s="151"/>
      <c r="CP555" s="151"/>
      <c r="CQ555" s="151"/>
      <c r="CR555" s="151"/>
      <c r="CS555" s="151"/>
      <c r="CT555" s="151"/>
      <c r="CU555" s="151"/>
      <c r="CV555" s="151"/>
      <c r="CW555" s="151"/>
      <c r="CX555" s="151"/>
      <c r="CY555" s="151"/>
      <c r="CZ555" s="151"/>
      <c r="DA555" s="151"/>
      <c r="DB555" s="151"/>
      <c r="DC555" s="151"/>
      <c r="DD555" s="151"/>
      <c r="DE555" s="151"/>
      <c r="DF555" s="151"/>
      <c r="DG555" s="151"/>
      <c r="DH555" s="151"/>
      <c r="DI555" s="151"/>
      <c r="DJ555" s="151"/>
      <c r="DK555" s="151"/>
      <c r="DL555" s="151"/>
      <c r="DM555" s="151"/>
      <c r="DN555" s="151"/>
      <c r="DO555" s="151"/>
    </row>
    <row r="556" spans="1:119" ht="15.75" customHeight="1" x14ac:dyDescent="0.2">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151"/>
      <c r="BN556" s="151"/>
      <c r="BO556" s="151"/>
      <c r="BP556" s="151"/>
      <c r="BQ556" s="151"/>
      <c r="BR556" s="151"/>
      <c r="BS556" s="151"/>
      <c r="BT556" s="151"/>
      <c r="BU556" s="151"/>
      <c r="BV556" s="151"/>
      <c r="BW556" s="151"/>
      <c r="BX556" s="151"/>
      <c r="BY556" s="151"/>
      <c r="BZ556" s="151"/>
      <c r="CA556" s="151"/>
      <c r="CB556" s="151"/>
      <c r="CC556" s="151"/>
      <c r="CD556" s="151"/>
      <c r="CE556" s="151"/>
      <c r="CF556" s="151"/>
      <c r="CG556" s="151"/>
      <c r="CH556" s="151"/>
      <c r="CI556" s="151"/>
      <c r="CJ556" s="151"/>
      <c r="CK556" s="151"/>
      <c r="CL556" s="151"/>
      <c r="CM556" s="151"/>
      <c r="CN556" s="151"/>
      <c r="CO556" s="151"/>
      <c r="CP556" s="151"/>
      <c r="CQ556" s="151"/>
      <c r="CR556" s="151"/>
      <c r="CS556" s="151"/>
      <c r="CT556" s="151"/>
      <c r="CU556" s="151"/>
      <c r="CV556" s="151"/>
      <c r="CW556" s="151"/>
      <c r="CX556" s="151"/>
      <c r="CY556" s="151"/>
      <c r="CZ556" s="151"/>
      <c r="DA556" s="151"/>
      <c r="DB556" s="151"/>
      <c r="DC556" s="151"/>
      <c r="DD556" s="151"/>
      <c r="DE556" s="151"/>
      <c r="DF556" s="151"/>
      <c r="DG556" s="151"/>
      <c r="DH556" s="151"/>
      <c r="DI556" s="151"/>
      <c r="DJ556" s="151"/>
      <c r="DK556" s="151"/>
      <c r="DL556" s="151"/>
      <c r="DM556" s="151"/>
      <c r="DN556" s="151"/>
      <c r="DO556" s="151"/>
    </row>
    <row r="557" spans="1:119" ht="15.75" customHeight="1" x14ac:dyDescent="0.2">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1"/>
      <c r="CZ557" s="151"/>
      <c r="DA557" s="151"/>
      <c r="DB557" s="151"/>
      <c r="DC557" s="151"/>
      <c r="DD557" s="151"/>
      <c r="DE557" s="151"/>
      <c r="DF557" s="151"/>
      <c r="DG557" s="151"/>
      <c r="DH557" s="151"/>
      <c r="DI557" s="151"/>
      <c r="DJ557" s="151"/>
      <c r="DK557" s="151"/>
      <c r="DL557" s="151"/>
      <c r="DM557" s="151"/>
      <c r="DN557" s="151"/>
      <c r="DO557" s="151"/>
    </row>
    <row r="558" spans="1:119" ht="15.75" customHeight="1" x14ac:dyDescent="0.2">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151"/>
      <c r="BN558" s="151"/>
      <c r="BO558" s="151"/>
      <c r="BP558" s="151"/>
      <c r="BQ558" s="151"/>
      <c r="BR558" s="151"/>
      <c r="BS558" s="151"/>
      <c r="BT558" s="151"/>
      <c r="BU558" s="151"/>
      <c r="BV558" s="151"/>
      <c r="BW558" s="151"/>
      <c r="BX558" s="151"/>
      <c r="BY558" s="151"/>
      <c r="BZ558" s="151"/>
      <c r="CA558" s="151"/>
      <c r="CB558" s="151"/>
      <c r="CC558" s="151"/>
      <c r="CD558" s="151"/>
      <c r="CE558" s="151"/>
      <c r="CF558" s="151"/>
      <c r="CG558" s="151"/>
      <c r="CH558" s="151"/>
      <c r="CI558" s="151"/>
      <c r="CJ558" s="151"/>
      <c r="CK558" s="151"/>
      <c r="CL558" s="151"/>
      <c r="CM558" s="151"/>
      <c r="CN558" s="151"/>
      <c r="CO558" s="151"/>
      <c r="CP558" s="151"/>
      <c r="CQ558" s="151"/>
      <c r="CR558" s="151"/>
      <c r="CS558" s="151"/>
      <c r="CT558" s="151"/>
      <c r="CU558" s="151"/>
      <c r="CV558" s="151"/>
      <c r="CW558" s="151"/>
      <c r="CX558" s="151"/>
      <c r="CY558" s="151"/>
      <c r="CZ558" s="151"/>
      <c r="DA558" s="151"/>
      <c r="DB558" s="151"/>
      <c r="DC558" s="151"/>
      <c r="DD558" s="151"/>
      <c r="DE558" s="151"/>
      <c r="DF558" s="151"/>
      <c r="DG558" s="151"/>
      <c r="DH558" s="151"/>
      <c r="DI558" s="151"/>
      <c r="DJ558" s="151"/>
      <c r="DK558" s="151"/>
      <c r="DL558" s="151"/>
      <c r="DM558" s="151"/>
      <c r="DN558" s="151"/>
      <c r="DO558" s="151"/>
    </row>
    <row r="559" spans="1:119" ht="15.75" customHeight="1" x14ac:dyDescent="0.2">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151"/>
      <c r="BN559" s="151"/>
      <c r="BO559" s="151"/>
      <c r="BP559" s="151"/>
      <c r="BQ559" s="151"/>
      <c r="BR559" s="151"/>
      <c r="BS559" s="151"/>
      <c r="BT559" s="151"/>
      <c r="BU559" s="151"/>
      <c r="BV559" s="151"/>
      <c r="BW559" s="151"/>
      <c r="BX559" s="151"/>
      <c r="BY559" s="151"/>
      <c r="BZ559" s="151"/>
      <c r="CA559" s="151"/>
      <c r="CB559" s="151"/>
      <c r="CC559" s="151"/>
      <c r="CD559" s="151"/>
      <c r="CE559" s="151"/>
      <c r="CF559" s="151"/>
      <c r="CG559" s="151"/>
      <c r="CH559" s="151"/>
      <c r="CI559" s="151"/>
      <c r="CJ559" s="151"/>
      <c r="CK559" s="151"/>
      <c r="CL559" s="151"/>
      <c r="CM559" s="151"/>
      <c r="CN559" s="151"/>
      <c r="CO559" s="151"/>
      <c r="CP559" s="151"/>
      <c r="CQ559" s="151"/>
      <c r="CR559" s="151"/>
      <c r="CS559" s="151"/>
      <c r="CT559" s="151"/>
      <c r="CU559" s="151"/>
      <c r="CV559" s="151"/>
      <c r="CW559" s="151"/>
      <c r="CX559" s="151"/>
      <c r="CY559" s="151"/>
      <c r="CZ559" s="151"/>
      <c r="DA559" s="151"/>
      <c r="DB559" s="151"/>
      <c r="DC559" s="151"/>
      <c r="DD559" s="151"/>
      <c r="DE559" s="151"/>
      <c r="DF559" s="151"/>
      <c r="DG559" s="151"/>
      <c r="DH559" s="151"/>
      <c r="DI559" s="151"/>
      <c r="DJ559" s="151"/>
      <c r="DK559" s="151"/>
      <c r="DL559" s="151"/>
      <c r="DM559" s="151"/>
      <c r="DN559" s="151"/>
      <c r="DO559" s="151"/>
    </row>
    <row r="560" spans="1:119" ht="15.75" customHeight="1" x14ac:dyDescent="0.2">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c r="BR560" s="151"/>
      <c r="BS560" s="151"/>
      <c r="BT560" s="151"/>
      <c r="BU560" s="151"/>
      <c r="BV560" s="151"/>
      <c r="BW560" s="151"/>
      <c r="BX560" s="151"/>
      <c r="BY560" s="151"/>
      <c r="BZ560" s="151"/>
      <c r="CA560" s="151"/>
      <c r="CB560" s="151"/>
      <c r="CC560" s="151"/>
      <c r="CD560" s="151"/>
      <c r="CE560" s="151"/>
      <c r="CF560" s="151"/>
      <c r="CG560" s="151"/>
      <c r="CH560" s="151"/>
      <c r="CI560" s="151"/>
      <c r="CJ560" s="151"/>
      <c r="CK560" s="151"/>
      <c r="CL560" s="151"/>
      <c r="CM560" s="151"/>
      <c r="CN560" s="151"/>
      <c r="CO560" s="151"/>
      <c r="CP560" s="151"/>
      <c r="CQ560" s="151"/>
      <c r="CR560" s="151"/>
      <c r="CS560" s="151"/>
      <c r="CT560" s="151"/>
      <c r="CU560" s="151"/>
      <c r="CV560" s="151"/>
      <c r="CW560" s="151"/>
      <c r="CX560" s="151"/>
      <c r="CY560" s="151"/>
      <c r="CZ560" s="151"/>
      <c r="DA560" s="151"/>
      <c r="DB560" s="151"/>
      <c r="DC560" s="151"/>
      <c r="DD560" s="151"/>
      <c r="DE560" s="151"/>
      <c r="DF560" s="151"/>
      <c r="DG560" s="151"/>
      <c r="DH560" s="151"/>
      <c r="DI560" s="151"/>
      <c r="DJ560" s="151"/>
      <c r="DK560" s="151"/>
      <c r="DL560" s="151"/>
      <c r="DM560" s="151"/>
      <c r="DN560" s="151"/>
      <c r="DO560" s="151"/>
    </row>
    <row r="561" spans="1:119" ht="15.75" customHeight="1" x14ac:dyDescent="0.2">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c r="BR561" s="151"/>
      <c r="BS561" s="151"/>
      <c r="BT561" s="151"/>
      <c r="BU561" s="151"/>
      <c r="BV561" s="151"/>
      <c r="BW561" s="151"/>
      <c r="BX561" s="151"/>
      <c r="BY561" s="151"/>
      <c r="BZ561" s="151"/>
      <c r="CA561" s="151"/>
      <c r="CB561" s="151"/>
      <c r="CC561" s="151"/>
      <c r="CD561" s="151"/>
      <c r="CE561" s="151"/>
      <c r="CF561" s="151"/>
      <c r="CG561" s="151"/>
      <c r="CH561" s="151"/>
      <c r="CI561" s="151"/>
      <c r="CJ561" s="151"/>
      <c r="CK561" s="151"/>
      <c r="CL561" s="151"/>
      <c r="CM561" s="151"/>
      <c r="CN561" s="151"/>
      <c r="CO561" s="151"/>
      <c r="CP561" s="151"/>
      <c r="CQ561" s="151"/>
      <c r="CR561" s="151"/>
      <c r="CS561" s="151"/>
      <c r="CT561" s="151"/>
      <c r="CU561" s="151"/>
      <c r="CV561" s="151"/>
      <c r="CW561" s="151"/>
      <c r="CX561" s="151"/>
      <c r="CY561" s="151"/>
      <c r="CZ561" s="151"/>
      <c r="DA561" s="151"/>
      <c r="DB561" s="151"/>
      <c r="DC561" s="151"/>
      <c r="DD561" s="151"/>
      <c r="DE561" s="151"/>
      <c r="DF561" s="151"/>
      <c r="DG561" s="151"/>
      <c r="DH561" s="151"/>
      <c r="DI561" s="151"/>
      <c r="DJ561" s="151"/>
      <c r="DK561" s="151"/>
      <c r="DL561" s="151"/>
      <c r="DM561" s="151"/>
      <c r="DN561" s="151"/>
      <c r="DO561" s="151"/>
    </row>
    <row r="562" spans="1:119" ht="15.75" customHeight="1" x14ac:dyDescent="0.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151"/>
      <c r="BN562" s="151"/>
      <c r="BO562" s="151"/>
      <c r="BP562" s="151"/>
      <c r="BQ562" s="151"/>
      <c r="BR562" s="151"/>
      <c r="BS562" s="151"/>
      <c r="BT562" s="151"/>
      <c r="BU562" s="151"/>
      <c r="BV562" s="151"/>
      <c r="BW562" s="151"/>
      <c r="BX562" s="151"/>
      <c r="BY562" s="151"/>
      <c r="BZ562" s="151"/>
      <c r="CA562" s="151"/>
      <c r="CB562" s="151"/>
      <c r="CC562" s="151"/>
      <c r="CD562" s="151"/>
      <c r="CE562" s="151"/>
      <c r="CF562" s="151"/>
      <c r="CG562" s="151"/>
      <c r="CH562" s="151"/>
      <c r="CI562" s="151"/>
      <c r="CJ562" s="151"/>
      <c r="CK562" s="151"/>
      <c r="CL562" s="151"/>
      <c r="CM562" s="151"/>
      <c r="CN562" s="151"/>
      <c r="CO562" s="151"/>
      <c r="CP562" s="151"/>
      <c r="CQ562" s="151"/>
      <c r="CR562" s="151"/>
      <c r="CS562" s="151"/>
      <c r="CT562" s="151"/>
      <c r="CU562" s="151"/>
      <c r="CV562" s="151"/>
      <c r="CW562" s="151"/>
      <c r="CX562" s="151"/>
      <c r="CY562" s="151"/>
      <c r="CZ562" s="151"/>
      <c r="DA562" s="151"/>
      <c r="DB562" s="151"/>
      <c r="DC562" s="151"/>
      <c r="DD562" s="151"/>
      <c r="DE562" s="151"/>
      <c r="DF562" s="151"/>
      <c r="DG562" s="151"/>
      <c r="DH562" s="151"/>
      <c r="DI562" s="151"/>
      <c r="DJ562" s="151"/>
      <c r="DK562" s="151"/>
      <c r="DL562" s="151"/>
      <c r="DM562" s="151"/>
      <c r="DN562" s="151"/>
      <c r="DO562" s="151"/>
    </row>
    <row r="563" spans="1:119" ht="15.75" customHeight="1" x14ac:dyDescent="0.2">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151"/>
      <c r="BN563" s="151"/>
      <c r="BO563" s="151"/>
      <c r="BP563" s="151"/>
      <c r="BQ563" s="151"/>
      <c r="BR563" s="151"/>
      <c r="BS563" s="151"/>
      <c r="BT563" s="151"/>
      <c r="BU563" s="151"/>
      <c r="BV563" s="151"/>
      <c r="BW563" s="151"/>
      <c r="BX563" s="151"/>
      <c r="BY563" s="151"/>
      <c r="BZ563" s="151"/>
      <c r="CA563" s="151"/>
      <c r="CB563" s="151"/>
      <c r="CC563" s="151"/>
      <c r="CD563" s="151"/>
      <c r="CE563" s="151"/>
      <c r="CF563" s="151"/>
      <c r="CG563" s="151"/>
      <c r="CH563" s="151"/>
      <c r="CI563" s="151"/>
      <c r="CJ563" s="151"/>
      <c r="CK563" s="151"/>
      <c r="CL563" s="151"/>
      <c r="CM563" s="151"/>
      <c r="CN563" s="151"/>
      <c r="CO563" s="151"/>
      <c r="CP563" s="151"/>
      <c r="CQ563" s="151"/>
      <c r="CR563" s="151"/>
      <c r="CS563" s="151"/>
      <c r="CT563" s="151"/>
      <c r="CU563" s="151"/>
      <c r="CV563" s="151"/>
      <c r="CW563" s="151"/>
      <c r="CX563" s="151"/>
      <c r="CY563" s="151"/>
      <c r="CZ563" s="151"/>
      <c r="DA563" s="151"/>
      <c r="DB563" s="151"/>
      <c r="DC563" s="151"/>
      <c r="DD563" s="151"/>
      <c r="DE563" s="151"/>
      <c r="DF563" s="151"/>
      <c r="DG563" s="151"/>
      <c r="DH563" s="151"/>
      <c r="DI563" s="151"/>
      <c r="DJ563" s="151"/>
      <c r="DK563" s="151"/>
      <c r="DL563" s="151"/>
      <c r="DM563" s="151"/>
      <c r="DN563" s="151"/>
      <c r="DO563" s="151"/>
    </row>
    <row r="564" spans="1:119" ht="15.75" customHeight="1" x14ac:dyDescent="0.2">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c r="BR564" s="151"/>
      <c r="BS564" s="151"/>
      <c r="BT564" s="151"/>
      <c r="BU564" s="151"/>
      <c r="BV564" s="151"/>
      <c r="BW564" s="151"/>
      <c r="BX564" s="151"/>
      <c r="BY564" s="151"/>
      <c r="BZ564" s="151"/>
      <c r="CA564" s="151"/>
      <c r="CB564" s="151"/>
      <c r="CC564" s="151"/>
      <c r="CD564" s="151"/>
      <c r="CE564" s="151"/>
      <c r="CF564" s="151"/>
      <c r="CG564" s="151"/>
      <c r="CH564" s="151"/>
      <c r="CI564" s="151"/>
      <c r="CJ564" s="151"/>
      <c r="CK564" s="151"/>
      <c r="CL564" s="151"/>
      <c r="CM564" s="151"/>
      <c r="CN564" s="151"/>
      <c r="CO564" s="151"/>
      <c r="CP564" s="151"/>
      <c r="CQ564" s="151"/>
      <c r="CR564" s="151"/>
      <c r="CS564" s="151"/>
      <c r="CT564" s="151"/>
      <c r="CU564" s="151"/>
      <c r="CV564" s="151"/>
      <c r="CW564" s="151"/>
      <c r="CX564" s="151"/>
      <c r="CY564" s="151"/>
      <c r="CZ564" s="151"/>
      <c r="DA564" s="151"/>
      <c r="DB564" s="151"/>
      <c r="DC564" s="151"/>
      <c r="DD564" s="151"/>
      <c r="DE564" s="151"/>
      <c r="DF564" s="151"/>
      <c r="DG564" s="151"/>
      <c r="DH564" s="151"/>
      <c r="DI564" s="151"/>
      <c r="DJ564" s="151"/>
      <c r="DK564" s="151"/>
      <c r="DL564" s="151"/>
      <c r="DM564" s="151"/>
      <c r="DN564" s="151"/>
      <c r="DO564" s="151"/>
    </row>
    <row r="565" spans="1:119" ht="15.75" customHeight="1" x14ac:dyDescent="0.2">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151"/>
      <c r="BN565" s="151"/>
      <c r="BO565" s="151"/>
      <c r="BP565" s="151"/>
      <c r="BQ565" s="151"/>
      <c r="BR565" s="151"/>
      <c r="BS565" s="151"/>
      <c r="BT565" s="151"/>
      <c r="BU565" s="151"/>
      <c r="BV565" s="151"/>
      <c r="BW565" s="151"/>
      <c r="BX565" s="151"/>
      <c r="BY565" s="151"/>
      <c r="BZ565" s="151"/>
      <c r="CA565" s="151"/>
      <c r="CB565" s="151"/>
      <c r="CC565" s="151"/>
      <c r="CD565" s="151"/>
      <c r="CE565" s="151"/>
      <c r="CF565" s="151"/>
      <c r="CG565" s="151"/>
      <c r="CH565" s="151"/>
      <c r="CI565" s="151"/>
      <c r="CJ565" s="151"/>
      <c r="CK565" s="151"/>
      <c r="CL565" s="151"/>
      <c r="CM565" s="151"/>
      <c r="CN565" s="151"/>
      <c r="CO565" s="151"/>
      <c r="CP565" s="151"/>
      <c r="CQ565" s="151"/>
      <c r="CR565" s="151"/>
      <c r="CS565" s="151"/>
      <c r="CT565" s="151"/>
      <c r="CU565" s="151"/>
      <c r="CV565" s="151"/>
      <c r="CW565" s="151"/>
      <c r="CX565" s="151"/>
      <c r="CY565" s="151"/>
      <c r="CZ565" s="151"/>
      <c r="DA565" s="151"/>
      <c r="DB565" s="151"/>
      <c r="DC565" s="151"/>
      <c r="DD565" s="151"/>
      <c r="DE565" s="151"/>
      <c r="DF565" s="151"/>
      <c r="DG565" s="151"/>
      <c r="DH565" s="151"/>
      <c r="DI565" s="151"/>
      <c r="DJ565" s="151"/>
      <c r="DK565" s="151"/>
      <c r="DL565" s="151"/>
      <c r="DM565" s="151"/>
      <c r="DN565" s="151"/>
      <c r="DO565" s="151"/>
    </row>
    <row r="566" spans="1:119" ht="15.75" customHeight="1" x14ac:dyDescent="0.2">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51"/>
      <c r="BS566" s="151"/>
      <c r="BT566" s="151"/>
      <c r="BU566" s="151"/>
      <c r="BV566" s="151"/>
      <c r="BW566" s="151"/>
      <c r="BX566" s="151"/>
      <c r="BY566" s="151"/>
      <c r="BZ566" s="151"/>
      <c r="CA566" s="151"/>
      <c r="CB566" s="151"/>
      <c r="CC566" s="151"/>
      <c r="CD566" s="151"/>
      <c r="CE566" s="151"/>
      <c r="CF566" s="151"/>
      <c r="CG566" s="151"/>
      <c r="CH566" s="151"/>
      <c r="CI566" s="151"/>
      <c r="CJ566" s="151"/>
      <c r="CK566" s="151"/>
      <c r="CL566" s="151"/>
      <c r="CM566" s="151"/>
      <c r="CN566" s="151"/>
      <c r="CO566" s="151"/>
      <c r="CP566" s="151"/>
      <c r="CQ566" s="151"/>
      <c r="CR566" s="151"/>
      <c r="CS566" s="151"/>
      <c r="CT566" s="151"/>
      <c r="CU566" s="151"/>
      <c r="CV566" s="151"/>
      <c r="CW566" s="151"/>
      <c r="CX566" s="151"/>
      <c r="CY566" s="151"/>
      <c r="CZ566" s="151"/>
      <c r="DA566" s="151"/>
      <c r="DB566" s="151"/>
      <c r="DC566" s="151"/>
      <c r="DD566" s="151"/>
      <c r="DE566" s="151"/>
      <c r="DF566" s="151"/>
      <c r="DG566" s="151"/>
      <c r="DH566" s="151"/>
      <c r="DI566" s="151"/>
      <c r="DJ566" s="151"/>
      <c r="DK566" s="151"/>
      <c r="DL566" s="151"/>
      <c r="DM566" s="151"/>
      <c r="DN566" s="151"/>
      <c r="DO566" s="151"/>
    </row>
    <row r="567" spans="1:119" ht="15.75" customHeight="1" x14ac:dyDescent="0.2">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151"/>
      <c r="BN567" s="151"/>
      <c r="BO567" s="151"/>
      <c r="BP567" s="151"/>
      <c r="BQ567" s="151"/>
      <c r="BR567" s="151"/>
      <c r="BS567" s="151"/>
      <c r="BT567" s="151"/>
      <c r="BU567" s="151"/>
      <c r="BV567" s="151"/>
      <c r="BW567" s="151"/>
      <c r="BX567" s="151"/>
      <c r="BY567" s="151"/>
      <c r="BZ567" s="151"/>
      <c r="CA567" s="151"/>
      <c r="CB567" s="151"/>
      <c r="CC567" s="151"/>
      <c r="CD567" s="151"/>
      <c r="CE567" s="151"/>
      <c r="CF567" s="151"/>
      <c r="CG567" s="151"/>
      <c r="CH567" s="151"/>
      <c r="CI567" s="151"/>
      <c r="CJ567" s="151"/>
      <c r="CK567" s="151"/>
      <c r="CL567" s="151"/>
      <c r="CM567" s="151"/>
      <c r="CN567" s="151"/>
      <c r="CO567" s="151"/>
      <c r="CP567" s="151"/>
      <c r="CQ567" s="151"/>
      <c r="CR567" s="151"/>
      <c r="CS567" s="151"/>
      <c r="CT567" s="151"/>
      <c r="CU567" s="151"/>
      <c r="CV567" s="151"/>
      <c r="CW567" s="151"/>
      <c r="CX567" s="151"/>
      <c r="CY567" s="151"/>
      <c r="CZ567" s="151"/>
      <c r="DA567" s="151"/>
      <c r="DB567" s="151"/>
      <c r="DC567" s="151"/>
      <c r="DD567" s="151"/>
      <c r="DE567" s="151"/>
      <c r="DF567" s="151"/>
      <c r="DG567" s="151"/>
      <c r="DH567" s="151"/>
      <c r="DI567" s="151"/>
      <c r="DJ567" s="151"/>
      <c r="DK567" s="151"/>
      <c r="DL567" s="151"/>
      <c r="DM567" s="151"/>
      <c r="DN567" s="151"/>
      <c r="DO567" s="151"/>
    </row>
    <row r="568" spans="1:119" ht="15.75" customHeight="1" x14ac:dyDescent="0.2">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51"/>
      <c r="BS568" s="151"/>
      <c r="BT568" s="151"/>
      <c r="BU568" s="151"/>
      <c r="BV568" s="151"/>
      <c r="BW568" s="151"/>
      <c r="BX568" s="151"/>
      <c r="BY568" s="151"/>
      <c r="BZ568" s="151"/>
      <c r="CA568" s="151"/>
      <c r="CB568" s="151"/>
      <c r="CC568" s="151"/>
      <c r="CD568" s="151"/>
      <c r="CE568" s="151"/>
      <c r="CF568" s="151"/>
      <c r="CG568" s="151"/>
      <c r="CH568" s="151"/>
      <c r="CI568" s="151"/>
      <c r="CJ568" s="151"/>
      <c r="CK568" s="151"/>
      <c r="CL568" s="151"/>
      <c r="CM568" s="151"/>
      <c r="CN568" s="151"/>
      <c r="CO568" s="151"/>
      <c r="CP568" s="151"/>
      <c r="CQ568" s="151"/>
      <c r="CR568" s="151"/>
      <c r="CS568" s="151"/>
      <c r="CT568" s="151"/>
      <c r="CU568" s="151"/>
      <c r="CV568" s="151"/>
      <c r="CW568" s="151"/>
      <c r="CX568" s="151"/>
      <c r="CY568" s="151"/>
      <c r="CZ568" s="151"/>
      <c r="DA568" s="151"/>
      <c r="DB568" s="151"/>
      <c r="DC568" s="151"/>
      <c r="DD568" s="151"/>
      <c r="DE568" s="151"/>
      <c r="DF568" s="151"/>
      <c r="DG568" s="151"/>
      <c r="DH568" s="151"/>
      <c r="DI568" s="151"/>
      <c r="DJ568" s="151"/>
      <c r="DK568" s="151"/>
      <c r="DL568" s="151"/>
      <c r="DM568" s="151"/>
      <c r="DN568" s="151"/>
      <c r="DO568" s="151"/>
    </row>
    <row r="569" spans="1:119" ht="15.75" customHeight="1" x14ac:dyDescent="0.2">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c r="BR569" s="151"/>
      <c r="BS569" s="151"/>
      <c r="BT569" s="151"/>
      <c r="BU569" s="151"/>
      <c r="BV569" s="151"/>
      <c r="BW569" s="151"/>
      <c r="BX569" s="151"/>
      <c r="BY569" s="151"/>
      <c r="BZ569" s="151"/>
      <c r="CA569" s="151"/>
      <c r="CB569" s="151"/>
      <c r="CC569" s="151"/>
      <c r="CD569" s="151"/>
      <c r="CE569" s="151"/>
      <c r="CF569" s="151"/>
      <c r="CG569" s="151"/>
      <c r="CH569" s="151"/>
      <c r="CI569" s="151"/>
      <c r="CJ569" s="151"/>
      <c r="CK569" s="151"/>
      <c r="CL569" s="151"/>
      <c r="CM569" s="151"/>
      <c r="CN569" s="151"/>
      <c r="CO569" s="151"/>
      <c r="CP569" s="151"/>
      <c r="CQ569" s="151"/>
      <c r="CR569" s="151"/>
      <c r="CS569" s="151"/>
      <c r="CT569" s="151"/>
      <c r="CU569" s="151"/>
      <c r="CV569" s="151"/>
      <c r="CW569" s="151"/>
      <c r="CX569" s="151"/>
      <c r="CY569" s="151"/>
      <c r="CZ569" s="151"/>
      <c r="DA569" s="151"/>
      <c r="DB569" s="151"/>
      <c r="DC569" s="151"/>
      <c r="DD569" s="151"/>
      <c r="DE569" s="151"/>
      <c r="DF569" s="151"/>
      <c r="DG569" s="151"/>
      <c r="DH569" s="151"/>
      <c r="DI569" s="151"/>
      <c r="DJ569" s="151"/>
      <c r="DK569" s="151"/>
      <c r="DL569" s="151"/>
      <c r="DM569" s="151"/>
      <c r="DN569" s="151"/>
      <c r="DO569" s="151"/>
    </row>
    <row r="570" spans="1:119" ht="15.75" customHeight="1" x14ac:dyDescent="0.2">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151"/>
      <c r="BS570" s="151"/>
      <c r="BT570" s="151"/>
      <c r="BU570" s="151"/>
      <c r="BV570" s="151"/>
      <c r="BW570" s="151"/>
      <c r="BX570" s="151"/>
      <c r="BY570" s="151"/>
      <c r="BZ570" s="151"/>
      <c r="CA570" s="151"/>
      <c r="CB570" s="151"/>
      <c r="CC570" s="151"/>
      <c r="CD570" s="151"/>
      <c r="CE570" s="151"/>
      <c r="CF570" s="151"/>
      <c r="CG570" s="151"/>
      <c r="CH570" s="151"/>
      <c r="CI570" s="151"/>
      <c r="CJ570" s="151"/>
      <c r="CK570" s="151"/>
      <c r="CL570" s="151"/>
      <c r="CM570" s="151"/>
      <c r="CN570" s="151"/>
      <c r="CO570" s="151"/>
      <c r="CP570" s="151"/>
      <c r="CQ570" s="151"/>
      <c r="CR570" s="151"/>
      <c r="CS570" s="151"/>
      <c r="CT570" s="151"/>
      <c r="CU570" s="151"/>
      <c r="CV570" s="151"/>
      <c r="CW570" s="151"/>
      <c r="CX570" s="151"/>
      <c r="CY570" s="151"/>
      <c r="CZ570" s="151"/>
      <c r="DA570" s="151"/>
      <c r="DB570" s="151"/>
      <c r="DC570" s="151"/>
      <c r="DD570" s="151"/>
      <c r="DE570" s="151"/>
      <c r="DF570" s="151"/>
      <c r="DG570" s="151"/>
      <c r="DH570" s="151"/>
      <c r="DI570" s="151"/>
      <c r="DJ570" s="151"/>
      <c r="DK570" s="151"/>
      <c r="DL570" s="151"/>
      <c r="DM570" s="151"/>
      <c r="DN570" s="151"/>
      <c r="DO570" s="151"/>
    </row>
    <row r="571" spans="1:119" ht="15.75" customHeight="1" x14ac:dyDescent="0.2">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151"/>
      <c r="BS571" s="151"/>
      <c r="BT571" s="151"/>
      <c r="BU571" s="151"/>
      <c r="BV571" s="151"/>
      <c r="BW571" s="151"/>
      <c r="BX571" s="151"/>
      <c r="BY571" s="151"/>
      <c r="BZ571" s="151"/>
      <c r="CA571" s="151"/>
      <c r="CB571" s="151"/>
      <c r="CC571" s="151"/>
      <c r="CD571" s="151"/>
      <c r="CE571" s="151"/>
      <c r="CF571" s="151"/>
      <c r="CG571" s="151"/>
      <c r="CH571" s="151"/>
      <c r="CI571" s="151"/>
      <c r="CJ571" s="151"/>
      <c r="CK571" s="151"/>
      <c r="CL571" s="151"/>
      <c r="CM571" s="151"/>
      <c r="CN571" s="151"/>
      <c r="CO571" s="151"/>
      <c r="CP571" s="151"/>
      <c r="CQ571" s="151"/>
      <c r="CR571" s="151"/>
      <c r="CS571" s="151"/>
      <c r="CT571" s="151"/>
      <c r="CU571" s="151"/>
      <c r="CV571" s="151"/>
      <c r="CW571" s="151"/>
      <c r="CX571" s="151"/>
      <c r="CY571" s="151"/>
      <c r="CZ571" s="151"/>
      <c r="DA571" s="151"/>
      <c r="DB571" s="151"/>
      <c r="DC571" s="151"/>
      <c r="DD571" s="151"/>
      <c r="DE571" s="151"/>
      <c r="DF571" s="151"/>
      <c r="DG571" s="151"/>
      <c r="DH571" s="151"/>
      <c r="DI571" s="151"/>
      <c r="DJ571" s="151"/>
      <c r="DK571" s="151"/>
      <c r="DL571" s="151"/>
      <c r="DM571" s="151"/>
      <c r="DN571" s="151"/>
      <c r="DO571" s="151"/>
    </row>
    <row r="572" spans="1:119" ht="15.75" customHeight="1" x14ac:dyDescent="0.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151"/>
      <c r="BN572" s="151"/>
      <c r="BO572" s="151"/>
      <c r="BP572" s="151"/>
      <c r="BQ572" s="151"/>
      <c r="BR572" s="151"/>
      <c r="BS572" s="151"/>
      <c r="BT572" s="151"/>
      <c r="BU572" s="151"/>
      <c r="BV572" s="151"/>
      <c r="BW572" s="151"/>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row>
    <row r="573" spans="1:119" ht="15.75" customHeight="1" x14ac:dyDescent="0.2">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51"/>
      <c r="BS573" s="151"/>
      <c r="BT573" s="151"/>
      <c r="BU573" s="151"/>
      <c r="BV573" s="151"/>
      <c r="BW573" s="15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row>
    <row r="574" spans="1:119" ht="15.75" customHeight="1" x14ac:dyDescent="0.2">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151"/>
      <c r="BN574" s="151"/>
      <c r="BO574" s="151"/>
      <c r="BP574" s="151"/>
      <c r="BQ574" s="151"/>
      <c r="BR574" s="151"/>
      <c r="BS574" s="151"/>
      <c r="BT574" s="151"/>
      <c r="BU574" s="151"/>
      <c r="BV574" s="151"/>
      <c r="BW574" s="151"/>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row>
    <row r="575" spans="1:119" ht="15.75" customHeight="1" x14ac:dyDescent="0.2">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row>
    <row r="576" spans="1:119" ht="15.75" customHeight="1" x14ac:dyDescent="0.2">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row>
    <row r="577" spans="1:119" ht="15.75" customHeight="1" x14ac:dyDescent="0.2">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row>
    <row r="578" spans="1:119" ht="15.75" customHeight="1" x14ac:dyDescent="0.2">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row>
    <row r="579" spans="1:119" ht="15.75" customHeight="1" x14ac:dyDescent="0.2">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row>
    <row r="580" spans="1:119" ht="15.75" customHeight="1" x14ac:dyDescent="0.2">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row>
    <row r="581" spans="1:119" ht="15.75" customHeight="1" x14ac:dyDescent="0.2">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row>
    <row r="582" spans="1:119" ht="15.75" customHeight="1" x14ac:dyDescent="0.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row>
    <row r="583" spans="1:119" ht="15.75" customHeight="1" x14ac:dyDescent="0.2">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151"/>
      <c r="BU583" s="151"/>
      <c r="BV583" s="151"/>
      <c r="BW583" s="151"/>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row>
    <row r="584" spans="1:119" ht="15.75" customHeight="1" x14ac:dyDescent="0.2">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51"/>
      <c r="BS584" s="151"/>
      <c r="BT584" s="151"/>
      <c r="BU584" s="151"/>
      <c r="BV584" s="151"/>
      <c r="BW584" s="151"/>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row>
    <row r="585" spans="1:119" ht="15.75" customHeight="1" x14ac:dyDescent="0.2">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151"/>
      <c r="BN585" s="151"/>
      <c r="BO585" s="151"/>
      <c r="BP585" s="151"/>
      <c r="BQ585" s="151"/>
      <c r="BR585" s="151"/>
      <c r="BS585" s="151"/>
      <c r="BT585" s="151"/>
      <c r="BU585" s="151"/>
      <c r="BV585" s="151"/>
      <c r="BW585" s="15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row>
    <row r="586" spans="1:119" ht="15.75" customHeight="1" x14ac:dyDescent="0.2">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row>
    <row r="587" spans="1:119" ht="15.75" customHeight="1" x14ac:dyDescent="0.2">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row>
    <row r="588" spans="1:119" ht="15.75" customHeight="1" x14ac:dyDescent="0.2">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151"/>
      <c r="BS588" s="151"/>
      <c r="BT588" s="151"/>
      <c r="BU588" s="151"/>
      <c r="BV588" s="151"/>
      <c r="BW588" s="151"/>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row>
    <row r="589" spans="1:119" ht="15.75" customHeight="1" x14ac:dyDescent="0.2">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151"/>
      <c r="BS589" s="151"/>
      <c r="BT589" s="151"/>
      <c r="BU589" s="151"/>
      <c r="BV589" s="151"/>
      <c r="BW589" s="151"/>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row>
    <row r="590" spans="1:119" ht="15.75" customHeight="1" x14ac:dyDescent="0.2">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c r="BR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row>
    <row r="591" spans="1:119" ht="15.75" customHeight="1" x14ac:dyDescent="0.2">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row>
    <row r="592" spans="1:119" ht="15.75" customHeight="1" x14ac:dyDescent="0.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151"/>
      <c r="BN592" s="151"/>
      <c r="BO592" s="151"/>
      <c r="BP592" s="151"/>
      <c r="BQ592" s="151"/>
      <c r="BR592" s="151"/>
      <c r="BS592" s="151"/>
      <c r="BT592" s="151"/>
      <c r="BU592" s="151"/>
      <c r="BV592" s="151"/>
      <c r="BW592" s="151"/>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row>
    <row r="593" spans="1:119" ht="15.75" customHeight="1" x14ac:dyDescent="0.2">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51"/>
      <c r="BS593" s="151"/>
      <c r="BT593" s="151"/>
      <c r="BU593" s="151"/>
      <c r="BV593" s="151"/>
      <c r="BW593" s="151"/>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row>
    <row r="594" spans="1:119" ht="15.75" customHeight="1" x14ac:dyDescent="0.2">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151"/>
      <c r="BN594" s="151"/>
      <c r="BO594" s="151"/>
      <c r="BP594" s="151"/>
      <c r="BQ594" s="151"/>
      <c r="BR594" s="151"/>
      <c r="BS594" s="151"/>
      <c r="BT594" s="151"/>
      <c r="BU594" s="151"/>
      <c r="BV594" s="151"/>
      <c r="BW594" s="151"/>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row>
    <row r="595" spans="1:119" ht="15.75" customHeight="1" x14ac:dyDescent="0.2">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51"/>
      <c r="BS595" s="151"/>
      <c r="BT595" s="151"/>
      <c r="BU595" s="151"/>
      <c r="BV595" s="151"/>
      <c r="BW595" s="151"/>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row>
    <row r="596" spans="1:119" ht="15.75" customHeight="1" x14ac:dyDescent="0.2">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151"/>
      <c r="BN596" s="151"/>
      <c r="BO596" s="151"/>
      <c r="BP596" s="151"/>
      <c r="BQ596" s="151"/>
      <c r="BR596" s="151"/>
      <c r="BS596" s="151"/>
      <c r="BT596" s="151"/>
      <c r="BU596" s="151"/>
      <c r="BV596" s="151"/>
      <c r="BW596" s="151"/>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row>
    <row r="597" spans="1:119" ht="15.75" customHeight="1" x14ac:dyDescent="0.2">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c r="BR597" s="151"/>
      <c r="BS597" s="151"/>
      <c r="BT597" s="151"/>
      <c r="BU597" s="151"/>
      <c r="BV597" s="151"/>
      <c r="BW597" s="151"/>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row>
    <row r="598" spans="1:119" ht="15.75" customHeight="1" x14ac:dyDescent="0.2">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151"/>
      <c r="BS598" s="151"/>
      <c r="BT598" s="151"/>
      <c r="BU598" s="151"/>
      <c r="BV598" s="151"/>
      <c r="BW598" s="151"/>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row>
    <row r="599" spans="1:119" ht="15.75" customHeight="1" x14ac:dyDescent="0.2">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151"/>
      <c r="BU599" s="151"/>
      <c r="BV599" s="151"/>
      <c r="BW599" s="151"/>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row>
    <row r="600" spans="1:119" ht="15.75" customHeight="1"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51"/>
      <c r="BS600" s="151"/>
      <c r="BT600" s="151"/>
      <c r="BU600" s="151"/>
      <c r="BV600" s="151"/>
      <c r="BW600" s="151"/>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row>
    <row r="601" spans="1:119" ht="15.75" customHeight="1"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151"/>
      <c r="BN601" s="151"/>
      <c r="BO601" s="151"/>
      <c r="BP601" s="151"/>
      <c r="BQ601" s="151"/>
      <c r="BR601" s="151"/>
      <c r="BS601" s="151"/>
      <c r="BT601" s="151"/>
      <c r="BU601" s="151"/>
      <c r="BV601" s="151"/>
      <c r="BW601" s="151"/>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row>
    <row r="602" spans="1:119" ht="15.75" customHeight="1"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151"/>
      <c r="BU602" s="151"/>
      <c r="BV602" s="151"/>
      <c r="BW602" s="151"/>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row>
    <row r="603" spans="1:119" ht="15.75" customHeight="1"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151"/>
      <c r="BU603" s="151"/>
      <c r="BV603" s="151"/>
      <c r="BW603" s="151"/>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row>
    <row r="604" spans="1:119" ht="15.75" customHeight="1"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51"/>
      <c r="BS604" s="151"/>
      <c r="BT604" s="151"/>
      <c r="BU604" s="151"/>
      <c r="BV604" s="151"/>
      <c r="BW604" s="151"/>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row>
    <row r="605" spans="1:119" ht="15.75" customHeight="1"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151"/>
      <c r="BN605" s="151"/>
      <c r="BO605" s="151"/>
      <c r="BP605" s="151"/>
      <c r="BQ605" s="151"/>
      <c r="BR605" s="151"/>
      <c r="BS605" s="151"/>
      <c r="BT605" s="151"/>
      <c r="BU605" s="151"/>
      <c r="BV605" s="151"/>
      <c r="BW605" s="151"/>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row>
    <row r="606" spans="1:119" ht="15.75" customHeight="1"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151"/>
      <c r="BS606" s="151"/>
      <c r="BT606" s="151"/>
      <c r="BU606" s="151"/>
      <c r="BV606" s="151"/>
      <c r="BW606" s="151"/>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row>
    <row r="607" spans="1:119" ht="15.75" customHeight="1"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151"/>
      <c r="BS607" s="151"/>
      <c r="BT607" s="151"/>
      <c r="BU607" s="151"/>
      <c r="BV607" s="151"/>
      <c r="BW607" s="151"/>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row>
    <row r="608" spans="1:119" ht="15.75" customHeight="1"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151"/>
      <c r="BN608" s="151"/>
      <c r="BO608" s="151"/>
      <c r="BP608" s="151"/>
      <c r="BQ608" s="151"/>
      <c r="BR608" s="151"/>
      <c r="BS608" s="151"/>
      <c r="BT608" s="151"/>
      <c r="BU608" s="151"/>
      <c r="BV608" s="151"/>
      <c r="BW608" s="151"/>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row>
    <row r="609" spans="1:119" ht="15.75" customHeight="1"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c r="BR609" s="151"/>
      <c r="BS609" s="151"/>
      <c r="BT609" s="151"/>
      <c r="BU609" s="151"/>
      <c r="BV609" s="151"/>
      <c r="BW609" s="151"/>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row>
    <row r="610" spans="1:119" ht="15.75" customHeight="1"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151"/>
      <c r="BN610" s="151"/>
      <c r="BO610" s="151"/>
      <c r="BP610" s="151"/>
      <c r="BQ610" s="151"/>
      <c r="BR610" s="151"/>
      <c r="BS610" s="151"/>
      <c r="BT610" s="151"/>
      <c r="BU610" s="151"/>
      <c r="BV610" s="151"/>
      <c r="BW610" s="151"/>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row>
    <row r="611" spans="1:119" ht="15.75" customHeight="1"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51"/>
      <c r="BS611" s="151"/>
      <c r="BT611" s="151"/>
      <c r="BU611" s="151"/>
      <c r="BV611" s="151"/>
      <c r="BW611" s="151"/>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row>
    <row r="612" spans="1:119" ht="15.75" customHeight="1"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151"/>
      <c r="BN612" s="151"/>
      <c r="BO612" s="151"/>
      <c r="BP612" s="151"/>
      <c r="BQ612" s="151"/>
      <c r="BR612" s="151"/>
      <c r="BS612" s="151"/>
      <c r="BT612" s="151"/>
      <c r="BU612" s="151"/>
      <c r="BV612" s="151"/>
      <c r="BW612" s="151"/>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row>
    <row r="613" spans="1:119" ht="15.75" customHeight="1"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c r="BR613" s="151"/>
      <c r="BS613" s="151"/>
      <c r="BT613" s="151"/>
      <c r="BU613" s="151"/>
      <c r="BV613" s="151"/>
      <c r="BW613" s="151"/>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row>
    <row r="614" spans="1:119" ht="15.75" customHeight="1"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151"/>
      <c r="BN614" s="151"/>
      <c r="BO614" s="151"/>
      <c r="BP614" s="151"/>
      <c r="BQ614" s="151"/>
      <c r="BR614" s="151"/>
      <c r="BS614" s="151"/>
      <c r="BT614" s="151"/>
      <c r="BU614" s="151"/>
      <c r="BV614" s="151"/>
      <c r="BW614" s="151"/>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row>
    <row r="615" spans="1:119" ht="15.75" customHeight="1"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151"/>
      <c r="BS615" s="151"/>
      <c r="BT615" s="151"/>
      <c r="BU615" s="151"/>
      <c r="BV615" s="151"/>
      <c r="BW615" s="151"/>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row>
    <row r="616" spans="1:119" ht="15.75" customHeight="1"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151"/>
      <c r="BS616" s="151"/>
      <c r="BT616" s="151"/>
      <c r="BU616" s="151"/>
      <c r="BV616" s="151"/>
      <c r="BW616" s="151"/>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row>
    <row r="617" spans="1:119" ht="15.75" customHeight="1"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151"/>
      <c r="BN617" s="151"/>
      <c r="BO617" s="151"/>
      <c r="BP617" s="151"/>
      <c r="BQ617" s="151"/>
      <c r="BR617" s="151"/>
      <c r="BS617" s="151"/>
      <c r="BT617" s="151"/>
      <c r="BU617" s="151"/>
      <c r="BV617" s="151"/>
      <c r="BW617" s="151"/>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row>
    <row r="618" spans="1:119" ht="15.75" customHeight="1"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51"/>
      <c r="BS618" s="151"/>
      <c r="BT618" s="151"/>
      <c r="BU618" s="151"/>
      <c r="BV618" s="151"/>
      <c r="BW618" s="151"/>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row>
    <row r="619" spans="1:119" ht="15.75" customHeight="1"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151"/>
      <c r="BN619" s="151"/>
      <c r="BO619" s="151"/>
      <c r="BP619" s="151"/>
      <c r="BQ619" s="151"/>
      <c r="BR619" s="151"/>
      <c r="BS619" s="151"/>
      <c r="BT619" s="151"/>
      <c r="BU619" s="151"/>
      <c r="BV619" s="151"/>
      <c r="BW619" s="151"/>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row>
    <row r="620" spans="1:119" ht="15.75" customHeight="1"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51"/>
      <c r="BS620" s="151"/>
      <c r="BT620" s="151"/>
      <c r="BU620" s="151"/>
      <c r="BV620" s="151"/>
      <c r="BW620" s="151"/>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row>
    <row r="621" spans="1:119" ht="15.75" customHeight="1"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151"/>
      <c r="BN621" s="151"/>
      <c r="BO621" s="151"/>
      <c r="BP621" s="151"/>
      <c r="BQ621" s="151"/>
      <c r="BR621" s="151"/>
      <c r="BS621" s="151"/>
      <c r="BT621" s="151"/>
      <c r="BU621" s="151"/>
      <c r="BV621" s="151"/>
      <c r="BW621" s="151"/>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row>
    <row r="622" spans="1:119" ht="15.75" customHeight="1"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c r="BR622" s="151"/>
      <c r="BS622" s="151"/>
      <c r="BT622" s="151"/>
      <c r="BU622" s="151"/>
      <c r="BV622" s="151"/>
      <c r="BW622" s="151"/>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row>
    <row r="623" spans="1:119" ht="15.75" customHeight="1"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151"/>
      <c r="BN623" s="151"/>
      <c r="BO623" s="151"/>
      <c r="BP623" s="151"/>
      <c r="BQ623" s="151"/>
      <c r="BR623" s="151"/>
      <c r="BS623" s="151"/>
      <c r="BT623" s="151"/>
      <c r="BU623" s="151"/>
      <c r="BV623" s="151"/>
      <c r="BW623" s="151"/>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row>
    <row r="624" spans="1:119" ht="15.75" customHeight="1"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151"/>
      <c r="BN624" s="151"/>
      <c r="BO624" s="151"/>
      <c r="BP624" s="151"/>
      <c r="BQ624" s="151"/>
      <c r="BR624" s="151"/>
      <c r="BS624" s="151"/>
      <c r="BT624" s="151"/>
      <c r="BU624" s="151"/>
      <c r="BV624" s="151"/>
      <c r="BW624" s="151"/>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row>
    <row r="625" spans="1:119" ht="15.75" customHeight="1"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c r="BR625" s="151"/>
      <c r="BS625" s="151"/>
      <c r="BT625" s="151"/>
      <c r="BU625" s="151"/>
      <c r="BV625" s="151"/>
      <c r="BW625" s="151"/>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row>
    <row r="626" spans="1:119" ht="15.75" customHeight="1"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c r="BR626" s="151"/>
      <c r="BS626" s="151"/>
      <c r="BT626" s="151"/>
      <c r="BU626" s="151"/>
      <c r="BV626" s="151"/>
      <c r="BW626" s="151"/>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row>
    <row r="627" spans="1:119" ht="15.75" customHeight="1"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151"/>
      <c r="BN627" s="151"/>
      <c r="BO627" s="151"/>
      <c r="BP627" s="151"/>
      <c r="BQ627" s="151"/>
      <c r="BR627" s="151"/>
      <c r="BS627" s="151"/>
      <c r="BT627" s="151"/>
      <c r="BU627" s="151"/>
      <c r="BV627" s="151"/>
      <c r="BW627" s="151"/>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row>
    <row r="628" spans="1:119" ht="15.75" customHeight="1"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151"/>
      <c r="BN628" s="151"/>
      <c r="BO628" s="151"/>
      <c r="BP628" s="151"/>
      <c r="BQ628" s="151"/>
      <c r="BR628" s="151"/>
      <c r="BS628" s="151"/>
      <c r="BT628" s="151"/>
      <c r="BU628" s="151"/>
      <c r="BV628" s="151"/>
      <c r="BW628" s="151"/>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row>
    <row r="629" spans="1:119" ht="15.75" customHeight="1"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c r="BR629" s="151"/>
      <c r="BS629" s="151"/>
      <c r="BT629" s="151"/>
      <c r="BU629" s="151"/>
      <c r="BV629" s="151"/>
      <c r="BW629" s="151"/>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row>
    <row r="630" spans="1:119" ht="15.75" customHeight="1"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151"/>
      <c r="BN630" s="151"/>
      <c r="BO630" s="151"/>
      <c r="BP630" s="151"/>
      <c r="BQ630" s="151"/>
      <c r="BR630" s="151"/>
      <c r="BS630" s="151"/>
      <c r="BT630" s="151"/>
      <c r="BU630" s="151"/>
      <c r="BV630" s="151"/>
      <c r="BW630" s="151"/>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row>
    <row r="631" spans="1:119" ht="15.75" customHeight="1"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c r="BR631" s="151"/>
      <c r="BS631" s="151"/>
      <c r="BT631" s="151"/>
      <c r="BU631" s="151"/>
      <c r="BV631" s="151"/>
      <c r="BW631" s="151"/>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row>
    <row r="632" spans="1:119" ht="15.75" customHeight="1"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151"/>
      <c r="BN632" s="151"/>
      <c r="BO632" s="151"/>
      <c r="BP632" s="151"/>
      <c r="BQ632" s="151"/>
      <c r="BR632" s="151"/>
      <c r="BS632" s="151"/>
      <c r="BT632" s="151"/>
      <c r="BU632" s="151"/>
      <c r="BV632" s="151"/>
      <c r="BW632" s="151"/>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row>
    <row r="633" spans="1:119" ht="15.75" customHeight="1"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51"/>
      <c r="BS633" s="151"/>
      <c r="BT633" s="151"/>
      <c r="BU633" s="151"/>
      <c r="BV633" s="151"/>
      <c r="BW633" s="151"/>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row>
    <row r="634" spans="1:119" ht="15.75" customHeight="1"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151"/>
      <c r="BN634" s="151"/>
      <c r="BO634" s="151"/>
      <c r="BP634" s="151"/>
      <c r="BQ634" s="151"/>
      <c r="BR634" s="151"/>
      <c r="BS634" s="151"/>
      <c r="BT634" s="151"/>
      <c r="BU634" s="151"/>
      <c r="BV634" s="151"/>
      <c r="BW634" s="151"/>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row>
    <row r="635" spans="1:119" ht="15.75" customHeight="1"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151"/>
      <c r="BS635" s="151"/>
      <c r="BT635" s="151"/>
      <c r="BU635" s="151"/>
      <c r="BV635" s="151"/>
      <c r="BW635" s="151"/>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row>
    <row r="636" spans="1:119" ht="15.75" customHeight="1"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151"/>
      <c r="BS636" s="151"/>
      <c r="BT636" s="151"/>
      <c r="BU636" s="151"/>
      <c r="BV636" s="151"/>
      <c r="BW636" s="151"/>
      <c r="BX636" s="151"/>
      <c r="BY636" s="151"/>
      <c r="BZ636" s="151"/>
      <c r="CA636" s="151"/>
      <c r="CB636" s="151"/>
      <c r="CC636" s="151"/>
      <c r="CD636" s="151"/>
      <c r="CE636" s="151"/>
      <c r="CF636" s="151"/>
      <c r="CG636" s="151"/>
      <c r="CH636" s="151"/>
      <c r="CI636" s="151"/>
      <c r="CJ636" s="151"/>
      <c r="CK636" s="151"/>
      <c r="CL636" s="151"/>
      <c r="CM636" s="151"/>
      <c r="CN636" s="151"/>
      <c r="CO636" s="151"/>
      <c r="CP636" s="151"/>
      <c r="CQ636" s="151"/>
      <c r="CR636" s="151"/>
      <c r="CS636" s="151"/>
      <c r="CT636" s="151"/>
      <c r="CU636" s="151"/>
      <c r="CV636" s="151"/>
      <c r="CW636" s="151"/>
      <c r="CX636" s="151"/>
      <c r="CY636" s="151"/>
      <c r="CZ636" s="151"/>
      <c r="DA636" s="151"/>
      <c r="DB636" s="151"/>
      <c r="DC636" s="151"/>
      <c r="DD636" s="151"/>
      <c r="DE636" s="151"/>
      <c r="DF636" s="151"/>
      <c r="DG636" s="151"/>
      <c r="DH636" s="151"/>
      <c r="DI636" s="151"/>
      <c r="DJ636" s="151"/>
      <c r="DK636" s="151"/>
      <c r="DL636" s="151"/>
      <c r="DM636" s="151"/>
      <c r="DN636" s="151"/>
      <c r="DO636" s="151"/>
    </row>
    <row r="637" spans="1:119" ht="15.75" customHeight="1"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151"/>
      <c r="BN637" s="151"/>
      <c r="BO637" s="151"/>
      <c r="BP637" s="151"/>
      <c r="BQ637" s="151"/>
      <c r="BR637" s="151"/>
      <c r="BS637" s="151"/>
      <c r="BT637" s="151"/>
      <c r="BU637" s="151"/>
      <c r="BV637" s="151"/>
      <c r="BW637" s="151"/>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row>
    <row r="638" spans="1:119" ht="15.75" customHeight="1"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c r="BR638" s="151"/>
      <c r="BS638" s="151"/>
      <c r="BT638" s="151"/>
      <c r="BU638" s="151"/>
      <c r="BV638" s="151"/>
      <c r="BW638" s="151"/>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row>
    <row r="639" spans="1:119" ht="15.75" customHeight="1"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151"/>
      <c r="BN639" s="151"/>
      <c r="BO639" s="151"/>
      <c r="BP639" s="151"/>
      <c r="BQ639" s="151"/>
      <c r="BR639" s="151"/>
      <c r="BS639" s="151"/>
      <c r="BT639" s="151"/>
      <c r="BU639" s="151"/>
      <c r="BV639" s="151"/>
      <c r="BW639" s="151"/>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row>
    <row r="640" spans="1:119" ht="15.75" customHeight="1"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c r="BR640" s="151"/>
      <c r="BS640" s="151"/>
      <c r="BT640" s="151"/>
      <c r="BU640" s="151"/>
      <c r="BV640" s="151"/>
      <c r="BW640" s="151"/>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row>
    <row r="641" spans="1:119" ht="15.75" customHeight="1"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151"/>
      <c r="BN641" s="151"/>
      <c r="BO641" s="151"/>
      <c r="BP641" s="151"/>
      <c r="BQ641" s="151"/>
      <c r="BR641" s="151"/>
      <c r="BS641" s="151"/>
      <c r="BT641" s="151"/>
      <c r="BU641" s="151"/>
      <c r="BV641" s="151"/>
      <c r="BW641" s="151"/>
      <c r="BX641" s="151"/>
      <c r="BY641" s="151"/>
      <c r="BZ641" s="151"/>
      <c r="CA641" s="151"/>
      <c r="CB641" s="151"/>
      <c r="CC641" s="151"/>
      <c r="CD641" s="151"/>
      <c r="CE641" s="151"/>
      <c r="CF641" s="151"/>
      <c r="CG641" s="151"/>
      <c r="CH641" s="151"/>
      <c r="CI641" s="151"/>
      <c r="CJ641" s="151"/>
      <c r="CK641" s="151"/>
      <c r="CL641" s="151"/>
      <c r="CM641" s="151"/>
      <c r="CN641" s="151"/>
      <c r="CO641" s="151"/>
      <c r="CP641" s="151"/>
      <c r="CQ641" s="151"/>
      <c r="CR641" s="151"/>
      <c r="CS641" s="151"/>
      <c r="CT641" s="151"/>
      <c r="CU641" s="151"/>
      <c r="CV641" s="151"/>
      <c r="CW641" s="151"/>
      <c r="CX641" s="151"/>
      <c r="CY641" s="151"/>
      <c r="CZ641" s="151"/>
      <c r="DA641" s="151"/>
      <c r="DB641" s="151"/>
      <c r="DC641" s="151"/>
      <c r="DD641" s="151"/>
      <c r="DE641" s="151"/>
      <c r="DF641" s="151"/>
      <c r="DG641" s="151"/>
      <c r="DH641" s="151"/>
      <c r="DI641" s="151"/>
      <c r="DJ641" s="151"/>
      <c r="DK641" s="151"/>
      <c r="DL641" s="151"/>
      <c r="DM641" s="151"/>
      <c r="DN641" s="151"/>
      <c r="DO641" s="151"/>
    </row>
    <row r="642" spans="1:119" ht="15.75" customHeight="1"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c r="BR642" s="151"/>
      <c r="BS642" s="151"/>
      <c r="BT642" s="151"/>
      <c r="BU642" s="151"/>
      <c r="BV642" s="151"/>
      <c r="BW642" s="151"/>
      <c r="BX642" s="151"/>
      <c r="BY642" s="151"/>
      <c r="BZ642" s="151"/>
      <c r="CA642" s="151"/>
      <c r="CB642" s="151"/>
      <c r="CC642" s="151"/>
      <c r="CD642" s="151"/>
      <c r="CE642" s="151"/>
      <c r="CF642" s="151"/>
      <c r="CG642" s="151"/>
      <c r="CH642" s="151"/>
      <c r="CI642" s="151"/>
      <c r="CJ642" s="151"/>
      <c r="CK642" s="151"/>
      <c r="CL642" s="151"/>
      <c r="CM642" s="151"/>
      <c r="CN642" s="151"/>
      <c r="CO642" s="151"/>
      <c r="CP642" s="151"/>
      <c r="CQ642" s="151"/>
      <c r="CR642" s="151"/>
      <c r="CS642" s="151"/>
      <c r="CT642" s="151"/>
      <c r="CU642" s="151"/>
      <c r="CV642" s="151"/>
      <c r="CW642" s="151"/>
      <c r="CX642" s="151"/>
      <c r="CY642" s="151"/>
      <c r="CZ642" s="151"/>
      <c r="DA642" s="151"/>
      <c r="DB642" s="151"/>
      <c r="DC642" s="151"/>
      <c r="DD642" s="151"/>
      <c r="DE642" s="151"/>
      <c r="DF642" s="151"/>
      <c r="DG642" s="151"/>
      <c r="DH642" s="151"/>
      <c r="DI642" s="151"/>
      <c r="DJ642" s="151"/>
      <c r="DK642" s="151"/>
      <c r="DL642" s="151"/>
      <c r="DM642" s="151"/>
      <c r="DN642" s="151"/>
      <c r="DO642" s="151"/>
    </row>
    <row r="643" spans="1:119" ht="15.75" customHeight="1"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151"/>
      <c r="BN643" s="151"/>
      <c r="BO643" s="151"/>
      <c r="BP643" s="151"/>
      <c r="BQ643" s="151"/>
      <c r="BR643" s="151"/>
      <c r="BS643" s="151"/>
      <c r="BT643" s="151"/>
      <c r="BU643" s="151"/>
      <c r="BV643" s="151"/>
      <c r="BW643" s="151"/>
      <c r="BX643" s="151"/>
      <c r="BY643" s="151"/>
      <c r="BZ643" s="151"/>
      <c r="CA643" s="151"/>
      <c r="CB643" s="151"/>
      <c r="CC643" s="151"/>
      <c r="CD643" s="151"/>
      <c r="CE643" s="151"/>
      <c r="CF643" s="151"/>
      <c r="CG643" s="151"/>
      <c r="CH643" s="151"/>
      <c r="CI643" s="151"/>
      <c r="CJ643" s="151"/>
      <c r="CK643" s="151"/>
      <c r="CL643" s="151"/>
      <c r="CM643" s="151"/>
      <c r="CN643" s="151"/>
      <c r="CO643" s="151"/>
      <c r="CP643" s="151"/>
      <c r="CQ643" s="151"/>
      <c r="CR643" s="151"/>
      <c r="CS643" s="151"/>
      <c r="CT643" s="151"/>
      <c r="CU643" s="151"/>
      <c r="CV643" s="151"/>
      <c r="CW643" s="151"/>
      <c r="CX643" s="151"/>
      <c r="CY643" s="151"/>
      <c r="CZ643" s="151"/>
      <c r="DA643" s="151"/>
      <c r="DB643" s="151"/>
      <c r="DC643" s="151"/>
      <c r="DD643" s="151"/>
      <c r="DE643" s="151"/>
      <c r="DF643" s="151"/>
      <c r="DG643" s="151"/>
      <c r="DH643" s="151"/>
      <c r="DI643" s="151"/>
      <c r="DJ643" s="151"/>
      <c r="DK643" s="151"/>
      <c r="DL643" s="151"/>
      <c r="DM643" s="151"/>
      <c r="DN643" s="151"/>
      <c r="DO643" s="151"/>
    </row>
    <row r="644" spans="1:119" ht="15.75" customHeight="1"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151"/>
      <c r="BS644" s="151"/>
      <c r="BT644" s="151"/>
      <c r="BU644" s="151"/>
      <c r="BV644" s="151"/>
      <c r="BW644" s="151"/>
      <c r="BX644" s="151"/>
      <c r="BY644" s="151"/>
      <c r="BZ644" s="151"/>
      <c r="CA644" s="151"/>
      <c r="CB644" s="151"/>
      <c r="CC644" s="151"/>
      <c r="CD644" s="151"/>
      <c r="CE644" s="151"/>
      <c r="CF644" s="151"/>
      <c r="CG644" s="151"/>
      <c r="CH644" s="151"/>
      <c r="CI644" s="151"/>
      <c r="CJ644" s="151"/>
      <c r="CK644" s="151"/>
      <c r="CL644" s="151"/>
      <c r="CM644" s="151"/>
      <c r="CN644" s="151"/>
      <c r="CO644" s="151"/>
      <c r="CP644" s="151"/>
      <c r="CQ644" s="151"/>
      <c r="CR644" s="151"/>
      <c r="CS644" s="151"/>
      <c r="CT644" s="151"/>
      <c r="CU644" s="151"/>
      <c r="CV644" s="151"/>
      <c r="CW644" s="151"/>
      <c r="CX644" s="151"/>
      <c r="CY644" s="151"/>
      <c r="CZ644" s="151"/>
      <c r="DA644" s="151"/>
      <c r="DB644" s="151"/>
      <c r="DC644" s="151"/>
      <c r="DD644" s="151"/>
      <c r="DE644" s="151"/>
      <c r="DF644" s="151"/>
      <c r="DG644" s="151"/>
      <c r="DH644" s="151"/>
      <c r="DI644" s="151"/>
      <c r="DJ644" s="151"/>
      <c r="DK644" s="151"/>
      <c r="DL644" s="151"/>
      <c r="DM644" s="151"/>
      <c r="DN644" s="151"/>
      <c r="DO644" s="151"/>
    </row>
    <row r="645" spans="1:119" ht="15.75" customHeight="1"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151"/>
      <c r="BS645" s="151"/>
      <c r="BT645" s="151"/>
      <c r="BU645" s="151"/>
      <c r="BV645" s="151"/>
      <c r="BW645" s="151"/>
      <c r="BX645" s="151"/>
      <c r="BY645" s="151"/>
      <c r="BZ645" s="151"/>
      <c r="CA645" s="151"/>
      <c r="CB645" s="151"/>
      <c r="CC645" s="151"/>
      <c r="CD645" s="151"/>
      <c r="CE645" s="151"/>
      <c r="CF645" s="151"/>
      <c r="CG645" s="151"/>
      <c r="CH645" s="151"/>
      <c r="CI645" s="151"/>
      <c r="CJ645" s="151"/>
      <c r="CK645" s="151"/>
      <c r="CL645" s="151"/>
      <c r="CM645" s="151"/>
      <c r="CN645" s="151"/>
      <c r="CO645" s="151"/>
      <c r="CP645" s="151"/>
      <c r="CQ645" s="151"/>
      <c r="CR645" s="151"/>
      <c r="CS645" s="151"/>
      <c r="CT645" s="151"/>
      <c r="CU645" s="151"/>
      <c r="CV645" s="151"/>
      <c r="CW645" s="151"/>
      <c r="CX645" s="151"/>
      <c r="CY645" s="151"/>
      <c r="CZ645" s="151"/>
      <c r="DA645" s="151"/>
      <c r="DB645" s="151"/>
      <c r="DC645" s="151"/>
      <c r="DD645" s="151"/>
      <c r="DE645" s="151"/>
      <c r="DF645" s="151"/>
      <c r="DG645" s="151"/>
      <c r="DH645" s="151"/>
      <c r="DI645" s="151"/>
      <c r="DJ645" s="151"/>
      <c r="DK645" s="151"/>
      <c r="DL645" s="151"/>
      <c r="DM645" s="151"/>
      <c r="DN645" s="151"/>
      <c r="DO645" s="151"/>
    </row>
    <row r="646" spans="1:119" ht="15.75" customHeight="1"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151"/>
      <c r="BN646" s="151"/>
      <c r="BO646" s="151"/>
      <c r="BP646" s="151"/>
      <c r="BQ646" s="151"/>
      <c r="BR646" s="151"/>
      <c r="BS646" s="151"/>
      <c r="BT646" s="151"/>
      <c r="BU646" s="151"/>
      <c r="BV646" s="151"/>
      <c r="BW646" s="151"/>
      <c r="BX646" s="151"/>
      <c r="BY646" s="151"/>
      <c r="BZ646" s="151"/>
      <c r="CA646" s="151"/>
      <c r="CB646" s="151"/>
      <c r="CC646" s="151"/>
      <c r="CD646" s="151"/>
      <c r="CE646" s="151"/>
      <c r="CF646" s="151"/>
      <c r="CG646" s="151"/>
      <c r="CH646" s="151"/>
      <c r="CI646" s="151"/>
      <c r="CJ646" s="151"/>
      <c r="CK646" s="151"/>
      <c r="CL646" s="151"/>
      <c r="CM646" s="151"/>
      <c r="CN646" s="151"/>
      <c r="CO646" s="151"/>
      <c r="CP646" s="151"/>
      <c r="CQ646" s="151"/>
      <c r="CR646" s="151"/>
      <c r="CS646" s="151"/>
      <c r="CT646" s="151"/>
      <c r="CU646" s="151"/>
      <c r="CV646" s="151"/>
      <c r="CW646" s="151"/>
      <c r="CX646" s="151"/>
      <c r="CY646" s="151"/>
      <c r="CZ646" s="151"/>
      <c r="DA646" s="151"/>
      <c r="DB646" s="151"/>
      <c r="DC646" s="151"/>
      <c r="DD646" s="151"/>
      <c r="DE646" s="151"/>
      <c r="DF646" s="151"/>
      <c r="DG646" s="151"/>
      <c r="DH646" s="151"/>
      <c r="DI646" s="151"/>
      <c r="DJ646" s="151"/>
      <c r="DK646" s="151"/>
      <c r="DL646" s="151"/>
      <c r="DM646" s="151"/>
      <c r="DN646" s="151"/>
      <c r="DO646" s="151"/>
    </row>
    <row r="647" spans="1:119" ht="15.75" customHeight="1"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51"/>
      <c r="BS647" s="151"/>
      <c r="BT647" s="151"/>
      <c r="BU647" s="151"/>
      <c r="BV647" s="151"/>
      <c r="BW647" s="151"/>
      <c r="BX647" s="151"/>
      <c r="BY647" s="151"/>
      <c r="BZ647" s="151"/>
      <c r="CA647" s="151"/>
      <c r="CB647" s="151"/>
      <c r="CC647" s="151"/>
      <c r="CD647" s="151"/>
      <c r="CE647" s="151"/>
      <c r="CF647" s="151"/>
      <c r="CG647" s="151"/>
      <c r="CH647" s="151"/>
      <c r="CI647" s="151"/>
      <c r="CJ647" s="151"/>
      <c r="CK647" s="151"/>
      <c r="CL647" s="151"/>
      <c r="CM647" s="151"/>
      <c r="CN647" s="151"/>
      <c r="CO647" s="151"/>
      <c r="CP647" s="151"/>
      <c r="CQ647" s="151"/>
      <c r="CR647" s="151"/>
      <c r="CS647" s="151"/>
      <c r="CT647" s="151"/>
      <c r="CU647" s="151"/>
      <c r="CV647" s="151"/>
      <c r="CW647" s="151"/>
      <c r="CX647" s="151"/>
      <c r="CY647" s="151"/>
      <c r="CZ647" s="151"/>
      <c r="DA647" s="151"/>
      <c r="DB647" s="151"/>
      <c r="DC647" s="151"/>
      <c r="DD647" s="151"/>
      <c r="DE647" s="151"/>
      <c r="DF647" s="151"/>
      <c r="DG647" s="151"/>
      <c r="DH647" s="151"/>
      <c r="DI647" s="151"/>
      <c r="DJ647" s="151"/>
      <c r="DK647" s="151"/>
      <c r="DL647" s="151"/>
      <c r="DM647" s="151"/>
      <c r="DN647" s="151"/>
      <c r="DO647" s="151"/>
    </row>
    <row r="648" spans="1:119" ht="15.75" customHeight="1"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151"/>
      <c r="BN648" s="151"/>
      <c r="BO648" s="151"/>
      <c r="BP648" s="151"/>
      <c r="BQ648" s="151"/>
      <c r="BR648" s="151"/>
      <c r="BS648" s="151"/>
      <c r="BT648" s="151"/>
      <c r="BU648" s="151"/>
      <c r="BV648" s="151"/>
      <c r="BW648" s="151"/>
      <c r="BX648" s="151"/>
      <c r="BY648" s="151"/>
      <c r="BZ648" s="151"/>
      <c r="CA648" s="151"/>
      <c r="CB648" s="151"/>
      <c r="CC648" s="151"/>
      <c r="CD648" s="151"/>
      <c r="CE648" s="151"/>
      <c r="CF648" s="151"/>
      <c r="CG648" s="151"/>
      <c r="CH648" s="151"/>
      <c r="CI648" s="151"/>
      <c r="CJ648" s="151"/>
      <c r="CK648" s="151"/>
      <c r="CL648" s="151"/>
      <c r="CM648" s="151"/>
      <c r="CN648" s="151"/>
      <c r="CO648" s="151"/>
      <c r="CP648" s="151"/>
      <c r="CQ648" s="151"/>
      <c r="CR648" s="151"/>
      <c r="CS648" s="151"/>
      <c r="CT648" s="151"/>
      <c r="CU648" s="151"/>
      <c r="CV648" s="151"/>
      <c r="CW648" s="151"/>
      <c r="CX648" s="151"/>
      <c r="CY648" s="151"/>
      <c r="CZ648" s="151"/>
      <c r="DA648" s="151"/>
      <c r="DB648" s="151"/>
      <c r="DC648" s="151"/>
      <c r="DD648" s="151"/>
      <c r="DE648" s="151"/>
      <c r="DF648" s="151"/>
      <c r="DG648" s="151"/>
      <c r="DH648" s="151"/>
      <c r="DI648" s="151"/>
      <c r="DJ648" s="151"/>
      <c r="DK648" s="151"/>
      <c r="DL648" s="151"/>
      <c r="DM648" s="151"/>
      <c r="DN648" s="151"/>
      <c r="DO648" s="151"/>
    </row>
    <row r="649" spans="1:119" ht="15.75" customHeight="1"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151"/>
      <c r="BU649" s="151"/>
      <c r="BV649" s="151"/>
      <c r="BW649" s="151"/>
      <c r="BX649" s="151"/>
      <c r="BY649" s="151"/>
      <c r="BZ649" s="151"/>
      <c r="CA649" s="151"/>
      <c r="CB649" s="151"/>
      <c r="CC649" s="151"/>
      <c r="CD649" s="151"/>
      <c r="CE649" s="151"/>
      <c r="CF649" s="151"/>
      <c r="CG649" s="151"/>
      <c r="CH649" s="151"/>
      <c r="CI649" s="151"/>
      <c r="CJ649" s="151"/>
      <c r="CK649" s="151"/>
      <c r="CL649" s="151"/>
      <c r="CM649" s="151"/>
      <c r="CN649" s="151"/>
      <c r="CO649" s="151"/>
      <c r="CP649" s="151"/>
      <c r="CQ649" s="151"/>
      <c r="CR649" s="151"/>
      <c r="CS649" s="151"/>
      <c r="CT649" s="151"/>
      <c r="CU649" s="151"/>
      <c r="CV649" s="151"/>
      <c r="CW649" s="151"/>
      <c r="CX649" s="151"/>
      <c r="CY649" s="151"/>
      <c r="CZ649" s="151"/>
      <c r="DA649" s="151"/>
      <c r="DB649" s="151"/>
      <c r="DC649" s="151"/>
      <c r="DD649" s="151"/>
      <c r="DE649" s="151"/>
      <c r="DF649" s="151"/>
      <c r="DG649" s="151"/>
      <c r="DH649" s="151"/>
      <c r="DI649" s="151"/>
      <c r="DJ649" s="151"/>
      <c r="DK649" s="151"/>
      <c r="DL649" s="151"/>
      <c r="DM649" s="151"/>
      <c r="DN649" s="151"/>
      <c r="DO649" s="151"/>
    </row>
    <row r="650" spans="1:119" ht="15.75" customHeight="1"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151"/>
      <c r="BN650" s="151"/>
      <c r="BO650" s="151"/>
      <c r="BP650" s="151"/>
      <c r="BQ650" s="151"/>
      <c r="BR650" s="151"/>
      <c r="BS650" s="151"/>
      <c r="BT650" s="151"/>
      <c r="BU650" s="151"/>
      <c r="BV650" s="151"/>
      <c r="BW650" s="151"/>
      <c r="BX650" s="151"/>
      <c r="BY650" s="151"/>
      <c r="BZ650" s="151"/>
      <c r="CA650" s="151"/>
      <c r="CB650" s="151"/>
      <c r="CC650" s="151"/>
      <c r="CD650" s="151"/>
      <c r="CE650" s="151"/>
      <c r="CF650" s="151"/>
      <c r="CG650" s="151"/>
      <c r="CH650" s="151"/>
      <c r="CI650" s="151"/>
      <c r="CJ650" s="151"/>
      <c r="CK650" s="151"/>
      <c r="CL650" s="151"/>
      <c r="CM650" s="151"/>
      <c r="CN650" s="151"/>
      <c r="CO650" s="151"/>
      <c r="CP650" s="151"/>
      <c r="CQ650" s="151"/>
      <c r="CR650" s="151"/>
      <c r="CS650" s="151"/>
      <c r="CT650" s="151"/>
      <c r="CU650" s="151"/>
      <c r="CV650" s="151"/>
      <c r="CW650" s="151"/>
      <c r="CX650" s="151"/>
      <c r="CY650" s="151"/>
      <c r="CZ650" s="151"/>
      <c r="DA650" s="151"/>
      <c r="DB650" s="151"/>
      <c r="DC650" s="151"/>
      <c r="DD650" s="151"/>
      <c r="DE650" s="151"/>
      <c r="DF650" s="151"/>
      <c r="DG650" s="151"/>
      <c r="DH650" s="151"/>
      <c r="DI650" s="151"/>
      <c r="DJ650" s="151"/>
      <c r="DK650" s="151"/>
      <c r="DL650" s="151"/>
      <c r="DM650" s="151"/>
      <c r="DN650" s="151"/>
      <c r="DO650" s="151"/>
    </row>
    <row r="651" spans="1:119" ht="15.75" customHeight="1"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51"/>
      <c r="BS651" s="151"/>
      <c r="BT651" s="151"/>
      <c r="BU651" s="151"/>
      <c r="BV651" s="151"/>
      <c r="BW651" s="151"/>
      <c r="BX651" s="151"/>
      <c r="BY651" s="151"/>
      <c r="BZ651" s="151"/>
      <c r="CA651" s="151"/>
      <c r="CB651" s="151"/>
      <c r="CC651" s="151"/>
      <c r="CD651" s="151"/>
      <c r="CE651" s="151"/>
      <c r="CF651" s="151"/>
      <c r="CG651" s="151"/>
      <c r="CH651" s="151"/>
      <c r="CI651" s="151"/>
      <c r="CJ651" s="151"/>
      <c r="CK651" s="151"/>
      <c r="CL651" s="151"/>
      <c r="CM651" s="151"/>
      <c r="CN651" s="151"/>
      <c r="CO651" s="151"/>
      <c r="CP651" s="151"/>
      <c r="CQ651" s="151"/>
      <c r="CR651" s="151"/>
      <c r="CS651" s="151"/>
      <c r="CT651" s="151"/>
      <c r="CU651" s="151"/>
      <c r="CV651" s="151"/>
      <c r="CW651" s="151"/>
      <c r="CX651" s="151"/>
      <c r="CY651" s="151"/>
      <c r="CZ651" s="151"/>
      <c r="DA651" s="151"/>
      <c r="DB651" s="151"/>
      <c r="DC651" s="151"/>
      <c r="DD651" s="151"/>
      <c r="DE651" s="151"/>
      <c r="DF651" s="151"/>
      <c r="DG651" s="151"/>
      <c r="DH651" s="151"/>
      <c r="DI651" s="151"/>
      <c r="DJ651" s="151"/>
      <c r="DK651" s="151"/>
      <c r="DL651" s="151"/>
      <c r="DM651" s="151"/>
      <c r="DN651" s="151"/>
      <c r="DO651" s="151"/>
    </row>
    <row r="652" spans="1:119" ht="15.75" customHeight="1"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151"/>
      <c r="BN652" s="151"/>
      <c r="BO652" s="151"/>
      <c r="BP652" s="151"/>
      <c r="BQ652" s="151"/>
      <c r="BR652" s="151"/>
      <c r="BS652" s="151"/>
      <c r="BT652" s="151"/>
      <c r="BU652" s="151"/>
      <c r="BV652" s="151"/>
      <c r="BW652" s="151"/>
      <c r="BX652" s="151"/>
      <c r="BY652" s="151"/>
      <c r="BZ652" s="151"/>
      <c r="CA652" s="151"/>
      <c r="CB652" s="151"/>
      <c r="CC652" s="151"/>
      <c r="CD652" s="151"/>
      <c r="CE652" s="151"/>
      <c r="CF652" s="151"/>
      <c r="CG652" s="151"/>
      <c r="CH652" s="151"/>
      <c r="CI652" s="151"/>
      <c r="CJ652" s="151"/>
      <c r="CK652" s="151"/>
      <c r="CL652" s="151"/>
      <c r="CM652" s="151"/>
      <c r="CN652" s="151"/>
      <c r="CO652" s="151"/>
      <c r="CP652" s="151"/>
      <c r="CQ652" s="151"/>
      <c r="CR652" s="151"/>
      <c r="CS652" s="151"/>
      <c r="CT652" s="151"/>
      <c r="CU652" s="151"/>
      <c r="CV652" s="151"/>
      <c r="CW652" s="151"/>
      <c r="CX652" s="151"/>
      <c r="CY652" s="151"/>
      <c r="CZ652" s="151"/>
      <c r="DA652" s="151"/>
      <c r="DB652" s="151"/>
      <c r="DC652" s="151"/>
      <c r="DD652" s="151"/>
      <c r="DE652" s="151"/>
      <c r="DF652" s="151"/>
      <c r="DG652" s="151"/>
      <c r="DH652" s="151"/>
      <c r="DI652" s="151"/>
      <c r="DJ652" s="151"/>
      <c r="DK652" s="151"/>
      <c r="DL652" s="151"/>
      <c r="DM652" s="151"/>
      <c r="DN652" s="151"/>
      <c r="DO652" s="151"/>
    </row>
    <row r="653" spans="1:119" ht="15.75" customHeight="1"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c r="BR653" s="151"/>
      <c r="BS653" s="151"/>
      <c r="BT653" s="151"/>
      <c r="BU653" s="151"/>
      <c r="BV653" s="151"/>
      <c r="BW653" s="151"/>
      <c r="BX653" s="151"/>
      <c r="BY653" s="151"/>
      <c r="BZ653" s="151"/>
      <c r="CA653" s="151"/>
      <c r="CB653" s="151"/>
      <c r="CC653" s="151"/>
      <c r="CD653" s="151"/>
      <c r="CE653" s="151"/>
      <c r="CF653" s="151"/>
      <c r="CG653" s="151"/>
      <c r="CH653" s="151"/>
      <c r="CI653" s="151"/>
      <c r="CJ653" s="151"/>
      <c r="CK653" s="151"/>
      <c r="CL653" s="151"/>
      <c r="CM653" s="151"/>
      <c r="CN653" s="151"/>
      <c r="CO653" s="151"/>
      <c r="CP653" s="151"/>
      <c r="CQ653" s="151"/>
      <c r="CR653" s="151"/>
      <c r="CS653" s="151"/>
      <c r="CT653" s="151"/>
      <c r="CU653" s="151"/>
      <c r="CV653" s="151"/>
      <c r="CW653" s="151"/>
      <c r="CX653" s="151"/>
      <c r="CY653" s="151"/>
      <c r="CZ653" s="151"/>
      <c r="DA653" s="151"/>
      <c r="DB653" s="151"/>
      <c r="DC653" s="151"/>
      <c r="DD653" s="151"/>
      <c r="DE653" s="151"/>
      <c r="DF653" s="151"/>
      <c r="DG653" s="151"/>
      <c r="DH653" s="151"/>
      <c r="DI653" s="151"/>
      <c r="DJ653" s="151"/>
      <c r="DK653" s="151"/>
      <c r="DL653" s="151"/>
      <c r="DM653" s="151"/>
      <c r="DN653" s="151"/>
      <c r="DO653" s="151"/>
    </row>
    <row r="654" spans="1:119" ht="15.75" customHeight="1"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151"/>
      <c r="BS654" s="151"/>
      <c r="BT654" s="151"/>
      <c r="BU654" s="151"/>
      <c r="BV654" s="151"/>
      <c r="BW654" s="151"/>
      <c r="BX654" s="151"/>
      <c r="BY654" s="151"/>
      <c r="BZ654" s="151"/>
      <c r="CA654" s="151"/>
      <c r="CB654" s="151"/>
      <c r="CC654" s="151"/>
      <c r="CD654" s="151"/>
      <c r="CE654" s="151"/>
      <c r="CF654" s="151"/>
      <c r="CG654" s="151"/>
      <c r="CH654" s="151"/>
      <c r="CI654" s="151"/>
      <c r="CJ654" s="151"/>
      <c r="CK654" s="151"/>
      <c r="CL654" s="151"/>
      <c r="CM654" s="151"/>
      <c r="CN654" s="151"/>
      <c r="CO654" s="151"/>
      <c r="CP654" s="151"/>
      <c r="CQ654" s="151"/>
      <c r="CR654" s="151"/>
      <c r="CS654" s="151"/>
      <c r="CT654" s="151"/>
      <c r="CU654" s="151"/>
      <c r="CV654" s="151"/>
      <c r="CW654" s="151"/>
      <c r="CX654" s="151"/>
      <c r="CY654" s="151"/>
      <c r="CZ654" s="151"/>
      <c r="DA654" s="151"/>
      <c r="DB654" s="151"/>
      <c r="DC654" s="151"/>
      <c r="DD654" s="151"/>
      <c r="DE654" s="151"/>
      <c r="DF654" s="151"/>
      <c r="DG654" s="151"/>
      <c r="DH654" s="151"/>
      <c r="DI654" s="151"/>
      <c r="DJ654" s="151"/>
      <c r="DK654" s="151"/>
      <c r="DL654" s="151"/>
      <c r="DM654" s="151"/>
      <c r="DN654" s="151"/>
      <c r="DO654" s="151"/>
    </row>
    <row r="655" spans="1:119" ht="15.75" customHeight="1"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151"/>
      <c r="BN655" s="151"/>
      <c r="BO655" s="151"/>
      <c r="BP655" s="151"/>
      <c r="BQ655" s="151"/>
      <c r="BR655" s="151"/>
      <c r="BS655" s="151"/>
      <c r="BT655" s="151"/>
      <c r="BU655" s="151"/>
      <c r="BV655" s="151"/>
      <c r="BW655" s="151"/>
      <c r="BX655" s="151"/>
      <c r="BY655" s="151"/>
      <c r="BZ655" s="151"/>
      <c r="CA655" s="151"/>
      <c r="CB655" s="151"/>
      <c r="CC655" s="151"/>
      <c r="CD655" s="151"/>
      <c r="CE655" s="151"/>
      <c r="CF655" s="151"/>
      <c r="CG655" s="151"/>
      <c r="CH655" s="151"/>
      <c r="CI655" s="151"/>
      <c r="CJ655" s="151"/>
      <c r="CK655" s="151"/>
      <c r="CL655" s="151"/>
      <c r="CM655" s="151"/>
      <c r="CN655" s="151"/>
      <c r="CO655" s="151"/>
      <c r="CP655" s="151"/>
      <c r="CQ655" s="151"/>
      <c r="CR655" s="151"/>
      <c r="CS655" s="151"/>
      <c r="CT655" s="151"/>
      <c r="CU655" s="151"/>
      <c r="CV655" s="151"/>
      <c r="CW655" s="151"/>
      <c r="CX655" s="151"/>
      <c r="CY655" s="151"/>
      <c r="CZ655" s="151"/>
      <c r="DA655" s="151"/>
      <c r="DB655" s="151"/>
      <c r="DC655" s="151"/>
      <c r="DD655" s="151"/>
      <c r="DE655" s="151"/>
      <c r="DF655" s="151"/>
      <c r="DG655" s="151"/>
      <c r="DH655" s="151"/>
      <c r="DI655" s="151"/>
      <c r="DJ655" s="151"/>
      <c r="DK655" s="151"/>
      <c r="DL655" s="151"/>
      <c r="DM655" s="151"/>
      <c r="DN655" s="151"/>
      <c r="DO655" s="151"/>
    </row>
    <row r="656" spans="1:119" ht="15.75" customHeight="1"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c r="BR656" s="151"/>
      <c r="BS656" s="151"/>
      <c r="BT656" s="151"/>
      <c r="BU656" s="151"/>
      <c r="BV656" s="151"/>
      <c r="BW656" s="151"/>
      <c r="BX656" s="151"/>
      <c r="BY656" s="151"/>
      <c r="BZ656" s="151"/>
      <c r="CA656" s="151"/>
      <c r="CB656" s="151"/>
      <c r="CC656" s="151"/>
      <c r="CD656" s="151"/>
      <c r="CE656" s="151"/>
      <c r="CF656" s="151"/>
      <c r="CG656" s="151"/>
      <c r="CH656" s="151"/>
      <c r="CI656" s="151"/>
      <c r="CJ656" s="151"/>
      <c r="CK656" s="151"/>
      <c r="CL656" s="151"/>
      <c r="CM656" s="151"/>
      <c r="CN656" s="151"/>
      <c r="CO656" s="151"/>
      <c r="CP656" s="151"/>
      <c r="CQ656" s="151"/>
      <c r="CR656" s="151"/>
      <c r="CS656" s="151"/>
      <c r="CT656" s="151"/>
      <c r="CU656" s="151"/>
      <c r="CV656" s="151"/>
      <c r="CW656" s="151"/>
      <c r="CX656" s="151"/>
      <c r="CY656" s="151"/>
      <c r="CZ656" s="151"/>
      <c r="DA656" s="151"/>
      <c r="DB656" s="151"/>
      <c r="DC656" s="151"/>
      <c r="DD656" s="151"/>
      <c r="DE656" s="151"/>
      <c r="DF656" s="151"/>
      <c r="DG656" s="151"/>
      <c r="DH656" s="151"/>
      <c r="DI656" s="151"/>
      <c r="DJ656" s="151"/>
      <c r="DK656" s="151"/>
      <c r="DL656" s="151"/>
      <c r="DM656" s="151"/>
      <c r="DN656" s="151"/>
      <c r="DO656" s="151"/>
    </row>
    <row r="657" spans="1:119" ht="15.75" customHeight="1"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151"/>
      <c r="BN657" s="151"/>
      <c r="BO657" s="151"/>
      <c r="BP657" s="151"/>
      <c r="BQ657" s="151"/>
      <c r="BR657" s="151"/>
      <c r="BS657" s="151"/>
      <c r="BT657" s="151"/>
      <c r="BU657" s="151"/>
      <c r="BV657" s="151"/>
      <c r="BW657" s="151"/>
      <c r="BX657" s="151"/>
      <c r="BY657" s="151"/>
      <c r="BZ657" s="151"/>
      <c r="CA657" s="151"/>
      <c r="CB657" s="151"/>
      <c r="CC657" s="151"/>
      <c r="CD657" s="151"/>
      <c r="CE657" s="151"/>
      <c r="CF657" s="151"/>
      <c r="CG657" s="151"/>
      <c r="CH657" s="151"/>
      <c r="CI657" s="151"/>
      <c r="CJ657" s="151"/>
      <c r="CK657" s="151"/>
      <c r="CL657" s="151"/>
      <c r="CM657" s="151"/>
      <c r="CN657" s="151"/>
      <c r="CO657" s="151"/>
      <c r="CP657" s="151"/>
      <c r="CQ657" s="151"/>
      <c r="CR657" s="151"/>
      <c r="CS657" s="151"/>
      <c r="CT657" s="151"/>
      <c r="CU657" s="151"/>
      <c r="CV657" s="151"/>
      <c r="CW657" s="151"/>
      <c r="CX657" s="151"/>
      <c r="CY657" s="151"/>
      <c r="CZ657" s="151"/>
      <c r="DA657" s="151"/>
      <c r="DB657" s="151"/>
      <c r="DC657" s="151"/>
      <c r="DD657" s="151"/>
      <c r="DE657" s="151"/>
      <c r="DF657" s="151"/>
      <c r="DG657" s="151"/>
      <c r="DH657" s="151"/>
      <c r="DI657" s="151"/>
      <c r="DJ657" s="151"/>
      <c r="DK657" s="151"/>
      <c r="DL657" s="151"/>
      <c r="DM657" s="151"/>
      <c r="DN657" s="151"/>
      <c r="DO657" s="151"/>
    </row>
    <row r="658" spans="1:119" ht="15.75" customHeight="1"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151"/>
      <c r="BU658" s="151"/>
      <c r="BV658" s="151"/>
      <c r="BW658" s="151"/>
      <c r="BX658" s="151"/>
      <c r="BY658" s="151"/>
      <c r="BZ658" s="151"/>
      <c r="CA658" s="151"/>
      <c r="CB658" s="151"/>
      <c r="CC658" s="151"/>
      <c r="CD658" s="151"/>
      <c r="CE658" s="151"/>
      <c r="CF658" s="151"/>
      <c r="CG658" s="151"/>
      <c r="CH658" s="151"/>
      <c r="CI658" s="151"/>
      <c r="CJ658" s="151"/>
      <c r="CK658" s="151"/>
      <c r="CL658" s="151"/>
      <c r="CM658" s="151"/>
      <c r="CN658" s="151"/>
      <c r="CO658" s="151"/>
      <c r="CP658" s="151"/>
      <c r="CQ658" s="151"/>
      <c r="CR658" s="151"/>
      <c r="CS658" s="151"/>
      <c r="CT658" s="151"/>
      <c r="CU658" s="151"/>
      <c r="CV658" s="151"/>
      <c r="CW658" s="151"/>
      <c r="CX658" s="151"/>
      <c r="CY658" s="151"/>
      <c r="CZ658" s="151"/>
      <c r="DA658" s="151"/>
      <c r="DB658" s="151"/>
      <c r="DC658" s="151"/>
      <c r="DD658" s="151"/>
      <c r="DE658" s="151"/>
      <c r="DF658" s="151"/>
      <c r="DG658" s="151"/>
      <c r="DH658" s="151"/>
      <c r="DI658" s="151"/>
      <c r="DJ658" s="151"/>
      <c r="DK658" s="151"/>
      <c r="DL658" s="151"/>
      <c r="DM658" s="151"/>
      <c r="DN658" s="151"/>
      <c r="DO658" s="151"/>
    </row>
    <row r="659" spans="1:119" ht="15.75" customHeight="1"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151"/>
      <c r="BU659" s="151"/>
      <c r="BV659" s="151"/>
      <c r="BW659" s="151"/>
      <c r="BX659" s="151"/>
      <c r="BY659" s="151"/>
      <c r="BZ659" s="151"/>
      <c r="CA659" s="151"/>
      <c r="CB659" s="151"/>
      <c r="CC659" s="151"/>
      <c r="CD659" s="151"/>
      <c r="CE659" s="151"/>
      <c r="CF659" s="151"/>
      <c r="CG659" s="151"/>
      <c r="CH659" s="151"/>
      <c r="CI659" s="151"/>
      <c r="CJ659" s="151"/>
      <c r="CK659" s="151"/>
      <c r="CL659" s="151"/>
      <c r="CM659" s="151"/>
      <c r="CN659" s="151"/>
      <c r="CO659" s="151"/>
      <c r="CP659" s="151"/>
      <c r="CQ659" s="151"/>
      <c r="CR659" s="151"/>
      <c r="CS659" s="151"/>
      <c r="CT659" s="151"/>
      <c r="CU659" s="151"/>
      <c r="CV659" s="151"/>
      <c r="CW659" s="151"/>
      <c r="CX659" s="151"/>
      <c r="CY659" s="151"/>
      <c r="CZ659" s="151"/>
      <c r="DA659" s="151"/>
      <c r="DB659" s="151"/>
      <c r="DC659" s="151"/>
      <c r="DD659" s="151"/>
      <c r="DE659" s="151"/>
      <c r="DF659" s="151"/>
      <c r="DG659" s="151"/>
      <c r="DH659" s="151"/>
      <c r="DI659" s="151"/>
      <c r="DJ659" s="151"/>
      <c r="DK659" s="151"/>
      <c r="DL659" s="151"/>
      <c r="DM659" s="151"/>
      <c r="DN659" s="151"/>
      <c r="DO659" s="151"/>
    </row>
    <row r="660" spans="1:119" ht="15.75" customHeight="1"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51"/>
      <c r="BS660" s="151"/>
      <c r="BT660" s="151"/>
      <c r="BU660" s="151"/>
      <c r="BV660" s="151"/>
      <c r="BW660" s="151"/>
      <c r="BX660" s="151"/>
      <c r="BY660" s="151"/>
      <c r="BZ660" s="151"/>
      <c r="CA660" s="151"/>
      <c r="CB660" s="151"/>
      <c r="CC660" s="151"/>
      <c r="CD660" s="151"/>
      <c r="CE660" s="151"/>
      <c r="CF660" s="151"/>
      <c r="CG660" s="151"/>
      <c r="CH660" s="151"/>
      <c r="CI660" s="151"/>
      <c r="CJ660" s="151"/>
      <c r="CK660" s="151"/>
      <c r="CL660" s="151"/>
      <c r="CM660" s="151"/>
      <c r="CN660" s="151"/>
      <c r="CO660" s="151"/>
      <c r="CP660" s="151"/>
      <c r="CQ660" s="151"/>
      <c r="CR660" s="151"/>
      <c r="CS660" s="151"/>
      <c r="CT660" s="151"/>
      <c r="CU660" s="151"/>
      <c r="CV660" s="151"/>
      <c r="CW660" s="151"/>
      <c r="CX660" s="151"/>
      <c r="CY660" s="151"/>
      <c r="CZ660" s="151"/>
      <c r="DA660" s="151"/>
      <c r="DB660" s="151"/>
      <c r="DC660" s="151"/>
      <c r="DD660" s="151"/>
      <c r="DE660" s="151"/>
      <c r="DF660" s="151"/>
      <c r="DG660" s="151"/>
      <c r="DH660" s="151"/>
      <c r="DI660" s="151"/>
      <c r="DJ660" s="151"/>
      <c r="DK660" s="151"/>
      <c r="DL660" s="151"/>
      <c r="DM660" s="151"/>
      <c r="DN660" s="151"/>
      <c r="DO660" s="151"/>
    </row>
    <row r="661" spans="1:119" ht="15.75" customHeight="1"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151"/>
      <c r="BN661" s="151"/>
      <c r="BO661" s="151"/>
      <c r="BP661" s="151"/>
      <c r="BQ661" s="151"/>
      <c r="BR661" s="151"/>
      <c r="BS661" s="151"/>
      <c r="BT661" s="151"/>
      <c r="BU661" s="151"/>
      <c r="BV661" s="151"/>
      <c r="BW661" s="151"/>
      <c r="BX661" s="151"/>
      <c r="BY661" s="151"/>
      <c r="BZ661" s="151"/>
      <c r="CA661" s="151"/>
      <c r="CB661" s="151"/>
      <c r="CC661" s="151"/>
      <c r="CD661" s="151"/>
      <c r="CE661" s="151"/>
      <c r="CF661" s="151"/>
      <c r="CG661" s="151"/>
      <c r="CH661" s="151"/>
      <c r="CI661" s="151"/>
      <c r="CJ661" s="151"/>
      <c r="CK661" s="151"/>
      <c r="CL661" s="151"/>
      <c r="CM661" s="151"/>
      <c r="CN661" s="151"/>
      <c r="CO661" s="151"/>
      <c r="CP661" s="151"/>
      <c r="CQ661" s="151"/>
      <c r="CR661" s="151"/>
      <c r="CS661" s="151"/>
      <c r="CT661" s="151"/>
      <c r="CU661" s="151"/>
      <c r="CV661" s="151"/>
      <c r="CW661" s="151"/>
      <c r="CX661" s="151"/>
      <c r="CY661" s="151"/>
      <c r="CZ661" s="151"/>
      <c r="DA661" s="151"/>
      <c r="DB661" s="151"/>
      <c r="DC661" s="151"/>
      <c r="DD661" s="151"/>
      <c r="DE661" s="151"/>
      <c r="DF661" s="151"/>
      <c r="DG661" s="151"/>
      <c r="DH661" s="151"/>
      <c r="DI661" s="151"/>
      <c r="DJ661" s="151"/>
      <c r="DK661" s="151"/>
      <c r="DL661" s="151"/>
      <c r="DM661" s="151"/>
      <c r="DN661" s="151"/>
      <c r="DO661" s="151"/>
    </row>
    <row r="662" spans="1:119" ht="15.75" customHeight="1"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151"/>
      <c r="BS662" s="151"/>
      <c r="BT662" s="151"/>
      <c r="BU662" s="151"/>
      <c r="BV662" s="151"/>
      <c r="BW662" s="151"/>
      <c r="BX662" s="151"/>
      <c r="BY662" s="151"/>
      <c r="BZ662" s="151"/>
      <c r="CA662" s="151"/>
      <c r="CB662" s="151"/>
      <c r="CC662" s="151"/>
      <c r="CD662" s="151"/>
      <c r="CE662" s="151"/>
      <c r="CF662" s="151"/>
      <c r="CG662" s="151"/>
      <c r="CH662" s="151"/>
      <c r="CI662" s="151"/>
      <c r="CJ662" s="151"/>
      <c r="CK662" s="151"/>
      <c r="CL662" s="151"/>
      <c r="CM662" s="151"/>
      <c r="CN662" s="151"/>
      <c r="CO662" s="151"/>
      <c r="CP662" s="151"/>
      <c r="CQ662" s="151"/>
      <c r="CR662" s="151"/>
      <c r="CS662" s="151"/>
      <c r="CT662" s="151"/>
      <c r="CU662" s="151"/>
      <c r="CV662" s="151"/>
      <c r="CW662" s="151"/>
      <c r="CX662" s="151"/>
      <c r="CY662" s="151"/>
      <c r="CZ662" s="151"/>
      <c r="DA662" s="151"/>
      <c r="DB662" s="151"/>
      <c r="DC662" s="151"/>
      <c r="DD662" s="151"/>
      <c r="DE662" s="151"/>
      <c r="DF662" s="151"/>
      <c r="DG662" s="151"/>
      <c r="DH662" s="151"/>
      <c r="DI662" s="151"/>
      <c r="DJ662" s="151"/>
      <c r="DK662" s="151"/>
      <c r="DL662" s="151"/>
      <c r="DM662" s="151"/>
      <c r="DN662" s="151"/>
      <c r="DO662" s="151"/>
    </row>
    <row r="663" spans="1:119" ht="15.75" customHeight="1"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151"/>
      <c r="BS663" s="151"/>
      <c r="BT663" s="151"/>
      <c r="BU663" s="151"/>
      <c r="BV663" s="151"/>
      <c r="BW663" s="151"/>
      <c r="BX663" s="151"/>
      <c r="BY663" s="151"/>
      <c r="BZ663" s="151"/>
      <c r="CA663" s="151"/>
      <c r="CB663" s="151"/>
      <c r="CC663" s="151"/>
      <c r="CD663" s="151"/>
      <c r="CE663" s="151"/>
      <c r="CF663" s="151"/>
      <c r="CG663" s="151"/>
      <c r="CH663" s="151"/>
      <c r="CI663" s="151"/>
      <c r="CJ663" s="151"/>
      <c r="CK663" s="151"/>
      <c r="CL663" s="151"/>
      <c r="CM663" s="151"/>
      <c r="CN663" s="151"/>
      <c r="CO663" s="151"/>
      <c r="CP663" s="151"/>
      <c r="CQ663" s="151"/>
      <c r="CR663" s="151"/>
      <c r="CS663" s="151"/>
      <c r="CT663" s="151"/>
      <c r="CU663" s="151"/>
      <c r="CV663" s="151"/>
      <c r="CW663" s="151"/>
      <c r="CX663" s="151"/>
      <c r="CY663" s="151"/>
      <c r="CZ663" s="151"/>
      <c r="DA663" s="151"/>
      <c r="DB663" s="151"/>
      <c r="DC663" s="151"/>
      <c r="DD663" s="151"/>
      <c r="DE663" s="151"/>
      <c r="DF663" s="151"/>
      <c r="DG663" s="151"/>
      <c r="DH663" s="151"/>
      <c r="DI663" s="151"/>
      <c r="DJ663" s="151"/>
      <c r="DK663" s="151"/>
      <c r="DL663" s="151"/>
      <c r="DM663" s="151"/>
      <c r="DN663" s="151"/>
      <c r="DO663" s="151"/>
    </row>
    <row r="664" spans="1:119" ht="15.75" customHeight="1"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151"/>
      <c r="BN664" s="151"/>
      <c r="BO664" s="151"/>
      <c r="BP664" s="151"/>
      <c r="BQ664" s="151"/>
      <c r="BR664" s="151"/>
      <c r="BS664" s="151"/>
      <c r="BT664" s="151"/>
      <c r="BU664" s="151"/>
      <c r="BV664" s="151"/>
      <c r="BW664" s="151"/>
      <c r="BX664" s="151"/>
      <c r="BY664" s="151"/>
      <c r="BZ664" s="151"/>
      <c r="CA664" s="151"/>
      <c r="CB664" s="151"/>
      <c r="CC664" s="151"/>
      <c r="CD664" s="151"/>
      <c r="CE664" s="151"/>
      <c r="CF664" s="151"/>
      <c r="CG664" s="151"/>
      <c r="CH664" s="151"/>
      <c r="CI664" s="151"/>
      <c r="CJ664" s="151"/>
      <c r="CK664" s="151"/>
      <c r="CL664" s="151"/>
      <c r="CM664" s="151"/>
      <c r="CN664" s="151"/>
      <c r="CO664" s="151"/>
      <c r="CP664" s="151"/>
      <c r="CQ664" s="151"/>
      <c r="CR664" s="151"/>
      <c r="CS664" s="151"/>
      <c r="CT664" s="151"/>
      <c r="CU664" s="151"/>
      <c r="CV664" s="151"/>
      <c r="CW664" s="151"/>
      <c r="CX664" s="151"/>
      <c r="CY664" s="151"/>
      <c r="CZ664" s="151"/>
      <c r="DA664" s="151"/>
      <c r="DB664" s="151"/>
      <c r="DC664" s="151"/>
      <c r="DD664" s="151"/>
      <c r="DE664" s="151"/>
      <c r="DF664" s="151"/>
      <c r="DG664" s="151"/>
      <c r="DH664" s="151"/>
      <c r="DI664" s="151"/>
      <c r="DJ664" s="151"/>
      <c r="DK664" s="151"/>
      <c r="DL664" s="151"/>
      <c r="DM664" s="151"/>
      <c r="DN664" s="151"/>
      <c r="DO664" s="151"/>
    </row>
    <row r="665" spans="1:119" ht="15.75" customHeight="1"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51"/>
      <c r="BS665" s="151"/>
      <c r="BT665" s="151"/>
      <c r="BU665" s="151"/>
      <c r="BV665" s="151"/>
      <c r="BW665" s="151"/>
      <c r="BX665" s="151"/>
      <c r="BY665" s="151"/>
      <c r="BZ665" s="151"/>
      <c r="CA665" s="151"/>
      <c r="CB665" s="151"/>
      <c r="CC665" s="151"/>
      <c r="CD665" s="151"/>
      <c r="CE665" s="151"/>
      <c r="CF665" s="151"/>
      <c r="CG665" s="151"/>
      <c r="CH665" s="151"/>
      <c r="CI665" s="151"/>
      <c r="CJ665" s="151"/>
      <c r="CK665" s="151"/>
      <c r="CL665" s="151"/>
      <c r="CM665" s="151"/>
      <c r="CN665" s="151"/>
      <c r="CO665" s="151"/>
      <c r="CP665" s="151"/>
      <c r="CQ665" s="151"/>
      <c r="CR665" s="151"/>
      <c r="CS665" s="151"/>
      <c r="CT665" s="151"/>
      <c r="CU665" s="151"/>
      <c r="CV665" s="151"/>
      <c r="CW665" s="151"/>
      <c r="CX665" s="151"/>
      <c r="CY665" s="151"/>
      <c r="CZ665" s="151"/>
      <c r="DA665" s="151"/>
      <c r="DB665" s="151"/>
      <c r="DC665" s="151"/>
      <c r="DD665" s="151"/>
      <c r="DE665" s="151"/>
      <c r="DF665" s="151"/>
      <c r="DG665" s="151"/>
      <c r="DH665" s="151"/>
      <c r="DI665" s="151"/>
      <c r="DJ665" s="151"/>
      <c r="DK665" s="151"/>
      <c r="DL665" s="151"/>
      <c r="DM665" s="151"/>
      <c r="DN665" s="151"/>
      <c r="DO665" s="151"/>
    </row>
    <row r="666" spans="1:119" ht="15.75" customHeight="1"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row>
    <row r="667" spans="1:119" ht="15.75" customHeight="1"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row>
    <row r="668" spans="1:119" ht="15.75" customHeight="1"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row>
    <row r="669" spans="1:119" ht="15.75" customHeight="1"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row>
    <row r="670" spans="1:119" ht="15.75" customHeight="1"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row>
    <row r="671" spans="1:119" ht="15.75" customHeight="1"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row>
    <row r="672" spans="1:119" ht="15.75" customHeight="1"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row>
    <row r="673" spans="1:119" ht="15.75" customHeight="1"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row>
    <row r="674" spans="1:119" ht="15.75" customHeight="1"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row>
    <row r="675" spans="1:119" ht="15.75" customHeight="1"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row>
    <row r="676" spans="1:119" ht="15.75" customHeight="1"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row>
    <row r="677" spans="1:119" ht="15.75" customHeight="1"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row>
    <row r="678" spans="1:119" ht="15.75" customHeight="1"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row>
    <row r="679" spans="1:119" ht="15.75" customHeight="1"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row>
    <row r="680" spans="1:119" ht="15.75" customHeight="1"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row>
    <row r="681" spans="1:119" ht="15.75" customHeight="1"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row>
    <row r="682" spans="1:119" ht="15.75" customHeight="1"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row>
    <row r="683" spans="1:119" ht="15.75" customHeight="1"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row>
    <row r="684" spans="1:119" ht="15.75" customHeight="1"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row>
    <row r="685" spans="1:119" ht="15.75" customHeight="1"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row>
    <row r="686" spans="1:119" ht="15.75" customHeight="1"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c r="BR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row>
    <row r="687" spans="1:119" ht="15.75" customHeight="1"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row>
    <row r="688" spans="1:119" ht="15.75" customHeight="1"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c r="BR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row>
    <row r="689" spans="1:119" ht="15.75" customHeight="1"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row>
    <row r="690" spans="1:119" ht="15.75" customHeight="1"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row>
    <row r="691" spans="1:119" ht="15.75" customHeight="1"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row>
    <row r="692" spans="1:119" ht="15.75" customHeight="1"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row>
    <row r="693" spans="1:119" ht="15.75" customHeight="1"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row>
    <row r="694" spans="1:119" ht="15.75" customHeight="1"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row>
    <row r="695" spans="1:119" ht="15.75" customHeight="1"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row>
    <row r="696" spans="1:119" ht="15.75" customHeight="1"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c r="BR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row>
    <row r="697" spans="1:119" ht="15.75" customHeight="1"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row>
    <row r="698" spans="1:119" ht="15.75" customHeight="1"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c r="BR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row>
    <row r="699" spans="1:119" ht="15.75" customHeight="1"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row>
    <row r="700" spans="1:119" ht="15.75" customHeight="1"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c r="BR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row>
    <row r="701" spans="1:119" ht="15.75" customHeight="1"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c r="BR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row>
    <row r="702" spans="1:119" ht="15.75" customHeight="1"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row>
    <row r="703" spans="1:119" ht="15.75" customHeight="1"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row>
    <row r="704" spans="1:119" ht="15.75" customHeight="1"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row>
    <row r="705" spans="1:119" ht="15.75" customHeight="1"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row>
    <row r="706" spans="1:119" ht="15.75" customHeight="1"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c r="BR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row>
    <row r="707" spans="1:119" ht="15.75" customHeight="1"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row>
    <row r="708" spans="1:119" ht="15.75" customHeight="1"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c r="BR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row>
    <row r="709" spans="1:119" ht="15.75" customHeight="1"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row>
    <row r="710" spans="1:119" ht="15.75" customHeight="1"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c r="BR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row>
    <row r="711" spans="1:119" ht="15.75" customHeight="1"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c r="BR711" s="151"/>
      <c r="BS711" s="151"/>
      <c r="BT711" s="151"/>
      <c r="BU711" s="151"/>
      <c r="BV711" s="151"/>
      <c r="BW711" s="151"/>
      <c r="BX711" s="151"/>
      <c r="BY711" s="151"/>
      <c r="BZ711" s="151"/>
      <c r="CA711" s="151"/>
      <c r="CB711" s="151"/>
      <c r="CC711" s="151"/>
      <c r="CD711" s="151"/>
      <c r="CE711" s="151"/>
      <c r="CF711" s="151"/>
      <c r="CG711" s="151"/>
      <c r="CH711" s="151"/>
      <c r="CI711" s="151"/>
      <c r="CJ711" s="151"/>
      <c r="CK711" s="151"/>
      <c r="CL711" s="151"/>
      <c r="CM711" s="151"/>
      <c r="CN711" s="151"/>
      <c r="CO711" s="151"/>
      <c r="CP711" s="151"/>
      <c r="CQ711" s="151"/>
      <c r="CR711" s="151"/>
      <c r="CS711" s="151"/>
      <c r="CT711" s="151"/>
      <c r="CU711" s="151"/>
      <c r="CV711" s="151"/>
      <c r="CW711" s="151"/>
      <c r="CX711" s="151"/>
      <c r="CY711" s="151"/>
      <c r="CZ711" s="151"/>
      <c r="DA711" s="151"/>
      <c r="DB711" s="151"/>
      <c r="DC711" s="151"/>
      <c r="DD711" s="151"/>
      <c r="DE711" s="151"/>
      <c r="DF711" s="151"/>
      <c r="DG711" s="151"/>
      <c r="DH711" s="151"/>
      <c r="DI711" s="151"/>
      <c r="DJ711" s="151"/>
      <c r="DK711" s="151"/>
      <c r="DL711" s="151"/>
      <c r="DM711" s="151"/>
      <c r="DN711" s="151"/>
      <c r="DO711" s="151"/>
    </row>
    <row r="712" spans="1:119" ht="15.75" customHeight="1"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151"/>
      <c r="BN712" s="151"/>
      <c r="BO712" s="151"/>
      <c r="BP712" s="151"/>
      <c r="BQ712" s="151"/>
      <c r="BR712" s="151"/>
      <c r="BS712" s="151"/>
      <c r="BT712" s="151"/>
      <c r="BU712" s="151"/>
      <c r="BV712" s="151"/>
      <c r="BW712" s="151"/>
      <c r="BX712" s="151"/>
      <c r="BY712" s="151"/>
      <c r="BZ712" s="151"/>
      <c r="CA712" s="151"/>
      <c r="CB712" s="151"/>
      <c r="CC712" s="151"/>
      <c r="CD712" s="151"/>
      <c r="CE712" s="151"/>
      <c r="CF712" s="151"/>
      <c r="CG712" s="151"/>
      <c r="CH712" s="151"/>
      <c r="CI712" s="151"/>
      <c r="CJ712" s="151"/>
      <c r="CK712" s="151"/>
      <c r="CL712" s="151"/>
      <c r="CM712" s="151"/>
      <c r="CN712" s="151"/>
      <c r="CO712" s="151"/>
      <c r="CP712" s="151"/>
      <c r="CQ712" s="151"/>
      <c r="CR712" s="151"/>
      <c r="CS712" s="151"/>
      <c r="CT712" s="151"/>
      <c r="CU712" s="151"/>
      <c r="CV712" s="151"/>
      <c r="CW712" s="151"/>
      <c r="CX712" s="151"/>
      <c r="CY712" s="151"/>
      <c r="CZ712" s="151"/>
      <c r="DA712" s="151"/>
      <c r="DB712" s="151"/>
      <c r="DC712" s="151"/>
      <c r="DD712" s="151"/>
      <c r="DE712" s="151"/>
      <c r="DF712" s="151"/>
      <c r="DG712" s="151"/>
      <c r="DH712" s="151"/>
      <c r="DI712" s="151"/>
      <c r="DJ712" s="151"/>
      <c r="DK712" s="151"/>
      <c r="DL712" s="151"/>
      <c r="DM712" s="151"/>
      <c r="DN712" s="151"/>
      <c r="DO712" s="151"/>
    </row>
    <row r="713" spans="1:119" ht="15.75" customHeight="1"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151"/>
      <c r="BN713" s="151"/>
      <c r="BO713" s="151"/>
      <c r="BP713" s="151"/>
      <c r="BQ713" s="151"/>
      <c r="BR713" s="151"/>
      <c r="BS713" s="151"/>
      <c r="BT713" s="151"/>
      <c r="BU713" s="151"/>
      <c r="BV713" s="151"/>
      <c r="BW713" s="151"/>
      <c r="BX713" s="151"/>
      <c r="BY713" s="151"/>
      <c r="BZ713" s="151"/>
      <c r="CA713" s="151"/>
      <c r="CB713" s="151"/>
      <c r="CC713" s="151"/>
      <c r="CD713" s="151"/>
      <c r="CE713" s="151"/>
      <c r="CF713" s="151"/>
      <c r="CG713" s="151"/>
      <c r="CH713" s="151"/>
      <c r="CI713" s="151"/>
      <c r="CJ713" s="151"/>
      <c r="CK713" s="151"/>
      <c r="CL713" s="151"/>
      <c r="CM713" s="151"/>
      <c r="CN713" s="151"/>
      <c r="CO713" s="151"/>
      <c r="CP713" s="151"/>
      <c r="CQ713" s="151"/>
      <c r="CR713" s="151"/>
      <c r="CS713" s="151"/>
      <c r="CT713" s="151"/>
      <c r="CU713" s="151"/>
      <c r="CV713" s="151"/>
      <c r="CW713" s="151"/>
      <c r="CX713" s="151"/>
      <c r="CY713" s="151"/>
      <c r="CZ713" s="151"/>
      <c r="DA713" s="151"/>
      <c r="DB713" s="151"/>
      <c r="DC713" s="151"/>
      <c r="DD713" s="151"/>
      <c r="DE713" s="151"/>
      <c r="DF713" s="151"/>
      <c r="DG713" s="151"/>
      <c r="DH713" s="151"/>
      <c r="DI713" s="151"/>
      <c r="DJ713" s="151"/>
      <c r="DK713" s="151"/>
      <c r="DL713" s="151"/>
      <c r="DM713" s="151"/>
      <c r="DN713" s="151"/>
      <c r="DO713" s="151"/>
    </row>
    <row r="714" spans="1:119" ht="15.75" customHeight="1"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c r="BR714" s="151"/>
      <c r="BS714" s="151"/>
      <c r="BT714" s="151"/>
      <c r="BU714" s="151"/>
      <c r="BV714" s="151"/>
      <c r="BW714" s="151"/>
      <c r="BX714" s="151"/>
      <c r="BY714" s="151"/>
      <c r="BZ714" s="151"/>
      <c r="CA714" s="151"/>
      <c r="CB714" s="151"/>
      <c r="CC714" s="151"/>
      <c r="CD714" s="151"/>
      <c r="CE714" s="151"/>
      <c r="CF714" s="151"/>
      <c r="CG714" s="151"/>
      <c r="CH714" s="151"/>
      <c r="CI714" s="151"/>
      <c r="CJ714" s="151"/>
      <c r="CK714" s="151"/>
      <c r="CL714" s="151"/>
      <c r="CM714" s="151"/>
      <c r="CN714" s="151"/>
      <c r="CO714" s="151"/>
      <c r="CP714" s="151"/>
      <c r="CQ714" s="151"/>
      <c r="CR714" s="151"/>
      <c r="CS714" s="151"/>
      <c r="CT714" s="151"/>
      <c r="CU714" s="151"/>
      <c r="CV714" s="151"/>
      <c r="CW714" s="151"/>
      <c r="CX714" s="151"/>
      <c r="CY714" s="151"/>
      <c r="CZ714" s="151"/>
      <c r="DA714" s="151"/>
      <c r="DB714" s="151"/>
      <c r="DC714" s="151"/>
      <c r="DD714" s="151"/>
      <c r="DE714" s="151"/>
      <c r="DF714" s="151"/>
      <c r="DG714" s="151"/>
      <c r="DH714" s="151"/>
      <c r="DI714" s="151"/>
      <c r="DJ714" s="151"/>
      <c r="DK714" s="151"/>
      <c r="DL714" s="151"/>
      <c r="DM714" s="151"/>
      <c r="DN714" s="151"/>
      <c r="DO714" s="151"/>
    </row>
    <row r="715" spans="1:119" ht="15.75" customHeight="1"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c r="BR715" s="151"/>
      <c r="BS715" s="151"/>
      <c r="BT715" s="151"/>
      <c r="BU715" s="151"/>
      <c r="BV715" s="151"/>
      <c r="BW715" s="151"/>
      <c r="BX715" s="151"/>
      <c r="BY715" s="151"/>
      <c r="BZ715" s="151"/>
      <c r="CA715" s="151"/>
      <c r="CB715" s="151"/>
      <c r="CC715" s="151"/>
      <c r="CD715" s="151"/>
      <c r="CE715" s="151"/>
      <c r="CF715" s="151"/>
      <c r="CG715" s="151"/>
      <c r="CH715" s="151"/>
      <c r="CI715" s="151"/>
      <c r="CJ715" s="151"/>
      <c r="CK715" s="151"/>
      <c r="CL715" s="151"/>
      <c r="CM715" s="151"/>
      <c r="CN715" s="151"/>
      <c r="CO715" s="151"/>
      <c r="CP715" s="151"/>
      <c r="CQ715" s="151"/>
      <c r="CR715" s="151"/>
      <c r="CS715" s="151"/>
      <c r="CT715" s="151"/>
      <c r="CU715" s="151"/>
      <c r="CV715" s="151"/>
      <c r="CW715" s="151"/>
      <c r="CX715" s="151"/>
      <c r="CY715" s="151"/>
      <c r="CZ715" s="151"/>
      <c r="DA715" s="151"/>
      <c r="DB715" s="151"/>
      <c r="DC715" s="151"/>
      <c r="DD715" s="151"/>
      <c r="DE715" s="151"/>
      <c r="DF715" s="151"/>
      <c r="DG715" s="151"/>
      <c r="DH715" s="151"/>
      <c r="DI715" s="151"/>
      <c r="DJ715" s="151"/>
      <c r="DK715" s="151"/>
      <c r="DL715" s="151"/>
      <c r="DM715" s="151"/>
      <c r="DN715" s="151"/>
      <c r="DO715" s="151"/>
    </row>
    <row r="716" spans="1:119" ht="15.75" customHeight="1"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151"/>
      <c r="BN716" s="151"/>
      <c r="BO716" s="151"/>
      <c r="BP716" s="151"/>
      <c r="BQ716" s="151"/>
      <c r="BR716" s="151"/>
      <c r="BS716" s="151"/>
      <c r="BT716" s="151"/>
      <c r="BU716" s="151"/>
      <c r="BV716" s="151"/>
      <c r="BW716" s="151"/>
      <c r="BX716" s="151"/>
      <c r="BY716" s="151"/>
      <c r="BZ716" s="151"/>
      <c r="CA716" s="151"/>
      <c r="CB716" s="151"/>
      <c r="CC716" s="151"/>
      <c r="CD716" s="151"/>
      <c r="CE716" s="151"/>
      <c r="CF716" s="151"/>
      <c r="CG716" s="151"/>
      <c r="CH716" s="151"/>
      <c r="CI716" s="151"/>
      <c r="CJ716" s="151"/>
      <c r="CK716" s="151"/>
      <c r="CL716" s="151"/>
      <c r="CM716" s="151"/>
      <c r="CN716" s="151"/>
      <c r="CO716" s="151"/>
      <c r="CP716" s="151"/>
      <c r="CQ716" s="151"/>
      <c r="CR716" s="151"/>
      <c r="CS716" s="151"/>
      <c r="CT716" s="151"/>
      <c r="CU716" s="151"/>
      <c r="CV716" s="151"/>
      <c r="CW716" s="151"/>
      <c r="CX716" s="151"/>
      <c r="CY716" s="151"/>
      <c r="CZ716" s="151"/>
      <c r="DA716" s="151"/>
      <c r="DB716" s="151"/>
      <c r="DC716" s="151"/>
      <c r="DD716" s="151"/>
      <c r="DE716" s="151"/>
      <c r="DF716" s="151"/>
      <c r="DG716" s="151"/>
      <c r="DH716" s="151"/>
      <c r="DI716" s="151"/>
      <c r="DJ716" s="151"/>
      <c r="DK716" s="151"/>
      <c r="DL716" s="151"/>
      <c r="DM716" s="151"/>
      <c r="DN716" s="151"/>
      <c r="DO716" s="151"/>
    </row>
    <row r="717" spans="1:119" ht="15.75" customHeight="1"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51"/>
      <c r="BS717" s="151"/>
      <c r="BT717" s="151"/>
      <c r="BU717" s="151"/>
      <c r="BV717" s="151"/>
      <c r="BW717" s="151"/>
      <c r="BX717" s="151"/>
      <c r="BY717" s="151"/>
      <c r="BZ717" s="151"/>
      <c r="CA717" s="151"/>
      <c r="CB717" s="151"/>
      <c r="CC717" s="151"/>
      <c r="CD717" s="151"/>
      <c r="CE717" s="151"/>
      <c r="CF717" s="151"/>
      <c r="CG717" s="151"/>
      <c r="CH717" s="151"/>
      <c r="CI717" s="151"/>
      <c r="CJ717" s="151"/>
      <c r="CK717" s="151"/>
      <c r="CL717" s="151"/>
      <c r="CM717" s="151"/>
      <c r="CN717" s="151"/>
      <c r="CO717" s="151"/>
      <c r="CP717" s="151"/>
      <c r="CQ717" s="151"/>
      <c r="CR717" s="151"/>
      <c r="CS717" s="151"/>
      <c r="CT717" s="151"/>
      <c r="CU717" s="151"/>
      <c r="CV717" s="151"/>
      <c r="CW717" s="151"/>
      <c r="CX717" s="151"/>
      <c r="CY717" s="151"/>
      <c r="CZ717" s="151"/>
      <c r="DA717" s="151"/>
      <c r="DB717" s="151"/>
      <c r="DC717" s="151"/>
      <c r="DD717" s="151"/>
      <c r="DE717" s="151"/>
      <c r="DF717" s="151"/>
      <c r="DG717" s="151"/>
      <c r="DH717" s="151"/>
      <c r="DI717" s="151"/>
      <c r="DJ717" s="151"/>
      <c r="DK717" s="151"/>
      <c r="DL717" s="151"/>
      <c r="DM717" s="151"/>
      <c r="DN717" s="151"/>
      <c r="DO717" s="151"/>
    </row>
    <row r="718" spans="1:119" ht="15.75" customHeight="1"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151"/>
      <c r="BN718" s="151"/>
      <c r="BO718" s="151"/>
      <c r="BP718" s="151"/>
      <c r="BQ718" s="151"/>
      <c r="BR718" s="151"/>
      <c r="BS718" s="151"/>
      <c r="BT718" s="151"/>
      <c r="BU718" s="151"/>
      <c r="BV718" s="151"/>
      <c r="BW718" s="151"/>
      <c r="BX718" s="151"/>
      <c r="BY718" s="151"/>
      <c r="BZ718" s="151"/>
      <c r="CA718" s="151"/>
      <c r="CB718" s="151"/>
      <c r="CC718" s="151"/>
      <c r="CD718" s="151"/>
      <c r="CE718" s="151"/>
      <c r="CF718" s="151"/>
      <c r="CG718" s="151"/>
      <c r="CH718" s="151"/>
      <c r="CI718" s="151"/>
      <c r="CJ718" s="151"/>
      <c r="CK718" s="151"/>
      <c r="CL718" s="151"/>
      <c r="CM718" s="151"/>
      <c r="CN718" s="151"/>
      <c r="CO718" s="151"/>
      <c r="CP718" s="151"/>
      <c r="CQ718" s="151"/>
      <c r="CR718" s="151"/>
      <c r="CS718" s="151"/>
      <c r="CT718" s="151"/>
      <c r="CU718" s="151"/>
      <c r="CV718" s="151"/>
      <c r="CW718" s="151"/>
      <c r="CX718" s="151"/>
      <c r="CY718" s="151"/>
      <c r="CZ718" s="151"/>
      <c r="DA718" s="151"/>
      <c r="DB718" s="151"/>
      <c r="DC718" s="151"/>
      <c r="DD718" s="151"/>
      <c r="DE718" s="151"/>
      <c r="DF718" s="151"/>
      <c r="DG718" s="151"/>
      <c r="DH718" s="151"/>
      <c r="DI718" s="151"/>
      <c r="DJ718" s="151"/>
      <c r="DK718" s="151"/>
      <c r="DL718" s="151"/>
      <c r="DM718" s="151"/>
      <c r="DN718" s="151"/>
      <c r="DO718" s="151"/>
    </row>
    <row r="719" spans="1:119" ht="15.75" customHeight="1"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51"/>
      <c r="BS719" s="151"/>
      <c r="BT719" s="151"/>
      <c r="BU719" s="151"/>
      <c r="BV719" s="151"/>
      <c r="BW719" s="151"/>
      <c r="BX719" s="151"/>
      <c r="BY719" s="151"/>
      <c r="BZ719" s="151"/>
      <c r="CA719" s="151"/>
      <c r="CB719" s="151"/>
      <c r="CC719" s="151"/>
      <c r="CD719" s="151"/>
      <c r="CE719" s="151"/>
      <c r="CF719" s="151"/>
      <c r="CG719" s="151"/>
      <c r="CH719" s="151"/>
      <c r="CI719" s="151"/>
      <c r="CJ719" s="151"/>
      <c r="CK719" s="151"/>
      <c r="CL719" s="151"/>
      <c r="CM719" s="151"/>
      <c r="CN719" s="151"/>
      <c r="CO719" s="151"/>
      <c r="CP719" s="151"/>
      <c r="CQ719" s="151"/>
      <c r="CR719" s="151"/>
      <c r="CS719" s="151"/>
      <c r="CT719" s="151"/>
      <c r="CU719" s="151"/>
      <c r="CV719" s="151"/>
      <c r="CW719" s="151"/>
      <c r="CX719" s="151"/>
      <c r="CY719" s="151"/>
      <c r="CZ719" s="151"/>
      <c r="DA719" s="151"/>
      <c r="DB719" s="151"/>
      <c r="DC719" s="151"/>
      <c r="DD719" s="151"/>
      <c r="DE719" s="151"/>
      <c r="DF719" s="151"/>
      <c r="DG719" s="151"/>
      <c r="DH719" s="151"/>
      <c r="DI719" s="151"/>
      <c r="DJ719" s="151"/>
      <c r="DK719" s="151"/>
      <c r="DL719" s="151"/>
      <c r="DM719" s="151"/>
      <c r="DN719" s="151"/>
      <c r="DO719" s="151"/>
    </row>
    <row r="720" spans="1:119" ht="15.75" customHeight="1"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c r="BR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row>
    <row r="721" spans="1:119" ht="15.75" customHeight="1"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row>
    <row r="722" spans="1:119" ht="15.75" customHeight="1"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row>
    <row r="723" spans="1:119" ht="15.75" customHeight="1"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row>
    <row r="724" spans="1:119" ht="15.75" customHeight="1"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row>
    <row r="725" spans="1:119" ht="15.75" customHeight="1"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c r="BR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row>
    <row r="726" spans="1:119" ht="15.75" customHeight="1"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row>
    <row r="727" spans="1:119" ht="15.75" customHeight="1"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row>
    <row r="728" spans="1:119" ht="15.75" customHeight="1"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row>
    <row r="729" spans="1:119" ht="15.75" customHeight="1"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row>
    <row r="730" spans="1:119" ht="15.75" customHeight="1"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row>
    <row r="731" spans="1:119" ht="15.75" customHeight="1"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row>
    <row r="732" spans="1:119" ht="15.75" customHeight="1"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row>
    <row r="733" spans="1:119" ht="15.75" customHeight="1"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c r="BR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row>
    <row r="734" spans="1:119" ht="15.75" customHeight="1"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row>
    <row r="735" spans="1:119" ht="15.75" customHeight="1"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151"/>
      <c r="BS735" s="151"/>
      <c r="BT735" s="151"/>
      <c r="BU735" s="151"/>
      <c r="BV735" s="151"/>
      <c r="BW735" s="151"/>
      <c r="BX735" s="151"/>
      <c r="BY735" s="151"/>
      <c r="BZ735" s="151"/>
      <c r="CA735" s="151"/>
      <c r="CB735" s="151"/>
      <c r="CC735" s="151"/>
      <c r="CD735" s="151"/>
      <c r="CE735" s="151"/>
      <c r="CF735" s="151"/>
      <c r="CG735" s="151"/>
      <c r="CH735" s="151"/>
      <c r="CI735" s="151"/>
      <c r="CJ735" s="151"/>
      <c r="CK735" s="151"/>
      <c r="CL735" s="151"/>
      <c r="CM735" s="151"/>
      <c r="CN735" s="151"/>
      <c r="CO735" s="151"/>
      <c r="CP735" s="151"/>
      <c r="CQ735" s="151"/>
      <c r="CR735" s="151"/>
      <c r="CS735" s="151"/>
      <c r="CT735" s="151"/>
      <c r="CU735" s="151"/>
      <c r="CV735" s="151"/>
      <c r="CW735" s="151"/>
      <c r="CX735" s="151"/>
      <c r="CY735" s="151"/>
      <c r="CZ735" s="151"/>
      <c r="DA735" s="151"/>
      <c r="DB735" s="151"/>
      <c r="DC735" s="151"/>
      <c r="DD735" s="151"/>
      <c r="DE735" s="151"/>
      <c r="DF735" s="151"/>
      <c r="DG735" s="151"/>
      <c r="DH735" s="151"/>
      <c r="DI735" s="151"/>
      <c r="DJ735" s="151"/>
      <c r="DK735" s="151"/>
      <c r="DL735" s="151"/>
      <c r="DM735" s="151"/>
      <c r="DN735" s="151"/>
      <c r="DO735" s="151"/>
    </row>
    <row r="736" spans="1:119" ht="15.75" customHeight="1"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151"/>
      <c r="BN736" s="151"/>
      <c r="BO736" s="151"/>
      <c r="BP736" s="151"/>
      <c r="BQ736" s="151"/>
      <c r="BR736" s="151"/>
      <c r="BS736" s="151"/>
      <c r="BT736" s="151"/>
      <c r="BU736" s="151"/>
      <c r="BV736" s="151"/>
      <c r="BW736" s="151"/>
      <c r="BX736" s="151"/>
      <c r="BY736" s="151"/>
      <c r="BZ736" s="151"/>
      <c r="CA736" s="151"/>
      <c r="CB736" s="151"/>
      <c r="CC736" s="151"/>
      <c r="CD736" s="151"/>
      <c r="CE736" s="151"/>
      <c r="CF736" s="151"/>
      <c r="CG736" s="151"/>
      <c r="CH736" s="151"/>
      <c r="CI736" s="151"/>
      <c r="CJ736" s="151"/>
      <c r="CK736" s="151"/>
      <c r="CL736" s="151"/>
      <c r="CM736" s="151"/>
      <c r="CN736" s="151"/>
      <c r="CO736" s="151"/>
      <c r="CP736" s="151"/>
      <c r="CQ736" s="151"/>
      <c r="CR736" s="151"/>
      <c r="CS736" s="151"/>
      <c r="CT736" s="151"/>
      <c r="CU736" s="151"/>
      <c r="CV736" s="151"/>
      <c r="CW736" s="151"/>
      <c r="CX736" s="151"/>
      <c r="CY736" s="151"/>
      <c r="CZ736" s="151"/>
      <c r="DA736" s="151"/>
      <c r="DB736" s="151"/>
      <c r="DC736" s="151"/>
      <c r="DD736" s="151"/>
      <c r="DE736" s="151"/>
      <c r="DF736" s="151"/>
      <c r="DG736" s="151"/>
      <c r="DH736" s="151"/>
      <c r="DI736" s="151"/>
      <c r="DJ736" s="151"/>
      <c r="DK736" s="151"/>
      <c r="DL736" s="151"/>
      <c r="DM736" s="151"/>
      <c r="DN736" s="151"/>
      <c r="DO736" s="151"/>
    </row>
    <row r="737" spans="1:119" ht="15.75" customHeight="1"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c r="BR737" s="151"/>
      <c r="BS737" s="151"/>
      <c r="BT737" s="151"/>
      <c r="BU737" s="151"/>
      <c r="BV737" s="151"/>
      <c r="BW737" s="151"/>
      <c r="BX737" s="151"/>
      <c r="BY737" s="151"/>
      <c r="BZ737" s="151"/>
      <c r="CA737" s="151"/>
      <c r="CB737" s="151"/>
      <c r="CC737" s="151"/>
      <c r="CD737" s="151"/>
      <c r="CE737" s="151"/>
      <c r="CF737" s="151"/>
      <c r="CG737" s="151"/>
      <c r="CH737" s="151"/>
      <c r="CI737" s="151"/>
      <c r="CJ737" s="151"/>
      <c r="CK737" s="151"/>
      <c r="CL737" s="151"/>
      <c r="CM737" s="151"/>
      <c r="CN737" s="151"/>
      <c r="CO737" s="151"/>
      <c r="CP737" s="151"/>
      <c r="CQ737" s="151"/>
      <c r="CR737" s="151"/>
      <c r="CS737" s="151"/>
      <c r="CT737" s="151"/>
      <c r="CU737" s="151"/>
      <c r="CV737" s="151"/>
      <c r="CW737" s="151"/>
      <c r="CX737" s="151"/>
      <c r="CY737" s="151"/>
      <c r="CZ737" s="151"/>
      <c r="DA737" s="151"/>
      <c r="DB737" s="151"/>
      <c r="DC737" s="151"/>
      <c r="DD737" s="151"/>
      <c r="DE737" s="151"/>
      <c r="DF737" s="151"/>
      <c r="DG737" s="151"/>
      <c r="DH737" s="151"/>
      <c r="DI737" s="151"/>
      <c r="DJ737" s="151"/>
      <c r="DK737" s="151"/>
      <c r="DL737" s="151"/>
      <c r="DM737" s="151"/>
      <c r="DN737" s="151"/>
      <c r="DO737" s="151"/>
    </row>
    <row r="738" spans="1:119" ht="15.75" customHeight="1"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151"/>
      <c r="BN738" s="151"/>
      <c r="BO738" s="151"/>
      <c r="BP738" s="151"/>
      <c r="BQ738" s="151"/>
      <c r="BR738" s="151"/>
      <c r="BS738" s="151"/>
      <c r="BT738" s="151"/>
      <c r="BU738" s="151"/>
      <c r="BV738" s="151"/>
      <c r="BW738" s="151"/>
      <c r="BX738" s="151"/>
      <c r="BY738" s="151"/>
      <c r="BZ738" s="151"/>
      <c r="CA738" s="151"/>
      <c r="CB738" s="151"/>
      <c r="CC738" s="151"/>
      <c r="CD738" s="151"/>
      <c r="CE738" s="151"/>
      <c r="CF738" s="151"/>
      <c r="CG738" s="151"/>
      <c r="CH738" s="151"/>
      <c r="CI738" s="151"/>
      <c r="CJ738" s="151"/>
      <c r="CK738" s="151"/>
      <c r="CL738" s="151"/>
      <c r="CM738" s="151"/>
      <c r="CN738" s="151"/>
      <c r="CO738" s="151"/>
      <c r="CP738" s="151"/>
      <c r="CQ738" s="151"/>
      <c r="CR738" s="151"/>
      <c r="CS738" s="151"/>
      <c r="CT738" s="151"/>
      <c r="CU738" s="151"/>
      <c r="CV738" s="151"/>
      <c r="CW738" s="151"/>
      <c r="CX738" s="151"/>
      <c r="CY738" s="151"/>
      <c r="CZ738" s="151"/>
      <c r="DA738" s="151"/>
      <c r="DB738" s="151"/>
      <c r="DC738" s="151"/>
      <c r="DD738" s="151"/>
      <c r="DE738" s="151"/>
      <c r="DF738" s="151"/>
      <c r="DG738" s="151"/>
      <c r="DH738" s="151"/>
      <c r="DI738" s="151"/>
      <c r="DJ738" s="151"/>
      <c r="DK738" s="151"/>
      <c r="DL738" s="151"/>
      <c r="DM738" s="151"/>
      <c r="DN738" s="151"/>
      <c r="DO738" s="151"/>
    </row>
    <row r="739" spans="1:119" ht="15.75" customHeight="1"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151"/>
      <c r="BU739" s="151"/>
      <c r="BV739" s="151"/>
      <c r="BW739" s="151"/>
      <c r="BX739" s="151"/>
      <c r="BY739" s="151"/>
      <c r="BZ739" s="151"/>
      <c r="CA739" s="151"/>
      <c r="CB739" s="151"/>
      <c r="CC739" s="151"/>
      <c r="CD739" s="151"/>
      <c r="CE739" s="151"/>
      <c r="CF739" s="151"/>
      <c r="CG739" s="151"/>
      <c r="CH739" s="151"/>
      <c r="CI739" s="151"/>
      <c r="CJ739" s="151"/>
      <c r="CK739" s="151"/>
      <c r="CL739" s="151"/>
      <c r="CM739" s="151"/>
      <c r="CN739" s="151"/>
      <c r="CO739" s="151"/>
      <c r="CP739" s="151"/>
      <c r="CQ739" s="151"/>
      <c r="CR739" s="151"/>
      <c r="CS739" s="151"/>
      <c r="CT739" s="151"/>
      <c r="CU739" s="151"/>
      <c r="CV739" s="151"/>
      <c r="CW739" s="151"/>
      <c r="CX739" s="151"/>
      <c r="CY739" s="151"/>
      <c r="CZ739" s="151"/>
      <c r="DA739" s="151"/>
      <c r="DB739" s="151"/>
      <c r="DC739" s="151"/>
      <c r="DD739" s="151"/>
      <c r="DE739" s="151"/>
      <c r="DF739" s="151"/>
      <c r="DG739" s="151"/>
      <c r="DH739" s="151"/>
      <c r="DI739" s="151"/>
      <c r="DJ739" s="151"/>
      <c r="DK739" s="151"/>
      <c r="DL739" s="151"/>
      <c r="DM739" s="151"/>
      <c r="DN739" s="151"/>
      <c r="DO739" s="151"/>
    </row>
    <row r="740" spans="1:119" ht="15.75" customHeight="1"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row>
    <row r="741" spans="1:119" ht="15.75" customHeight="1"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row>
    <row r="742" spans="1:119" ht="15.75" customHeight="1"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row>
    <row r="743" spans="1:119" ht="15.75" customHeight="1"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row>
    <row r="744" spans="1:119" ht="15.75" customHeight="1"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row>
    <row r="745" spans="1:119" ht="15.75" customHeight="1"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row>
    <row r="746" spans="1:119" ht="15.75" customHeight="1"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row>
    <row r="747" spans="1:119" ht="15.75" customHeight="1"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row>
    <row r="748" spans="1:119" ht="15.75" customHeight="1"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row>
    <row r="749" spans="1:119" ht="15.75" customHeight="1"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row>
    <row r="750" spans="1:119" ht="15.75" customHeight="1"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row>
    <row r="751" spans="1:119" ht="15.75" customHeight="1"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row>
    <row r="752" spans="1:119" ht="15.75" customHeight="1"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row>
    <row r="753" spans="1:119" ht="15.75" customHeight="1"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151"/>
      <c r="BS753" s="151"/>
      <c r="BT753" s="151"/>
      <c r="BU753" s="151"/>
      <c r="BV753" s="151"/>
      <c r="BW753" s="151"/>
      <c r="BX753" s="151"/>
      <c r="BY753" s="151"/>
      <c r="BZ753" s="151"/>
      <c r="CA753" s="151"/>
      <c r="CB753" s="151"/>
      <c r="CC753" s="151"/>
      <c r="CD753" s="151"/>
      <c r="CE753" s="151"/>
      <c r="CF753" s="151"/>
      <c r="CG753" s="151"/>
      <c r="CH753" s="151"/>
      <c r="CI753" s="151"/>
      <c r="CJ753" s="151"/>
      <c r="CK753" s="151"/>
      <c r="CL753" s="151"/>
      <c r="CM753" s="151"/>
      <c r="CN753" s="151"/>
      <c r="CO753" s="151"/>
      <c r="CP753" s="151"/>
      <c r="CQ753" s="151"/>
      <c r="CR753" s="151"/>
      <c r="CS753" s="151"/>
      <c r="CT753" s="151"/>
      <c r="CU753" s="151"/>
      <c r="CV753" s="151"/>
      <c r="CW753" s="151"/>
      <c r="CX753" s="151"/>
      <c r="CY753" s="151"/>
      <c r="CZ753" s="151"/>
      <c r="DA753" s="151"/>
      <c r="DB753" s="151"/>
      <c r="DC753" s="151"/>
      <c r="DD753" s="151"/>
      <c r="DE753" s="151"/>
      <c r="DF753" s="151"/>
      <c r="DG753" s="151"/>
      <c r="DH753" s="151"/>
      <c r="DI753" s="151"/>
      <c r="DJ753" s="151"/>
      <c r="DK753" s="151"/>
      <c r="DL753" s="151"/>
      <c r="DM753" s="151"/>
      <c r="DN753" s="151"/>
      <c r="DO753" s="151"/>
    </row>
    <row r="754" spans="1:119" ht="15.75" customHeight="1"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151"/>
      <c r="BS754" s="151"/>
      <c r="BT754" s="151"/>
      <c r="BU754" s="151"/>
      <c r="BV754" s="151"/>
      <c r="BW754" s="151"/>
      <c r="BX754" s="151"/>
      <c r="BY754" s="151"/>
      <c r="BZ754" s="151"/>
      <c r="CA754" s="151"/>
      <c r="CB754" s="151"/>
      <c r="CC754" s="151"/>
      <c r="CD754" s="151"/>
      <c r="CE754" s="151"/>
      <c r="CF754" s="151"/>
      <c r="CG754" s="151"/>
      <c r="CH754" s="151"/>
      <c r="CI754" s="151"/>
      <c r="CJ754" s="151"/>
      <c r="CK754" s="151"/>
      <c r="CL754" s="151"/>
      <c r="CM754" s="151"/>
      <c r="CN754" s="151"/>
      <c r="CO754" s="151"/>
      <c r="CP754" s="151"/>
      <c r="CQ754" s="151"/>
      <c r="CR754" s="151"/>
      <c r="CS754" s="151"/>
      <c r="CT754" s="151"/>
      <c r="CU754" s="151"/>
      <c r="CV754" s="151"/>
      <c r="CW754" s="151"/>
      <c r="CX754" s="151"/>
      <c r="CY754" s="151"/>
      <c r="CZ754" s="151"/>
      <c r="DA754" s="151"/>
      <c r="DB754" s="151"/>
      <c r="DC754" s="151"/>
      <c r="DD754" s="151"/>
      <c r="DE754" s="151"/>
      <c r="DF754" s="151"/>
      <c r="DG754" s="151"/>
      <c r="DH754" s="151"/>
      <c r="DI754" s="151"/>
      <c r="DJ754" s="151"/>
      <c r="DK754" s="151"/>
      <c r="DL754" s="151"/>
      <c r="DM754" s="151"/>
      <c r="DN754" s="151"/>
      <c r="DO754" s="151"/>
    </row>
    <row r="755" spans="1:119" ht="15.75" customHeight="1"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151"/>
      <c r="BN755" s="151"/>
      <c r="BO755" s="151"/>
      <c r="BP755" s="151"/>
      <c r="BQ755" s="151"/>
      <c r="BR755" s="151"/>
      <c r="BS755" s="151"/>
      <c r="BT755" s="151"/>
      <c r="BU755" s="151"/>
      <c r="BV755" s="151"/>
      <c r="BW755" s="151"/>
      <c r="BX755" s="151"/>
      <c r="BY755" s="151"/>
      <c r="BZ755" s="151"/>
      <c r="CA755" s="151"/>
      <c r="CB755" s="151"/>
      <c r="CC755" s="151"/>
      <c r="CD755" s="151"/>
      <c r="CE755" s="151"/>
      <c r="CF755" s="151"/>
      <c r="CG755" s="151"/>
      <c r="CH755" s="151"/>
      <c r="CI755" s="151"/>
      <c r="CJ755" s="151"/>
      <c r="CK755" s="151"/>
      <c r="CL755" s="151"/>
      <c r="CM755" s="151"/>
      <c r="CN755" s="151"/>
      <c r="CO755" s="151"/>
      <c r="CP755" s="151"/>
      <c r="CQ755" s="151"/>
      <c r="CR755" s="151"/>
      <c r="CS755" s="151"/>
      <c r="CT755" s="151"/>
      <c r="CU755" s="151"/>
      <c r="CV755" s="151"/>
      <c r="CW755" s="151"/>
      <c r="CX755" s="151"/>
      <c r="CY755" s="151"/>
      <c r="CZ755" s="151"/>
      <c r="DA755" s="151"/>
      <c r="DB755" s="151"/>
      <c r="DC755" s="151"/>
      <c r="DD755" s="151"/>
      <c r="DE755" s="151"/>
      <c r="DF755" s="151"/>
      <c r="DG755" s="151"/>
      <c r="DH755" s="151"/>
      <c r="DI755" s="151"/>
      <c r="DJ755" s="151"/>
      <c r="DK755" s="151"/>
      <c r="DL755" s="151"/>
      <c r="DM755" s="151"/>
      <c r="DN755" s="151"/>
      <c r="DO755" s="151"/>
    </row>
    <row r="756" spans="1:119" ht="15.75" customHeight="1"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c r="BR756" s="151"/>
      <c r="BS756" s="151"/>
      <c r="BT756" s="151"/>
      <c r="BU756" s="151"/>
      <c r="BV756" s="151"/>
      <c r="BW756" s="151"/>
      <c r="BX756" s="151"/>
      <c r="BY756" s="151"/>
      <c r="BZ756" s="151"/>
      <c r="CA756" s="151"/>
      <c r="CB756" s="151"/>
      <c r="CC756" s="151"/>
      <c r="CD756" s="151"/>
      <c r="CE756" s="151"/>
      <c r="CF756" s="151"/>
      <c r="CG756" s="151"/>
      <c r="CH756" s="151"/>
      <c r="CI756" s="151"/>
      <c r="CJ756" s="151"/>
      <c r="CK756" s="151"/>
      <c r="CL756" s="151"/>
      <c r="CM756" s="151"/>
      <c r="CN756" s="151"/>
      <c r="CO756" s="151"/>
      <c r="CP756" s="151"/>
      <c r="CQ756" s="151"/>
      <c r="CR756" s="151"/>
      <c r="CS756" s="151"/>
      <c r="CT756" s="151"/>
      <c r="CU756" s="151"/>
      <c r="CV756" s="151"/>
      <c r="CW756" s="151"/>
      <c r="CX756" s="151"/>
      <c r="CY756" s="151"/>
      <c r="CZ756" s="151"/>
      <c r="DA756" s="151"/>
      <c r="DB756" s="151"/>
      <c r="DC756" s="151"/>
      <c r="DD756" s="151"/>
      <c r="DE756" s="151"/>
      <c r="DF756" s="151"/>
      <c r="DG756" s="151"/>
      <c r="DH756" s="151"/>
      <c r="DI756" s="151"/>
      <c r="DJ756" s="151"/>
      <c r="DK756" s="151"/>
      <c r="DL756" s="151"/>
      <c r="DM756" s="151"/>
      <c r="DN756" s="151"/>
      <c r="DO756" s="151"/>
    </row>
    <row r="757" spans="1:119" ht="15.75" customHeight="1"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c r="BR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row>
    <row r="758" spans="1:119" ht="15.75" customHeight="1"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row>
    <row r="759" spans="1:119" ht="15.75" customHeight="1" x14ac:dyDescent="0.2">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c r="BR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row>
    <row r="760" spans="1:119" ht="15.75" customHeight="1" x14ac:dyDescent="0.2">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row>
    <row r="761" spans="1:119" ht="15.75" customHeight="1" x14ac:dyDescent="0.2">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c r="BR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row>
    <row r="762" spans="1:119" ht="15.75" customHeight="1" x14ac:dyDescent="0.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row>
    <row r="763" spans="1:119" ht="15.75" customHeight="1" x14ac:dyDescent="0.2">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row>
    <row r="764" spans="1:119" ht="15.75" customHeight="1" x14ac:dyDescent="0.2">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row>
    <row r="765" spans="1:119" ht="15.75" customHeight="1" x14ac:dyDescent="0.2">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row>
    <row r="766" spans="1:119" ht="15.75" customHeight="1" x14ac:dyDescent="0.2">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row>
    <row r="767" spans="1:119" ht="15.75" customHeight="1" x14ac:dyDescent="0.2">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51"/>
      <c r="BS767" s="151"/>
      <c r="BT767" s="151"/>
      <c r="BU767" s="151"/>
      <c r="BV767" s="151"/>
      <c r="BW767" s="151"/>
      <c r="BX767" s="151"/>
      <c r="BY767" s="151"/>
      <c r="BZ767" s="151"/>
      <c r="CA767" s="151"/>
      <c r="CB767" s="151"/>
      <c r="CC767" s="151"/>
      <c r="CD767" s="151"/>
      <c r="CE767" s="151"/>
      <c r="CF767" s="151"/>
      <c r="CG767" s="151"/>
      <c r="CH767" s="151"/>
      <c r="CI767" s="151"/>
      <c r="CJ767" s="151"/>
      <c r="CK767" s="151"/>
      <c r="CL767" s="151"/>
      <c r="CM767" s="151"/>
      <c r="CN767" s="151"/>
      <c r="CO767" s="151"/>
      <c r="CP767" s="151"/>
      <c r="CQ767" s="151"/>
      <c r="CR767" s="151"/>
      <c r="CS767" s="151"/>
      <c r="CT767" s="151"/>
      <c r="CU767" s="151"/>
      <c r="CV767" s="151"/>
      <c r="CW767" s="151"/>
      <c r="CX767" s="151"/>
      <c r="CY767" s="151"/>
      <c r="CZ767" s="151"/>
      <c r="DA767" s="151"/>
      <c r="DB767" s="151"/>
      <c r="DC767" s="151"/>
      <c r="DD767" s="151"/>
      <c r="DE767" s="151"/>
      <c r="DF767" s="151"/>
      <c r="DG767" s="151"/>
      <c r="DH767" s="151"/>
      <c r="DI767" s="151"/>
      <c r="DJ767" s="151"/>
      <c r="DK767" s="151"/>
      <c r="DL767" s="151"/>
      <c r="DM767" s="151"/>
      <c r="DN767" s="151"/>
      <c r="DO767" s="151"/>
    </row>
    <row r="768" spans="1:119" ht="15.75" customHeight="1" x14ac:dyDescent="0.2">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151"/>
      <c r="BN768" s="151"/>
      <c r="BO768" s="151"/>
      <c r="BP768" s="151"/>
      <c r="BQ768" s="151"/>
      <c r="BR768" s="151"/>
      <c r="BS768" s="151"/>
      <c r="BT768" s="151"/>
      <c r="BU768" s="151"/>
      <c r="BV768" s="151"/>
      <c r="BW768" s="151"/>
      <c r="BX768" s="151"/>
      <c r="BY768" s="151"/>
      <c r="BZ768" s="151"/>
      <c r="CA768" s="151"/>
      <c r="CB768" s="151"/>
      <c r="CC768" s="151"/>
      <c r="CD768" s="151"/>
      <c r="CE768" s="151"/>
      <c r="CF768" s="151"/>
      <c r="CG768" s="151"/>
      <c r="CH768" s="151"/>
      <c r="CI768" s="151"/>
      <c r="CJ768" s="151"/>
      <c r="CK768" s="151"/>
      <c r="CL768" s="151"/>
      <c r="CM768" s="151"/>
      <c r="CN768" s="151"/>
      <c r="CO768" s="151"/>
      <c r="CP768" s="151"/>
      <c r="CQ768" s="151"/>
      <c r="CR768" s="151"/>
      <c r="CS768" s="151"/>
      <c r="CT768" s="151"/>
      <c r="CU768" s="151"/>
      <c r="CV768" s="151"/>
      <c r="CW768" s="151"/>
      <c r="CX768" s="151"/>
      <c r="CY768" s="151"/>
      <c r="CZ768" s="151"/>
      <c r="DA768" s="151"/>
      <c r="DB768" s="151"/>
      <c r="DC768" s="151"/>
      <c r="DD768" s="151"/>
      <c r="DE768" s="151"/>
      <c r="DF768" s="151"/>
      <c r="DG768" s="151"/>
      <c r="DH768" s="151"/>
      <c r="DI768" s="151"/>
      <c r="DJ768" s="151"/>
      <c r="DK768" s="151"/>
      <c r="DL768" s="151"/>
      <c r="DM768" s="151"/>
      <c r="DN768" s="151"/>
      <c r="DO768" s="151"/>
    </row>
    <row r="769" spans="1:119" ht="15.75" customHeight="1" x14ac:dyDescent="0.2">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51"/>
      <c r="BS769" s="151"/>
      <c r="BT769" s="151"/>
      <c r="BU769" s="151"/>
      <c r="BV769" s="151"/>
      <c r="BW769" s="151"/>
      <c r="BX769" s="151"/>
      <c r="BY769" s="151"/>
      <c r="BZ769" s="151"/>
      <c r="CA769" s="151"/>
      <c r="CB769" s="151"/>
      <c r="CC769" s="151"/>
      <c r="CD769" s="151"/>
      <c r="CE769" s="151"/>
      <c r="CF769" s="151"/>
      <c r="CG769" s="151"/>
      <c r="CH769" s="151"/>
      <c r="CI769" s="151"/>
      <c r="CJ769" s="151"/>
      <c r="CK769" s="151"/>
      <c r="CL769" s="151"/>
      <c r="CM769" s="151"/>
      <c r="CN769" s="151"/>
      <c r="CO769" s="151"/>
      <c r="CP769" s="151"/>
      <c r="CQ769" s="151"/>
      <c r="CR769" s="151"/>
      <c r="CS769" s="151"/>
      <c r="CT769" s="151"/>
      <c r="CU769" s="151"/>
      <c r="CV769" s="151"/>
      <c r="CW769" s="151"/>
      <c r="CX769" s="151"/>
      <c r="CY769" s="151"/>
      <c r="CZ769" s="151"/>
      <c r="DA769" s="151"/>
      <c r="DB769" s="151"/>
      <c r="DC769" s="151"/>
      <c r="DD769" s="151"/>
      <c r="DE769" s="151"/>
      <c r="DF769" s="151"/>
      <c r="DG769" s="151"/>
      <c r="DH769" s="151"/>
      <c r="DI769" s="151"/>
      <c r="DJ769" s="151"/>
      <c r="DK769" s="151"/>
      <c r="DL769" s="151"/>
      <c r="DM769" s="151"/>
      <c r="DN769" s="151"/>
      <c r="DO769" s="151"/>
    </row>
    <row r="770" spans="1:119" ht="15.75" customHeight="1" x14ac:dyDescent="0.2">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151"/>
      <c r="BN770" s="151"/>
      <c r="BO770" s="151"/>
      <c r="BP770" s="151"/>
      <c r="BQ770" s="151"/>
      <c r="BR770" s="151"/>
      <c r="BS770" s="151"/>
      <c r="BT770" s="151"/>
      <c r="BU770" s="151"/>
      <c r="BV770" s="151"/>
      <c r="BW770" s="151"/>
      <c r="BX770" s="151"/>
      <c r="BY770" s="151"/>
      <c r="BZ770" s="151"/>
      <c r="CA770" s="151"/>
      <c r="CB770" s="151"/>
      <c r="CC770" s="151"/>
      <c r="CD770" s="151"/>
      <c r="CE770" s="151"/>
      <c r="CF770" s="151"/>
      <c r="CG770" s="151"/>
      <c r="CH770" s="151"/>
      <c r="CI770" s="151"/>
      <c r="CJ770" s="151"/>
      <c r="CK770" s="151"/>
      <c r="CL770" s="151"/>
      <c r="CM770" s="151"/>
      <c r="CN770" s="151"/>
      <c r="CO770" s="151"/>
      <c r="CP770" s="151"/>
      <c r="CQ770" s="151"/>
      <c r="CR770" s="151"/>
      <c r="CS770" s="151"/>
      <c r="CT770" s="151"/>
      <c r="CU770" s="151"/>
      <c r="CV770" s="151"/>
      <c r="CW770" s="151"/>
      <c r="CX770" s="151"/>
      <c r="CY770" s="151"/>
      <c r="CZ770" s="151"/>
      <c r="DA770" s="151"/>
      <c r="DB770" s="151"/>
      <c r="DC770" s="151"/>
      <c r="DD770" s="151"/>
      <c r="DE770" s="151"/>
      <c r="DF770" s="151"/>
      <c r="DG770" s="151"/>
      <c r="DH770" s="151"/>
      <c r="DI770" s="151"/>
      <c r="DJ770" s="151"/>
      <c r="DK770" s="151"/>
      <c r="DL770" s="151"/>
      <c r="DM770" s="151"/>
      <c r="DN770" s="151"/>
      <c r="DO770" s="151"/>
    </row>
    <row r="771" spans="1:119" ht="15.75" customHeight="1" x14ac:dyDescent="0.2">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151"/>
      <c r="BN771" s="151"/>
      <c r="BO771" s="151"/>
      <c r="BP771" s="151"/>
      <c r="BQ771" s="151"/>
      <c r="BR771" s="151"/>
      <c r="BS771" s="151"/>
      <c r="BT771" s="151"/>
      <c r="BU771" s="151"/>
      <c r="BV771" s="151"/>
      <c r="BW771" s="151"/>
      <c r="BX771" s="151"/>
      <c r="BY771" s="151"/>
      <c r="BZ771" s="151"/>
      <c r="CA771" s="151"/>
      <c r="CB771" s="151"/>
      <c r="CC771" s="151"/>
      <c r="CD771" s="151"/>
      <c r="CE771" s="151"/>
      <c r="CF771" s="151"/>
      <c r="CG771" s="151"/>
      <c r="CH771" s="151"/>
      <c r="CI771" s="151"/>
      <c r="CJ771" s="151"/>
      <c r="CK771" s="151"/>
      <c r="CL771" s="151"/>
      <c r="CM771" s="151"/>
      <c r="CN771" s="151"/>
      <c r="CO771" s="151"/>
      <c r="CP771" s="151"/>
      <c r="CQ771" s="151"/>
      <c r="CR771" s="151"/>
      <c r="CS771" s="151"/>
      <c r="CT771" s="151"/>
      <c r="CU771" s="151"/>
      <c r="CV771" s="151"/>
      <c r="CW771" s="151"/>
      <c r="CX771" s="151"/>
      <c r="CY771" s="151"/>
      <c r="CZ771" s="151"/>
      <c r="DA771" s="151"/>
      <c r="DB771" s="151"/>
      <c r="DC771" s="151"/>
      <c r="DD771" s="151"/>
      <c r="DE771" s="151"/>
      <c r="DF771" s="151"/>
      <c r="DG771" s="151"/>
      <c r="DH771" s="151"/>
      <c r="DI771" s="151"/>
      <c r="DJ771" s="151"/>
      <c r="DK771" s="151"/>
      <c r="DL771" s="151"/>
      <c r="DM771" s="151"/>
      <c r="DN771" s="151"/>
      <c r="DO771" s="151"/>
    </row>
    <row r="772" spans="1:119" ht="15.75" customHeight="1" x14ac:dyDescent="0.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row>
    <row r="773" spans="1:119" ht="15.75" customHeight="1" x14ac:dyDescent="0.2">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row>
    <row r="774" spans="1:119" ht="15.75" customHeight="1" x14ac:dyDescent="0.2">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row>
    <row r="775" spans="1:119" ht="15.75" customHeight="1" x14ac:dyDescent="0.2">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151"/>
      <c r="BN775" s="151"/>
      <c r="BO775" s="151"/>
      <c r="BP775" s="151"/>
      <c r="BQ775" s="151"/>
      <c r="BR775" s="151"/>
      <c r="BS775" s="151"/>
      <c r="BT775" s="151"/>
      <c r="BU775" s="151"/>
      <c r="BV775" s="151"/>
      <c r="BW775" s="151"/>
      <c r="BX775" s="151"/>
      <c r="BY775" s="151"/>
      <c r="BZ775" s="151"/>
      <c r="CA775" s="151"/>
      <c r="CB775" s="151"/>
      <c r="CC775" s="151"/>
      <c r="CD775" s="151"/>
      <c r="CE775" s="151"/>
      <c r="CF775" s="151"/>
      <c r="CG775" s="151"/>
      <c r="CH775" s="151"/>
      <c r="CI775" s="151"/>
      <c r="CJ775" s="151"/>
      <c r="CK775" s="151"/>
      <c r="CL775" s="151"/>
      <c r="CM775" s="151"/>
      <c r="CN775" s="151"/>
      <c r="CO775" s="151"/>
      <c r="CP775" s="151"/>
      <c r="CQ775" s="151"/>
      <c r="CR775" s="151"/>
      <c r="CS775" s="151"/>
      <c r="CT775" s="151"/>
      <c r="CU775" s="151"/>
      <c r="CV775" s="151"/>
      <c r="CW775" s="151"/>
      <c r="CX775" s="151"/>
      <c r="CY775" s="151"/>
      <c r="CZ775" s="151"/>
      <c r="DA775" s="151"/>
      <c r="DB775" s="151"/>
      <c r="DC775" s="151"/>
      <c r="DD775" s="151"/>
      <c r="DE775" s="151"/>
      <c r="DF775" s="151"/>
      <c r="DG775" s="151"/>
      <c r="DH775" s="151"/>
      <c r="DI775" s="151"/>
      <c r="DJ775" s="151"/>
      <c r="DK775" s="151"/>
      <c r="DL775" s="151"/>
      <c r="DM775" s="151"/>
      <c r="DN775" s="151"/>
      <c r="DO775" s="151"/>
    </row>
    <row r="776" spans="1:119" ht="15.75" customHeight="1" x14ac:dyDescent="0.2">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151"/>
      <c r="BN776" s="151"/>
      <c r="BO776" s="151"/>
      <c r="BP776" s="151"/>
      <c r="BQ776" s="151"/>
      <c r="BR776" s="151"/>
      <c r="BS776" s="151"/>
      <c r="BT776" s="151"/>
      <c r="BU776" s="151"/>
      <c r="BV776" s="151"/>
      <c r="BW776" s="151"/>
      <c r="BX776" s="151"/>
      <c r="BY776" s="151"/>
      <c r="BZ776" s="151"/>
      <c r="CA776" s="151"/>
      <c r="CB776" s="151"/>
      <c r="CC776" s="151"/>
      <c r="CD776" s="151"/>
      <c r="CE776" s="151"/>
      <c r="CF776" s="151"/>
      <c r="CG776" s="151"/>
      <c r="CH776" s="151"/>
      <c r="CI776" s="151"/>
      <c r="CJ776" s="151"/>
      <c r="CK776" s="151"/>
      <c r="CL776" s="151"/>
      <c r="CM776" s="151"/>
      <c r="CN776" s="151"/>
      <c r="CO776" s="151"/>
      <c r="CP776" s="151"/>
      <c r="CQ776" s="151"/>
      <c r="CR776" s="151"/>
      <c r="CS776" s="151"/>
      <c r="CT776" s="151"/>
      <c r="CU776" s="151"/>
      <c r="CV776" s="151"/>
      <c r="CW776" s="151"/>
      <c r="CX776" s="151"/>
      <c r="CY776" s="151"/>
      <c r="CZ776" s="151"/>
      <c r="DA776" s="151"/>
      <c r="DB776" s="151"/>
      <c r="DC776" s="151"/>
      <c r="DD776" s="151"/>
      <c r="DE776" s="151"/>
      <c r="DF776" s="151"/>
      <c r="DG776" s="151"/>
      <c r="DH776" s="151"/>
      <c r="DI776" s="151"/>
      <c r="DJ776" s="151"/>
      <c r="DK776" s="151"/>
      <c r="DL776" s="151"/>
      <c r="DM776" s="151"/>
      <c r="DN776" s="151"/>
      <c r="DO776" s="151"/>
    </row>
    <row r="777" spans="1:119" ht="15.75" customHeight="1" x14ac:dyDescent="0.2">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151"/>
      <c r="BN777" s="151"/>
      <c r="BO777" s="151"/>
      <c r="BP777" s="151"/>
      <c r="BQ777" s="151"/>
      <c r="BR777" s="151"/>
      <c r="BS777" s="151"/>
      <c r="BT777" s="151"/>
      <c r="BU777" s="151"/>
      <c r="BV777" s="151"/>
      <c r="BW777" s="151"/>
      <c r="BX777" s="151"/>
      <c r="BY777" s="151"/>
      <c r="BZ777" s="151"/>
      <c r="CA777" s="151"/>
      <c r="CB777" s="151"/>
      <c r="CC777" s="151"/>
      <c r="CD777" s="151"/>
      <c r="CE777" s="151"/>
      <c r="CF777" s="151"/>
      <c r="CG777" s="151"/>
      <c r="CH777" s="151"/>
      <c r="CI777" s="151"/>
      <c r="CJ777" s="151"/>
      <c r="CK777" s="151"/>
      <c r="CL777" s="151"/>
      <c r="CM777" s="151"/>
      <c r="CN777" s="151"/>
      <c r="CO777" s="151"/>
      <c r="CP777" s="151"/>
      <c r="CQ777" s="151"/>
      <c r="CR777" s="151"/>
      <c r="CS777" s="151"/>
      <c r="CT777" s="151"/>
      <c r="CU777" s="151"/>
      <c r="CV777" s="151"/>
      <c r="CW777" s="151"/>
      <c r="CX777" s="151"/>
      <c r="CY777" s="151"/>
      <c r="CZ777" s="151"/>
      <c r="DA777" s="151"/>
      <c r="DB777" s="151"/>
      <c r="DC777" s="151"/>
      <c r="DD777" s="151"/>
      <c r="DE777" s="151"/>
      <c r="DF777" s="151"/>
      <c r="DG777" s="151"/>
      <c r="DH777" s="151"/>
      <c r="DI777" s="151"/>
      <c r="DJ777" s="151"/>
      <c r="DK777" s="151"/>
      <c r="DL777" s="151"/>
      <c r="DM777" s="151"/>
      <c r="DN777" s="151"/>
      <c r="DO777" s="151"/>
    </row>
    <row r="778" spans="1:119" ht="15.75" customHeight="1" x14ac:dyDescent="0.2">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151"/>
      <c r="BN778" s="151"/>
      <c r="BO778" s="151"/>
      <c r="BP778" s="151"/>
      <c r="BQ778" s="151"/>
      <c r="BR778" s="151"/>
      <c r="BS778" s="151"/>
      <c r="BT778" s="151"/>
      <c r="BU778" s="151"/>
      <c r="BV778" s="151"/>
      <c r="BW778" s="151"/>
      <c r="BX778" s="151"/>
      <c r="BY778" s="151"/>
      <c r="BZ778" s="151"/>
      <c r="CA778" s="151"/>
      <c r="CB778" s="151"/>
      <c r="CC778" s="151"/>
      <c r="CD778" s="151"/>
      <c r="CE778" s="151"/>
      <c r="CF778" s="151"/>
      <c r="CG778" s="151"/>
      <c r="CH778" s="151"/>
      <c r="CI778" s="151"/>
      <c r="CJ778" s="151"/>
      <c r="CK778" s="151"/>
      <c r="CL778" s="151"/>
      <c r="CM778" s="151"/>
      <c r="CN778" s="151"/>
      <c r="CO778" s="151"/>
      <c r="CP778" s="151"/>
      <c r="CQ778" s="151"/>
      <c r="CR778" s="151"/>
      <c r="CS778" s="151"/>
      <c r="CT778" s="151"/>
      <c r="CU778" s="151"/>
      <c r="CV778" s="151"/>
      <c r="CW778" s="151"/>
      <c r="CX778" s="151"/>
      <c r="CY778" s="151"/>
      <c r="CZ778" s="151"/>
      <c r="DA778" s="151"/>
      <c r="DB778" s="151"/>
      <c r="DC778" s="151"/>
      <c r="DD778" s="151"/>
      <c r="DE778" s="151"/>
      <c r="DF778" s="151"/>
      <c r="DG778" s="151"/>
      <c r="DH778" s="151"/>
      <c r="DI778" s="151"/>
      <c r="DJ778" s="151"/>
      <c r="DK778" s="151"/>
      <c r="DL778" s="151"/>
      <c r="DM778" s="151"/>
      <c r="DN778" s="151"/>
      <c r="DO778" s="151"/>
    </row>
    <row r="779" spans="1:119" ht="15.75" customHeight="1" x14ac:dyDescent="0.2">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151"/>
      <c r="BN779" s="151"/>
      <c r="BO779" s="151"/>
      <c r="BP779" s="151"/>
      <c r="BQ779" s="151"/>
      <c r="BR779" s="151"/>
      <c r="BS779" s="151"/>
      <c r="BT779" s="151"/>
      <c r="BU779" s="151"/>
      <c r="BV779" s="151"/>
      <c r="BW779" s="151"/>
      <c r="BX779" s="151"/>
      <c r="BY779" s="151"/>
      <c r="BZ779" s="151"/>
      <c r="CA779" s="151"/>
      <c r="CB779" s="151"/>
      <c r="CC779" s="151"/>
      <c r="CD779" s="151"/>
      <c r="CE779" s="151"/>
      <c r="CF779" s="151"/>
      <c r="CG779" s="151"/>
      <c r="CH779" s="151"/>
      <c r="CI779" s="151"/>
      <c r="CJ779" s="151"/>
      <c r="CK779" s="151"/>
      <c r="CL779" s="151"/>
      <c r="CM779" s="151"/>
      <c r="CN779" s="151"/>
      <c r="CO779" s="151"/>
      <c r="CP779" s="151"/>
      <c r="CQ779" s="151"/>
      <c r="CR779" s="151"/>
      <c r="CS779" s="151"/>
      <c r="CT779" s="151"/>
      <c r="CU779" s="151"/>
      <c r="CV779" s="151"/>
      <c r="CW779" s="151"/>
      <c r="CX779" s="151"/>
      <c r="CY779" s="151"/>
      <c r="CZ779" s="151"/>
      <c r="DA779" s="151"/>
      <c r="DB779" s="151"/>
      <c r="DC779" s="151"/>
      <c r="DD779" s="151"/>
      <c r="DE779" s="151"/>
      <c r="DF779" s="151"/>
      <c r="DG779" s="151"/>
      <c r="DH779" s="151"/>
      <c r="DI779" s="151"/>
      <c r="DJ779" s="151"/>
      <c r="DK779" s="151"/>
      <c r="DL779" s="151"/>
      <c r="DM779" s="151"/>
      <c r="DN779" s="151"/>
      <c r="DO779" s="151"/>
    </row>
    <row r="780" spans="1:119" ht="15.75" customHeight="1" x14ac:dyDescent="0.2">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151"/>
      <c r="BN780" s="151"/>
      <c r="BO780" s="151"/>
      <c r="BP780" s="151"/>
      <c r="BQ780" s="151"/>
      <c r="BR780" s="151"/>
      <c r="BS780" s="151"/>
      <c r="BT780" s="151"/>
      <c r="BU780" s="151"/>
      <c r="BV780" s="151"/>
      <c r="BW780" s="151"/>
      <c r="BX780" s="151"/>
      <c r="BY780" s="151"/>
      <c r="BZ780" s="151"/>
      <c r="CA780" s="151"/>
      <c r="CB780" s="151"/>
      <c r="CC780" s="151"/>
      <c r="CD780" s="151"/>
      <c r="CE780" s="151"/>
      <c r="CF780" s="151"/>
      <c r="CG780" s="151"/>
      <c r="CH780" s="151"/>
      <c r="CI780" s="151"/>
      <c r="CJ780" s="151"/>
      <c r="CK780" s="151"/>
      <c r="CL780" s="151"/>
      <c r="CM780" s="151"/>
      <c r="CN780" s="151"/>
      <c r="CO780" s="151"/>
      <c r="CP780" s="151"/>
      <c r="CQ780" s="151"/>
      <c r="CR780" s="151"/>
      <c r="CS780" s="151"/>
      <c r="CT780" s="151"/>
      <c r="CU780" s="151"/>
      <c r="CV780" s="151"/>
      <c r="CW780" s="151"/>
      <c r="CX780" s="151"/>
      <c r="CY780" s="151"/>
      <c r="CZ780" s="151"/>
      <c r="DA780" s="151"/>
      <c r="DB780" s="151"/>
      <c r="DC780" s="151"/>
      <c r="DD780" s="151"/>
      <c r="DE780" s="151"/>
      <c r="DF780" s="151"/>
      <c r="DG780" s="151"/>
      <c r="DH780" s="151"/>
      <c r="DI780" s="151"/>
      <c r="DJ780" s="151"/>
      <c r="DK780" s="151"/>
      <c r="DL780" s="151"/>
      <c r="DM780" s="151"/>
      <c r="DN780" s="151"/>
      <c r="DO780" s="151"/>
    </row>
    <row r="781" spans="1:119" ht="15.75" customHeight="1" x14ac:dyDescent="0.2">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151"/>
      <c r="BN781" s="151"/>
      <c r="BO781" s="151"/>
      <c r="BP781" s="151"/>
      <c r="BQ781" s="151"/>
      <c r="BR781" s="151"/>
      <c r="BS781" s="151"/>
      <c r="BT781" s="151"/>
      <c r="BU781" s="151"/>
      <c r="BV781" s="151"/>
      <c r="BW781" s="151"/>
      <c r="BX781" s="151"/>
      <c r="BY781" s="151"/>
      <c r="BZ781" s="151"/>
      <c r="CA781" s="151"/>
      <c r="CB781" s="151"/>
      <c r="CC781" s="151"/>
      <c r="CD781" s="151"/>
      <c r="CE781" s="151"/>
      <c r="CF781" s="151"/>
      <c r="CG781" s="151"/>
      <c r="CH781" s="151"/>
      <c r="CI781" s="151"/>
      <c r="CJ781" s="151"/>
      <c r="CK781" s="151"/>
      <c r="CL781" s="151"/>
      <c r="CM781" s="151"/>
      <c r="CN781" s="151"/>
      <c r="CO781" s="151"/>
      <c r="CP781" s="151"/>
      <c r="CQ781" s="151"/>
      <c r="CR781" s="151"/>
      <c r="CS781" s="151"/>
      <c r="CT781" s="151"/>
      <c r="CU781" s="151"/>
      <c r="CV781" s="151"/>
      <c r="CW781" s="151"/>
      <c r="CX781" s="151"/>
      <c r="CY781" s="151"/>
      <c r="CZ781" s="151"/>
      <c r="DA781" s="151"/>
      <c r="DB781" s="151"/>
      <c r="DC781" s="151"/>
      <c r="DD781" s="151"/>
      <c r="DE781" s="151"/>
      <c r="DF781" s="151"/>
      <c r="DG781" s="151"/>
      <c r="DH781" s="151"/>
      <c r="DI781" s="151"/>
      <c r="DJ781" s="151"/>
      <c r="DK781" s="151"/>
      <c r="DL781" s="151"/>
      <c r="DM781" s="151"/>
      <c r="DN781" s="151"/>
      <c r="DO781" s="151"/>
    </row>
    <row r="782" spans="1:119" ht="15.75" customHeight="1" x14ac:dyDescent="0.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151"/>
      <c r="BN782" s="151"/>
      <c r="BO782" s="151"/>
      <c r="BP782" s="151"/>
      <c r="BQ782" s="151"/>
      <c r="BR782" s="151"/>
      <c r="BS782" s="151"/>
      <c r="BT782" s="151"/>
      <c r="BU782" s="151"/>
      <c r="BV782" s="151"/>
      <c r="BW782" s="151"/>
      <c r="BX782" s="151"/>
      <c r="BY782" s="151"/>
      <c r="BZ782" s="151"/>
      <c r="CA782" s="151"/>
      <c r="CB782" s="151"/>
      <c r="CC782" s="151"/>
      <c r="CD782" s="151"/>
      <c r="CE782" s="151"/>
      <c r="CF782" s="151"/>
      <c r="CG782" s="151"/>
      <c r="CH782" s="151"/>
      <c r="CI782" s="151"/>
      <c r="CJ782" s="151"/>
      <c r="CK782" s="151"/>
      <c r="CL782" s="151"/>
      <c r="CM782" s="151"/>
      <c r="CN782" s="151"/>
      <c r="CO782" s="151"/>
      <c r="CP782" s="151"/>
      <c r="CQ782" s="151"/>
      <c r="CR782" s="151"/>
      <c r="CS782" s="151"/>
      <c r="CT782" s="151"/>
      <c r="CU782" s="151"/>
      <c r="CV782" s="151"/>
      <c r="CW782" s="151"/>
      <c r="CX782" s="151"/>
      <c r="CY782" s="151"/>
      <c r="CZ782" s="151"/>
      <c r="DA782" s="151"/>
      <c r="DB782" s="151"/>
      <c r="DC782" s="151"/>
      <c r="DD782" s="151"/>
      <c r="DE782" s="151"/>
      <c r="DF782" s="151"/>
      <c r="DG782" s="151"/>
      <c r="DH782" s="151"/>
      <c r="DI782" s="151"/>
      <c r="DJ782" s="151"/>
      <c r="DK782" s="151"/>
      <c r="DL782" s="151"/>
      <c r="DM782" s="151"/>
      <c r="DN782" s="151"/>
      <c r="DO782" s="151"/>
    </row>
    <row r="783" spans="1:119" ht="15.75" customHeight="1" x14ac:dyDescent="0.2">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151"/>
      <c r="BN783" s="151"/>
      <c r="BO783" s="151"/>
      <c r="BP783" s="151"/>
      <c r="BQ783" s="151"/>
      <c r="BR783" s="151"/>
      <c r="BS783" s="151"/>
      <c r="BT783" s="151"/>
      <c r="BU783" s="151"/>
      <c r="BV783" s="151"/>
      <c r="BW783" s="151"/>
      <c r="BX783" s="151"/>
      <c r="BY783" s="151"/>
      <c r="BZ783" s="151"/>
      <c r="CA783" s="151"/>
      <c r="CB783" s="151"/>
      <c r="CC783" s="151"/>
      <c r="CD783" s="151"/>
      <c r="CE783" s="151"/>
      <c r="CF783" s="151"/>
      <c r="CG783" s="151"/>
      <c r="CH783" s="151"/>
      <c r="CI783" s="151"/>
      <c r="CJ783" s="151"/>
      <c r="CK783" s="151"/>
      <c r="CL783" s="151"/>
      <c r="CM783" s="151"/>
      <c r="CN783" s="151"/>
      <c r="CO783" s="151"/>
      <c r="CP783" s="151"/>
      <c r="CQ783" s="151"/>
      <c r="CR783" s="151"/>
      <c r="CS783" s="151"/>
      <c r="CT783" s="151"/>
      <c r="CU783" s="151"/>
      <c r="CV783" s="151"/>
      <c r="CW783" s="151"/>
      <c r="CX783" s="151"/>
      <c r="CY783" s="151"/>
      <c r="CZ783" s="151"/>
      <c r="DA783" s="151"/>
      <c r="DB783" s="151"/>
      <c r="DC783" s="151"/>
      <c r="DD783" s="151"/>
      <c r="DE783" s="151"/>
      <c r="DF783" s="151"/>
      <c r="DG783" s="151"/>
      <c r="DH783" s="151"/>
      <c r="DI783" s="151"/>
      <c r="DJ783" s="151"/>
      <c r="DK783" s="151"/>
      <c r="DL783" s="151"/>
      <c r="DM783" s="151"/>
      <c r="DN783" s="151"/>
      <c r="DO783" s="151"/>
    </row>
    <row r="784" spans="1:119" ht="15.75" customHeight="1" x14ac:dyDescent="0.2">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151"/>
      <c r="BN784" s="151"/>
      <c r="BO784" s="151"/>
      <c r="BP784" s="151"/>
      <c r="BQ784" s="151"/>
      <c r="BR784" s="151"/>
      <c r="BS784" s="151"/>
      <c r="BT784" s="151"/>
      <c r="BU784" s="151"/>
      <c r="BV784" s="151"/>
      <c r="BW784" s="151"/>
      <c r="BX784" s="151"/>
      <c r="BY784" s="151"/>
      <c r="BZ784" s="151"/>
      <c r="CA784" s="151"/>
      <c r="CB784" s="151"/>
      <c r="CC784" s="151"/>
      <c r="CD784" s="151"/>
      <c r="CE784" s="151"/>
      <c r="CF784" s="151"/>
      <c r="CG784" s="151"/>
      <c r="CH784" s="151"/>
      <c r="CI784" s="151"/>
      <c r="CJ784" s="151"/>
      <c r="CK784" s="151"/>
      <c r="CL784" s="151"/>
      <c r="CM784" s="151"/>
      <c r="CN784" s="151"/>
      <c r="CO784" s="151"/>
      <c r="CP784" s="151"/>
      <c r="CQ784" s="151"/>
      <c r="CR784" s="151"/>
      <c r="CS784" s="151"/>
      <c r="CT784" s="151"/>
      <c r="CU784" s="151"/>
      <c r="CV784" s="151"/>
      <c r="CW784" s="151"/>
      <c r="CX784" s="151"/>
      <c r="CY784" s="151"/>
      <c r="CZ784" s="151"/>
      <c r="DA784" s="151"/>
      <c r="DB784" s="151"/>
      <c r="DC784" s="151"/>
      <c r="DD784" s="151"/>
      <c r="DE784" s="151"/>
      <c r="DF784" s="151"/>
      <c r="DG784" s="151"/>
      <c r="DH784" s="151"/>
      <c r="DI784" s="151"/>
      <c r="DJ784" s="151"/>
      <c r="DK784" s="151"/>
      <c r="DL784" s="151"/>
      <c r="DM784" s="151"/>
      <c r="DN784" s="151"/>
      <c r="DO784" s="151"/>
    </row>
    <row r="785" spans="1:119" ht="15.75" customHeight="1" x14ac:dyDescent="0.2">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151"/>
      <c r="BN785" s="151"/>
      <c r="BO785" s="151"/>
      <c r="BP785" s="151"/>
      <c r="BQ785" s="151"/>
      <c r="BR785" s="151"/>
      <c r="BS785" s="151"/>
      <c r="BT785" s="151"/>
      <c r="BU785" s="151"/>
      <c r="BV785" s="151"/>
      <c r="BW785" s="151"/>
      <c r="BX785" s="151"/>
      <c r="BY785" s="151"/>
      <c r="BZ785" s="151"/>
      <c r="CA785" s="151"/>
      <c r="CB785" s="151"/>
      <c r="CC785" s="151"/>
      <c r="CD785" s="151"/>
      <c r="CE785" s="151"/>
      <c r="CF785" s="151"/>
      <c r="CG785" s="151"/>
      <c r="CH785" s="151"/>
      <c r="CI785" s="151"/>
      <c r="CJ785" s="151"/>
      <c r="CK785" s="151"/>
      <c r="CL785" s="151"/>
      <c r="CM785" s="151"/>
      <c r="CN785" s="151"/>
      <c r="CO785" s="151"/>
      <c r="CP785" s="151"/>
      <c r="CQ785" s="151"/>
      <c r="CR785" s="151"/>
      <c r="CS785" s="151"/>
      <c r="CT785" s="151"/>
      <c r="CU785" s="151"/>
      <c r="CV785" s="151"/>
      <c r="CW785" s="151"/>
      <c r="CX785" s="151"/>
      <c r="CY785" s="151"/>
      <c r="CZ785" s="151"/>
      <c r="DA785" s="151"/>
      <c r="DB785" s="151"/>
      <c r="DC785" s="151"/>
      <c r="DD785" s="151"/>
      <c r="DE785" s="151"/>
      <c r="DF785" s="151"/>
      <c r="DG785" s="151"/>
      <c r="DH785" s="151"/>
      <c r="DI785" s="151"/>
      <c r="DJ785" s="151"/>
      <c r="DK785" s="151"/>
      <c r="DL785" s="151"/>
      <c r="DM785" s="151"/>
      <c r="DN785" s="151"/>
      <c r="DO785" s="151"/>
    </row>
    <row r="786" spans="1:119" ht="15.75" customHeight="1" x14ac:dyDescent="0.2">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151"/>
      <c r="BN786" s="151"/>
      <c r="BO786" s="151"/>
      <c r="BP786" s="151"/>
      <c r="BQ786" s="151"/>
      <c r="BR786" s="151"/>
      <c r="BS786" s="151"/>
      <c r="BT786" s="151"/>
      <c r="BU786" s="151"/>
      <c r="BV786" s="151"/>
      <c r="BW786" s="151"/>
      <c r="BX786" s="151"/>
      <c r="BY786" s="151"/>
      <c r="BZ786" s="151"/>
      <c r="CA786" s="151"/>
      <c r="CB786" s="151"/>
      <c r="CC786" s="151"/>
      <c r="CD786" s="151"/>
      <c r="CE786" s="151"/>
      <c r="CF786" s="151"/>
      <c r="CG786" s="151"/>
      <c r="CH786" s="151"/>
      <c r="CI786" s="151"/>
      <c r="CJ786" s="151"/>
      <c r="CK786" s="151"/>
      <c r="CL786" s="151"/>
      <c r="CM786" s="151"/>
      <c r="CN786" s="151"/>
      <c r="CO786" s="151"/>
      <c r="CP786" s="151"/>
      <c r="CQ786" s="151"/>
      <c r="CR786" s="151"/>
      <c r="CS786" s="151"/>
      <c r="CT786" s="151"/>
      <c r="CU786" s="151"/>
      <c r="CV786" s="151"/>
      <c r="CW786" s="151"/>
      <c r="CX786" s="151"/>
      <c r="CY786" s="151"/>
      <c r="CZ786" s="151"/>
      <c r="DA786" s="151"/>
      <c r="DB786" s="151"/>
      <c r="DC786" s="151"/>
      <c r="DD786" s="151"/>
      <c r="DE786" s="151"/>
      <c r="DF786" s="151"/>
      <c r="DG786" s="151"/>
      <c r="DH786" s="151"/>
      <c r="DI786" s="151"/>
      <c r="DJ786" s="151"/>
      <c r="DK786" s="151"/>
      <c r="DL786" s="151"/>
      <c r="DM786" s="151"/>
      <c r="DN786" s="151"/>
      <c r="DO786" s="151"/>
    </row>
    <row r="787" spans="1:119" ht="15.75" customHeight="1" x14ac:dyDescent="0.2">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151"/>
      <c r="BN787" s="151"/>
      <c r="BO787" s="151"/>
      <c r="BP787" s="151"/>
      <c r="BQ787" s="151"/>
      <c r="BR787" s="151"/>
      <c r="BS787" s="151"/>
      <c r="BT787" s="151"/>
      <c r="BU787" s="151"/>
      <c r="BV787" s="151"/>
      <c r="BW787" s="151"/>
      <c r="BX787" s="151"/>
      <c r="BY787" s="151"/>
      <c r="BZ787" s="151"/>
      <c r="CA787" s="151"/>
      <c r="CB787" s="151"/>
      <c r="CC787" s="151"/>
      <c r="CD787" s="151"/>
      <c r="CE787" s="151"/>
      <c r="CF787" s="151"/>
      <c r="CG787" s="151"/>
      <c r="CH787" s="151"/>
      <c r="CI787" s="151"/>
      <c r="CJ787" s="151"/>
      <c r="CK787" s="151"/>
      <c r="CL787" s="151"/>
      <c r="CM787" s="151"/>
      <c r="CN787" s="151"/>
      <c r="CO787" s="151"/>
      <c r="CP787" s="151"/>
      <c r="CQ787" s="151"/>
      <c r="CR787" s="151"/>
      <c r="CS787" s="151"/>
      <c r="CT787" s="151"/>
      <c r="CU787" s="151"/>
      <c r="CV787" s="151"/>
      <c r="CW787" s="151"/>
      <c r="CX787" s="151"/>
      <c r="CY787" s="151"/>
      <c r="CZ787" s="151"/>
      <c r="DA787" s="151"/>
      <c r="DB787" s="151"/>
      <c r="DC787" s="151"/>
      <c r="DD787" s="151"/>
      <c r="DE787" s="151"/>
      <c r="DF787" s="151"/>
      <c r="DG787" s="151"/>
      <c r="DH787" s="151"/>
      <c r="DI787" s="151"/>
      <c r="DJ787" s="151"/>
      <c r="DK787" s="151"/>
      <c r="DL787" s="151"/>
      <c r="DM787" s="151"/>
      <c r="DN787" s="151"/>
      <c r="DO787" s="151"/>
    </row>
    <row r="788" spans="1:119" ht="15.75" customHeight="1" x14ac:dyDescent="0.2">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row>
    <row r="789" spans="1:119" ht="15.75" customHeight="1" x14ac:dyDescent="0.2">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151"/>
      <c r="BN789" s="151"/>
      <c r="BO789" s="151"/>
      <c r="BP789" s="151"/>
      <c r="BQ789" s="151"/>
      <c r="BR789" s="151"/>
      <c r="BS789" s="151"/>
      <c r="BT789" s="151"/>
      <c r="BU789" s="151"/>
      <c r="BV789" s="151"/>
      <c r="BW789" s="151"/>
      <c r="BX789" s="151"/>
      <c r="BY789" s="151"/>
      <c r="BZ789" s="151"/>
      <c r="CA789" s="151"/>
      <c r="CB789" s="151"/>
      <c r="CC789" s="151"/>
      <c r="CD789" s="151"/>
      <c r="CE789" s="151"/>
      <c r="CF789" s="151"/>
      <c r="CG789" s="151"/>
      <c r="CH789" s="151"/>
      <c r="CI789" s="151"/>
      <c r="CJ789" s="151"/>
      <c r="CK789" s="151"/>
      <c r="CL789" s="151"/>
      <c r="CM789" s="151"/>
      <c r="CN789" s="151"/>
      <c r="CO789" s="151"/>
      <c r="CP789" s="151"/>
      <c r="CQ789" s="151"/>
      <c r="CR789" s="151"/>
      <c r="CS789" s="151"/>
      <c r="CT789" s="151"/>
      <c r="CU789" s="151"/>
      <c r="CV789" s="151"/>
      <c r="CW789" s="151"/>
      <c r="CX789" s="151"/>
      <c r="CY789" s="151"/>
      <c r="CZ789" s="151"/>
      <c r="DA789" s="151"/>
      <c r="DB789" s="151"/>
      <c r="DC789" s="151"/>
      <c r="DD789" s="151"/>
      <c r="DE789" s="151"/>
      <c r="DF789" s="151"/>
      <c r="DG789" s="151"/>
      <c r="DH789" s="151"/>
      <c r="DI789" s="151"/>
      <c r="DJ789" s="151"/>
      <c r="DK789" s="151"/>
      <c r="DL789" s="151"/>
      <c r="DM789" s="151"/>
      <c r="DN789" s="151"/>
      <c r="DO789" s="151"/>
    </row>
    <row r="790" spans="1:119" ht="15.75" customHeight="1" x14ac:dyDescent="0.2">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151"/>
      <c r="BN790" s="151"/>
      <c r="BO790" s="151"/>
      <c r="BP790" s="151"/>
      <c r="BQ790" s="151"/>
      <c r="BR790" s="151"/>
      <c r="BS790" s="151"/>
      <c r="BT790" s="151"/>
      <c r="BU790" s="151"/>
      <c r="BV790" s="151"/>
      <c r="BW790" s="151"/>
      <c r="BX790" s="151"/>
      <c r="BY790" s="151"/>
      <c r="BZ790" s="151"/>
      <c r="CA790" s="151"/>
      <c r="CB790" s="151"/>
      <c r="CC790" s="151"/>
      <c r="CD790" s="151"/>
      <c r="CE790" s="151"/>
      <c r="CF790" s="151"/>
      <c r="CG790" s="151"/>
      <c r="CH790" s="151"/>
      <c r="CI790" s="151"/>
      <c r="CJ790" s="151"/>
      <c r="CK790" s="151"/>
      <c r="CL790" s="151"/>
      <c r="CM790" s="151"/>
      <c r="CN790" s="151"/>
      <c r="CO790" s="151"/>
      <c r="CP790" s="151"/>
      <c r="CQ790" s="151"/>
      <c r="CR790" s="151"/>
      <c r="CS790" s="151"/>
      <c r="CT790" s="151"/>
      <c r="CU790" s="151"/>
      <c r="CV790" s="151"/>
      <c r="CW790" s="151"/>
      <c r="CX790" s="151"/>
      <c r="CY790" s="151"/>
      <c r="CZ790" s="151"/>
      <c r="DA790" s="151"/>
      <c r="DB790" s="151"/>
      <c r="DC790" s="151"/>
      <c r="DD790" s="151"/>
      <c r="DE790" s="151"/>
      <c r="DF790" s="151"/>
      <c r="DG790" s="151"/>
      <c r="DH790" s="151"/>
      <c r="DI790" s="151"/>
      <c r="DJ790" s="151"/>
      <c r="DK790" s="151"/>
      <c r="DL790" s="151"/>
      <c r="DM790" s="151"/>
      <c r="DN790" s="151"/>
      <c r="DO790" s="151"/>
    </row>
    <row r="791" spans="1:119" ht="15.75" customHeight="1" x14ac:dyDescent="0.2">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151"/>
      <c r="BN791" s="151"/>
      <c r="BO791" s="151"/>
      <c r="BP791" s="151"/>
      <c r="BQ791" s="151"/>
      <c r="BR791" s="151"/>
      <c r="BS791" s="151"/>
      <c r="BT791" s="151"/>
      <c r="BU791" s="151"/>
      <c r="BV791" s="151"/>
      <c r="BW791" s="151"/>
      <c r="BX791" s="151"/>
      <c r="BY791" s="151"/>
      <c r="BZ791" s="151"/>
      <c r="CA791" s="151"/>
      <c r="CB791" s="151"/>
      <c r="CC791" s="151"/>
      <c r="CD791" s="151"/>
      <c r="CE791" s="151"/>
      <c r="CF791" s="151"/>
      <c r="CG791" s="151"/>
      <c r="CH791" s="151"/>
      <c r="CI791" s="151"/>
      <c r="CJ791" s="151"/>
      <c r="CK791" s="151"/>
      <c r="CL791" s="151"/>
      <c r="CM791" s="151"/>
      <c r="CN791" s="151"/>
      <c r="CO791" s="151"/>
      <c r="CP791" s="151"/>
      <c r="CQ791" s="151"/>
      <c r="CR791" s="151"/>
      <c r="CS791" s="151"/>
      <c r="CT791" s="151"/>
      <c r="CU791" s="151"/>
      <c r="CV791" s="151"/>
      <c r="CW791" s="151"/>
      <c r="CX791" s="151"/>
      <c r="CY791" s="151"/>
      <c r="CZ791" s="151"/>
      <c r="DA791" s="151"/>
      <c r="DB791" s="151"/>
      <c r="DC791" s="151"/>
      <c r="DD791" s="151"/>
      <c r="DE791" s="151"/>
      <c r="DF791" s="151"/>
      <c r="DG791" s="151"/>
      <c r="DH791" s="151"/>
      <c r="DI791" s="151"/>
      <c r="DJ791" s="151"/>
      <c r="DK791" s="151"/>
      <c r="DL791" s="151"/>
      <c r="DM791" s="151"/>
      <c r="DN791" s="151"/>
      <c r="DO791" s="151"/>
    </row>
    <row r="792" spans="1:119" ht="15.75" customHeight="1" x14ac:dyDescent="0.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151"/>
      <c r="BN792" s="151"/>
      <c r="BO792" s="151"/>
      <c r="BP792" s="151"/>
      <c r="BQ792" s="151"/>
      <c r="BR792" s="151"/>
      <c r="BS792" s="151"/>
      <c r="BT792" s="151"/>
      <c r="BU792" s="151"/>
      <c r="BV792" s="151"/>
      <c r="BW792" s="151"/>
      <c r="BX792" s="151"/>
      <c r="BY792" s="151"/>
      <c r="BZ792" s="151"/>
      <c r="CA792" s="151"/>
      <c r="CB792" s="151"/>
      <c r="CC792" s="151"/>
      <c r="CD792" s="151"/>
      <c r="CE792" s="151"/>
      <c r="CF792" s="151"/>
      <c r="CG792" s="151"/>
      <c r="CH792" s="151"/>
      <c r="CI792" s="151"/>
      <c r="CJ792" s="151"/>
      <c r="CK792" s="151"/>
      <c r="CL792" s="151"/>
      <c r="CM792" s="151"/>
      <c r="CN792" s="151"/>
      <c r="CO792" s="151"/>
      <c r="CP792" s="151"/>
      <c r="CQ792" s="151"/>
      <c r="CR792" s="151"/>
      <c r="CS792" s="151"/>
      <c r="CT792" s="151"/>
      <c r="CU792" s="151"/>
      <c r="CV792" s="151"/>
      <c r="CW792" s="151"/>
      <c r="CX792" s="151"/>
      <c r="CY792" s="151"/>
      <c r="CZ792" s="151"/>
      <c r="DA792" s="151"/>
      <c r="DB792" s="151"/>
      <c r="DC792" s="151"/>
      <c r="DD792" s="151"/>
      <c r="DE792" s="151"/>
      <c r="DF792" s="151"/>
      <c r="DG792" s="151"/>
      <c r="DH792" s="151"/>
      <c r="DI792" s="151"/>
      <c r="DJ792" s="151"/>
      <c r="DK792" s="151"/>
      <c r="DL792" s="151"/>
      <c r="DM792" s="151"/>
      <c r="DN792" s="151"/>
      <c r="DO792" s="151"/>
    </row>
    <row r="793" spans="1:119" ht="15.75" customHeight="1" x14ac:dyDescent="0.2">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151"/>
      <c r="BN793" s="151"/>
      <c r="BO793" s="151"/>
      <c r="BP793" s="151"/>
      <c r="BQ793" s="151"/>
      <c r="BR793" s="151"/>
      <c r="BS793" s="151"/>
      <c r="BT793" s="151"/>
      <c r="BU793" s="151"/>
      <c r="BV793" s="151"/>
      <c r="BW793" s="151"/>
      <c r="BX793" s="151"/>
      <c r="BY793" s="151"/>
      <c r="BZ793" s="151"/>
      <c r="CA793" s="151"/>
      <c r="CB793" s="151"/>
      <c r="CC793" s="151"/>
      <c r="CD793" s="151"/>
      <c r="CE793" s="151"/>
      <c r="CF793" s="151"/>
      <c r="CG793" s="151"/>
      <c r="CH793" s="151"/>
      <c r="CI793" s="151"/>
      <c r="CJ793" s="151"/>
      <c r="CK793" s="151"/>
      <c r="CL793" s="151"/>
      <c r="CM793" s="151"/>
      <c r="CN793" s="151"/>
      <c r="CO793" s="151"/>
      <c r="CP793" s="151"/>
      <c r="CQ793" s="151"/>
      <c r="CR793" s="151"/>
      <c r="CS793" s="151"/>
      <c r="CT793" s="151"/>
      <c r="CU793" s="151"/>
      <c r="CV793" s="151"/>
      <c r="CW793" s="151"/>
      <c r="CX793" s="151"/>
      <c r="CY793" s="151"/>
      <c r="CZ793" s="151"/>
      <c r="DA793" s="151"/>
      <c r="DB793" s="151"/>
      <c r="DC793" s="151"/>
      <c r="DD793" s="151"/>
      <c r="DE793" s="151"/>
      <c r="DF793" s="151"/>
      <c r="DG793" s="151"/>
      <c r="DH793" s="151"/>
      <c r="DI793" s="151"/>
      <c r="DJ793" s="151"/>
      <c r="DK793" s="151"/>
      <c r="DL793" s="151"/>
      <c r="DM793" s="151"/>
      <c r="DN793" s="151"/>
      <c r="DO793" s="151"/>
    </row>
    <row r="794" spans="1:119" ht="15.75" customHeight="1" x14ac:dyDescent="0.2">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151"/>
      <c r="BN794" s="151"/>
      <c r="BO794" s="151"/>
      <c r="BP794" s="151"/>
      <c r="BQ794" s="151"/>
      <c r="BR794" s="151"/>
      <c r="BS794" s="151"/>
      <c r="BT794" s="151"/>
      <c r="BU794" s="151"/>
      <c r="BV794" s="151"/>
      <c r="BW794" s="151"/>
      <c r="BX794" s="151"/>
      <c r="BY794" s="151"/>
      <c r="BZ794" s="151"/>
      <c r="CA794" s="151"/>
      <c r="CB794" s="151"/>
      <c r="CC794" s="151"/>
      <c r="CD794" s="151"/>
      <c r="CE794" s="151"/>
      <c r="CF794" s="151"/>
      <c r="CG794" s="151"/>
      <c r="CH794" s="151"/>
      <c r="CI794" s="151"/>
      <c r="CJ794" s="151"/>
      <c r="CK794" s="151"/>
      <c r="CL794" s="151"/>
      <c r="CM794" s="151"/>
      <c r="CN794" s="151"/>
      <c r="CO794" s="151"/>
      <c r="CP794" s="151"/>
      <c r="CQ794" s="151"/>
      <c r="CR794" s="151"/>
      <c r="CS794" s="151"/>
      <c r="CT794" s="151"/>
      <c r="CU794" s="151"/>
      <c r="CV794" s="151"/>
      <c r="CW794" s="151"/>
      <c r="CX794" s="151"/>
      <c r="CY794" s="151"/>
      <c r="CZ794" s="151"/>
      <c r="DA794" s="151"/>
      <c r="DB794" s="151"/>
      <c r="DC794" s="151"/>
      <c r="DD794" s="151"/>
      <c r="DE794" s="151"/>
      <c r="DF794" s="151"/>
      <c r="DG794" s="151"/>
      <c r="DH794" s="151"/>
      <c r="DI794" s="151"/>
      <c r="DJ794" s="151"/>
      <c r="DK794" s="151"/>
      <c r="DL794" s="151"/>
      <c r="DM794" s="151"/>
      <c r="DN794" s="151"/>
      <c r="DO794" s="151"/>
    </row>
    <row r="795" spans="1:119" ht="15.75" customHeight="1" x14ac:dyDescent="0.2">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c r="BR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51"/>
      <c r="DI795" s="151"/>
      <c r="DJ795" s="151"/>
      <c r="DK795" s="151"/>
      <c r="DL795" s="151"/>
      <c r="DM795" s="151"/>
      <c r="DN795" s="151"/>
      <c r="DO795" s="151"/>
    </row>
    <row r="796" spans="1:119" ht="15.75" customHeight="1" x14ac:dyDescent="0.2">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row>
    <row r="797" spans="1:119" ht="15.75" customHeight="1" x14ac:dyDescent="0.2">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151"/>
      <c r="BN797" s="151"/>
      <c r="BO797" s="151"/>
      <c r="BP797" s="151"/>
      <c r="BQ797" s="151"/>
      <c r="BR797" s="151"/>
      <c r="BS797" s="151"/>
      <c r="BT797" s="151"/>
      <c r="BU797" s="151"/>
      <c r="BV797" s="151"/>
      <c r="BW797" s="151"/>
      <c r="BX797" s="151"/>
      <c r="BY797" s="151"/>
      <c r="BZ797" s="151"/>
      <c r="CA797" s="151"/>
      <c r="CB797" s="151"/>
      <c r="CC797" s="151"/>
      <c r="CD797" s="151"/>
      <c r="CE797" s="151"/>
      <c r="CF797" s="151"/>
      <c r="CG797" s="151"/>
      <c r="CH797" s="151"/>
      <c r="CI797" s="151"/>
      <c r="CJ797" s="151"/>
      <c r="CK797" s="151"/>
      <c r="CL797" s="151"/>
      <c r="CM797" s="151"/>
      <c r="CN797" s="151"/>
      <c r="CO797" s="151"/>
      <c r="CP797" s="151"/>
      <c r="CQ797" s="151"/>
      <c r="CR797" s="151"/>
      <c r="CS797" s="151"/>
      <c r="CT797" s="151"/>
      <c r="CU797" s="151"/>
      <c r="CV797" s="151"/>
      <c r="CW797" s="151"/>
      <c r="CX797" s="151"/>
      <c r="CY797" s="151"/>
      <c r="CZ797" s="151"/>
      <c r="DA797" s="151"/>
      <c r="DB797" s="151"/>
      <c r="DC797" s="151"/>
      <c r="DD797" s="151"/>
      <c r="DE797" s="151"/>
      <c r="DF797" s="151"/>
      <c r="DG797" s="151"/>
      <c r="DH797" s="151"/>
      <c r="DI797" s="151"/>
      <c r="DJ797" s="151"/>
      <c r="DK797" s="151"/>
      <c r="DL797" s="151"/>
      <c r="DM797" s="151"/>
      <c r="DN797" s="151"/>
      <c r="DO797" s="151"/>
    </row>
    <row r="798" spans="1:119" ht="15.75" customHeight="1" x14ac:dyDescent="0.2">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151"/>
      <c r="BN798" s="151"/>
      <c r="BO798" s="151"/>
      <c r="BP798" s="151"/>
      <c r="BQ798" s="151"/>
      <c r="BR798" s="151"/>
      <c r="BS798" s="151"/>
      <c r="BT798" s="151"/>
      <c r="BU798" s="151"/>
      <c r="BV798" s="151"/>
      <c r="BW798" s="151"/>
      <c r="BX798" s="151"/>
      <c r="BY798" s="151"/>
      <c r="BZ798" s="151"/>
      <c r="CA798" s="151"/>
      <c r="CB798" s="151"/>
      <c r="CC798" s="151"/>
      <c r="CD798" s="151"/>
      <c r="CE798" s="151"/>
      <c r="CF798" s="151"/>
      <c r="CG798" s="151"/>
      <c r="CH798" s="151"/>
      <c r="CI798" s="151"/>
      <c r="CJ798" s="151"/>
      <c r="CK798" s="151"/>
      <c r="CL798" s="151"/>
      <c r="CM798" s="151"/>
      <c r="CN798" s="151"/>
      <c r="CO798" s="151"/>
      <c r="CP798" s="151"/>
      <c r="CQ798" s="151"/>
      <c r="CR798" s="151"/>
      <c r="CS798" s="151"/>
      <c r="CT798" s="151"/>
      <c r="CU798" s="151"/>
      <c r="CV798" s="151"/>
      <c r="CW798" s="151"/>
      <c r="CX798" s="151"/>
      <c r="CY798" s="151"/>
      <c r="CZ798" s="151"/>
      <c r="DA798" s="151"/>
      <c r="DB798" s="151"/>
      <c r="DC798" s="151"/>
      <c r="DD798" s="151"/>
      <c r="DE798" s="151"/>
      <c r="DF798" s="151"/>
      <c r="DG798" s="151"/>
      <c r="DH798" s="151"/>
      <c r="DI798" s="151"/>
      <c r="DJ798" s="151"/>
      <c r="DK798" s="151"/>
      <c r="DL798" s="151"/>
      <c r="DM798" s="151"/>
      <c r="DN798" s="151"/>
      <c r="DO798" s="151"/>
    </row>
    <row r="799" spans="1:119" ht="15.75" customHeight="1" x14ac:dyDescent="0.2">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151"/>
      <c r="BN799" s="151"/>
      <c r="BO799" s="151"/>
      <c r="BP799" s="151"/>
      <c r="BQ799" s="151"/>
      <c r="BR799" s="151"/>
      <c r="BS799" s="151"/>
      <c r="BT799" s="151"/>
      <c r="BU799" s="151"/>
      <c r="BV799" s="151"/>
      <c r="BW799" s="151"/>
      <c r="BX799" s="151"/>
      <c r="BY799" s="151"/>
      <c r="BZ799" s="151"/>
      <c r="CA799" s="151"/>
      <c r="CB799" s="151"/>
      <c r="CC799" s="151"/>
      <c r="CD799" s="151"/>
      <c r="CE799" s="151"/>
      <c r="CF799" s="151"/>
      <c r="CG799" s="151"/>
      <c r="CH799" s="151"/>
      <c r="CI799" s="151"/>
      <c r="CJ799" s="151"/>
      <c r="CK799" s="151"/>
      <c r="CL799" s="151"/>
      <c r="CM799" s="151"/>
      <c r="CN799" s="151"/>
      <c r="CO799" s="151"/>
      <c r="CP799" s="151"/>
      <c r="CQ799" s="151"/>
      <c r="CR799" s="151"/>
      <c r="CS799" s="151"/>
      <c r="CT799" s="151"/>
      <c r="CU799" s="151"/>
      <c r="CV799" s="151"/>
      <c r="CW799" s="151"/>
      <c r="CX799" s="151"/>
      <c r="CY799" s="151"/>
      <c r="CZ799" s="151"/>
      <c r="DA799" s="151"/>
      <c r="DB799" s="151"/>
      <c r="DC799" s="151"/>
      <c r="DD799" s="151"/>
      <c r="DE799" s="151"/>
      <c r="DF799" s="151"/>
      <c r="DG799" s="151"/>
      <c r="DH799" s="151"/>
      <c r="DI799" s="151"/>
      <c r="DJ799" s="151"/>
      <c r="DK799" s="151"/>
      <c r="DL799" s="151"/>
      <c r="DM799" s="151"/>
      <c r="DN799" s="151"/>
      <c r="DO799" s="151"/>
    </row>
    <row r="800" spans="1:119" ht="15.75" customHeight="1" x14ac:dyDescent="0.2">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151"/>
      <c r="BN800" s="151"/>
      <c r="BO800" s="151"/>
      <c r="BP800" s="151"/>
      <c r="BQ800" s="151"/>
      <c r="BR800" s="151"/>
      <c r="BS800" s="151"/>
      <c r="BT800" s="151"/>
      <c r="BU800" s="151"/>
      <c r="BV800" s="151"/>
      <c r="BW800" s="151"/>
      <c r="BX800" s="151"/>
      <c r="BY800" s="151"/>
      <c r="BZ800" s="151"/>
      <c r="CA800" s="151"/>
      <c r="CB800" s="151"/>
      <c r="CC800" s="151"/>
      <c r="CD800" s="151"/>
      <c r="CE800" s="151"/>
      <c r="CF800" s="151"/>
      <c r="CG800" s="151"/>
      <c r="CH800" s="151"/>
      <c r="CI800" s="151"/>
      <c r="CJ800" s="151"/>
      <c r="CK800" s="151"/>
      <c r="CL800" s="151"/>
      <c r="CM800" s="151"/>
      <c r="CN800" s="151"/>
      <c r="CO800" s="151"/>
      <c r="CP800" s="151"/>
      <c r="CQ800" s="151"/>
      <c r="CR800" s="151"/>
      <c r="CS800" s="151"/>
      <c r="CT800" s="151"/>
      <c r="CU800" s="151"/>
      <c r="CV800" s="151"/>
      <c r="CW800" s="151"/>
      <c r="CX800" s="151"/>
      <c r="CY800" s="151"/>
      <c r="CZ800" s="151"/>
      <c r="DA800" s="151"/>
      <c r="DB800" s="151"/>
      <c r="DC800" s="151"/>
      <c r="DD800" s="151"/>
      <c r="DE800" s="151"/>
      <c r="DF800" s="151"/>
      <c r="DG800" s="151"/>
      <c r="DH800" s="151"/>
      <c r="DI800" s="151"/>
      <c r="DJ800" s="151"/>
      <c r="DK800" s="151"/>
      <c r="DL800" s="151"/>
      <c r="DM800" s="151"/>
      <c r="DN800" s="151"/>
      <c r="DO800" s="151"/>
    </row>
    <row r="801" spans="1:119" ht="15.75" customHeight="1" x14ac:dyDescent="0.2">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151"/>
      <c r="BN801" s="151"/>
      <c r="BO801" s="151"/>
      <c r="BP801" s="151"/>
      <c r="BQ801" s="151"/>
      <c r="BR801" s="151"/>
      <c r="BS801" s="151"/>
      <c r="BT801" s="151"/>
      <c r="BU801" s="151"/>
      <c r="BV801" s="151"/>
      <c r="BW801" s="151"/>
      <c r="BX801" s="151"/>
      <c r="BY801" s="151"/>
      <c r="BZ801" s="151"/>
      <c r="CA801" s="151"/>
      <c r="CB801" s="151"/>
      <c r="CC801" s="151"/>
      <c r="CD801" s="151"/>
      <c r="CE801" s="151"/>
      <c r="CF801" s="151"/>
      <c r="CG801" s="151"/>
      <c r="CH801" s="151"/>
      <c r="CI801" s="151"/>
      <c r="CJ801" s="151"/>
      <c r="CK801" s="151"/>
      <c r="CL801" s="151"/>
      <c r="CM801" s="151"/>
      <c r="CN801" s="151"/>
      <c r="CO801" s="151"/>
      <c r="CP801" s="151"/>
      <c r="CQ801" s="151"/>
      <c r="CR801" s="151"/>
      <c r="CS801" s="151"/>
      <c r="CT801" s="151"/>
      <c r="CU801" s="151"/>
      <c r="CV801" s="151"/>
      <c r="CW801" s="151"/>
      <c r="CX801" s="151"/>
      <c r="CY801" s="151"/>
      <c r="CZ801" s="151"/>
      <c r="DA801" s="151"/>
      <c r="DB801" s="151"/>
      <c r="DC801" s="151"/>
      <c r="DD801" s="151"/>
      <c r="DE801" s="151"/>
      <c r="DF801" s="151"/>
      <c r="DG801" s="151"/>
      <c r="DH801" s="151"/>
      <c r="DI801" s="151"/>
      <c r="DJ801" s="151"/>
      <c r="DK801" s="151"/>
      <c r="DL801" s="151"/>
      <c r="DM801" s="151"/>
      <c r="DN801" s="151"/>
      <c r="DO801" s="151"/>
    </row>
    <row r="802" spans="1:119" ht="15.75" customHeight="1" x14ac:dyDescent="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151"/>
      <c r="BU802" s="151"/>
      <c r="BV802" s="151"/>
      <c r="BW802" s="151"/>
      <c r="BX802" s="151"/>
      <c r="BY802" s="151"/>
      <c r="BZ802" s="151"/>
      <c r="CA802" s="151"/>
      <c r="CB802" s="151"/>
      <c r="CC802" s="151"/>
      <c r="CD802" s="151"/>
      <c r="CE802" s="151"/>
      <c r="CF802" s="151"/>
      <c r="CG802" s="151"/>
      <c r="CH802" s="151"/>
      <c r="CI802" s="151"/>
      <c r="CJ802" s="151"/>
      <c r="CK802" s="151"/>
      <c r="CL802" s="151"/>
      <c r="CM802" s="151"/>
      <c r="CN802" s="151"/>
      <c r="CO802" s="151"/>
      <c r="CP802" s="151"/>
      <c r="CQ802" s="151"/>
      <c r="CR802" s="151"/>
      <c r="CS802" s="151"/>
      <c r="CT802" s="151"/>
      <c r="CU802" s="151"/>
      <c r="CV802" s="151"/>
      <c r="CW802" s="151"/>
      <c r="CX802" s="151"/>
      <c r="CY802" s="151"/>
      <c r="CZ802" s="151"/>
      <c r="DA802" s="151"/>
      <c r="DB802" s="151"/>
      <c r="DC802" s="151"/>
      <c r="DD802" s="151"/>
      <c r="DE802" s="151"/>
      <c r="DF802" s="151"/>
      <c r="DG802" s="151"/>
      <c r="DH802" s="151"/>
      <c r="DI802" s="151"/>
      <c r="DJ802" s="151"/>
      <c r="DK802" s="151"/>
      <c r="DL802" s="151"/>
      <c r="DM802" s="151"/>
      <c r="DN802" s="151"/>
      <c r="DO802" s="151"/>
    </row>
    <row r="803" spans="1:119" ht="15.75" customHeight="1" x14ac:dyDescent="0.2">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151"/>
      <c r="BU803" s="151"/>
      <c r="BV803" s="151"/>
      <c r="BW803" s="151"/>
      <c r="BX803" s="151"/>
      <c r="BY803" s="151"/>
      <c r="BZ803" s="151"/>
      <c r="CA803" s="151"/>
      <c r="CB803" s="151"/>
      <c r="CC803" s="151"/>
      <c r="CD803" s="151"/>
      <c r="CE803" s="151"/>
      <c r="CF803" s="151"/>
      <c r="CG803" s="151"/>
      <c r="CH803" s="151"/>
      <c r="CI803" s="151"/>
      <c r="CJ803" s="151"/>
      <c r="CK803" s="151"/>
      <c r="CL803" s="151"/>
      <c r="CM803" s="151"/>
      <c r="CN803" s="151"/>
      <c r="CO803" s="151"/>
      <c r="CP803" s="151"/>
      <c r="CQ803" s="151"/>
      <c r="CR803" s="151"/>
      <c r="CS803" s="151"/>
      <c r="CT803" s="151"/>
      <c r="CU803" s="151"/>
      <c r="CV803" s="151"/>
      <c r="CW803" s="151"/>
      <c r="CX803" s="151"/>
      <c r="CY803" s="151"/>
      <c r="CZ803" s="151"/>
      <c r="DA803" s="151"/>
      <c r="DB803" s="151"/>
      <c r="DC803" s="151"/>
      <c r="DD803" s="151"/>
      <c r="DE803" s="151"/>
      <c r="DF803" s="151"/>
      <c r="DG803" s="151"/>
      <c r="DH803" s="151"/>
      <c r="DI803" s="151"/>
      <c r="DJ803" s="151"/>
      <c r="DK803" s="151"/>
      <c r="DL803" s="151"/>
      <c r="DM803" s="151"/>
      <c r="DN803" s="151"/>
      <c r="DO803" s="151"/>
    </row>
    <row r="804" spans="1:119" ht="15.75" customHeight="1" x14ac:dyDescent="0.2">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151"/>
      <c r="BN804" s="151"/>
      <c r="BO804" s="151"/>
      <c r="BP804" s="151"/>
      <c r="BQ804" s="151"/>
      <c r="BR804" s="151"/>
      <c r="BS804" s="151"/>
      <c r="BT804" s="151"/>
      <c r="BU804" s="151"/>
      <c r="BV804" s="151"/>
      <c r="BW804" s="151"/>
      <c r="BX804" s="151"/>
      <c r="BY804" s="151"/>
      <c r="BZ804" s="151"/>
      <c r="CA804" s="151"/>
      <c r="CB804" s="151"/>
      <c r="CC804" s="151"/>
      <c r="CD804" s="151"/>
      <c r="CE804" s="151"/>
      <c r="CF804" s="151"/>
      <c r="CG804" s="151"/>
      <c r="CH804" s="151"/>
      <c r="CI804" s="151"/>
      <c r="CJ804" s="151"/>
      <c r="CK804" s="151"/>
      <c r="CL804" s="151"/>
      <c r="CM804" s="151"/>
      <c r="CN804" s="151"/>
      <c r="CO804" s="151"/>
      <c r="CP804" s="151"/>
      <c r="CQ804" s="151"/>
      <c r="CR804" s="151"/>
      <c r="CS804" s="151"/>
      <c r="CT804" s="151"/>
      <c r="CU804" s="151"/>
      <c r="CV804" s="151"/>
      <c r="CW804" s="151"/>
      <c r="CX804" s="151"/>
      <c r="CY804" s="151"/>
      <c r="CZ804" s="151"/>
      <c r="DA804" s="151"/>
      <c r="DB804" s="151"/>
      <c r="DC804" s="151"/>
      <c r="DD804" s="151"/>
      <c r="DE804" s="151"/>
      <c r="DF804" s="151"/>
      <c r="DG804" s="151"/>
      <c r="DH804" s="151"/>
      <c r="DI804" s="151"/>
      <c r="DJ804" s="151"/>
      <c r="DK804" s="151"/>
      <c r="DL804" s="151"/>
      <c r="DM804" s="151"/>
      <c r="DN804" s="151"/>
      <c r="DO804" s="151"/>
    </row>
    <row r="805" spans="1:119" ht="15.75" customHeight="1" x14ac:dyDescent="0.2">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151"/>
      <c r="BN805" s="151"/>
      <c r="BO805" s="151"/>
      <c r="BP805" s="151"/>
      <c r="BQ805" s="151"/>
      <c r="BR805" s="151"/>
      <c r="BS805" s="151"/>
      <c r="BT805" s="151"/>
      <c r="BU805" s="151"/>
      <c r="BV805" s="151"/>
      <c r="BW805" s="151"/>
      <c r="BX805" s="151"/>
      <c r="BY805" s="151"/>
      <c r="BZ805" s="151"/>
      <c r="CA805" s="151"/>
      <c r="CB805" s="151"/>
      <c r="CC805" s="151"/>
      <c r="CD805" s="151"/>
      <c r="CE805" s="151"/>
      <c r="CF805" s="151"/>
      <c r="CG805" s="151"/>
      <c r="CH805" s="151"/>
      <c r="CI805" s="151"/>
      <c r="CJ805" s="151"/>
      <c r="CK805" s="151"/>
      <c r="CL805" s="151"/>
      <c r="CM805" s="151"/>
      <c r="CN805" s="151"/>
      <c r="CO805" s="151"/>
      <c r="CP805" s="151"/>
      <c r="CQ805" s="151"/>
      <c r="CR805" s="151"/>
      <c r="CS805" s="151"/>
      <c r="CT805" s="151"/>
      <c r="CU805" s="151"/>
      <c r="CV805" s="151"/>
      <c r="CW805" s="151"/>
      <c r="CX805" s="151"/>
      <c r="CY805" s="151"/>
      <c r="CZ805" s="151"/>
      <c r="DA805" s="151"/>
      <c r="DB805" s="151"/>
      <c r="DC805" s="151"/>
      <c r="DD805" s="151"/>
      <c r="DE805" s="151"/>
      <c r="DF805" s="151"/>
      <c r="DG805" s="151"/>
      <c r="DH805" s="151"/>
      <c r="DI805" s="151"/>
      <c r="DJ805" s="151"/>
      <c r="DK805" s="151"/>
      <c r="DL805" s="151"/>
      <c r="DM805" s="151"/>
      <c r="DN805" s="151"/>
      <c r="DO805" s="151"/>
    </row>
    <row r="806" spans="1:119" ht="15.75" customHeight="1" x14ac:dyDescent="0.2">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151"/>
      <c r="BN806" s="151"/>
      <c r="BO806" s="151"/>
      <c r="BP806" s="151"/>
      <c r="BQ806" s="151"/>
      <c r="BR806" s="151"/>
      <c r="BS806" s="151"/>
      <c r="BT806" s="151"/>
      <c r="BU806" s="151"/>
      <c r="BV806" s="151"/>
      <c r="BW806" s="151"/>
      <c r="BX806" s="151"/>
      <c r="BY806" s="151"/>
      <c r="BZ806" s="151"/>
      <c r="CA806" s="151"/>
      <c r="CB806" s="151"/>
      <c r="CC806" s="151"/>
      <c r="CD806" s="151"/>
      <c r="CE806" s="151"/>
      <c r="CF806" s="151"/>
      <c r="CG806" s="151"/>
      <c r="CH806" s="151"/>
      <c r="CI806" s="151"/>
      <c r="CJ806" s="151"/>
      <c r="CK806" s="151"/>
      <c r="CL806" s="151"/>
      <c r="CM806" s="151"/>
      <c r="CN806" s="151"/>
      <c r="CO806" s="151"/>
      <c r="CP806" s="151"/>
      <c r="CQ806" s="151"/>
      <c r="CR806" s="151"/>
      <c r="CS806" s="151"/>
      <c r="CT806" s="151"/>
      <c r="CU806" s="151"/>
      <c r="CV806" s="151"/>
      <c r="CW806" s="151"/>
      <c r="CX806" s="151"/>
      <c r="CY806" s="151"/>
      <c r="CZ806" s="151"/>
      <c r="DA806" s="151"/>
      <c r="DB806" s="151"/>
      <c r="DC806" s="151"/>
      <c r="DD806" s="151"/>
      <c r="DE806" s="151"/>
      <c r="DF806" s="151"/>
      <c r="DG806" s="151"/>
      <c r="DH806" s="151"/>
      <c r="DI806" s="151"/>
      <c r="DJ806" s="151"/>
      <c r="DK806" s="151"/>
      <c r="DL806" s="151"/>
      <c r="DM806" s="151"/>
      <c r="DN806" s="151"/>
      <c r="DO806" s="151"/>
    </row>
    <row r="807" spans="1:119" ht="15.75" customHeight="1" x14ac:dyDescent="0.2">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151"/>
      <c r="BN807" s="151"/>
      <c r="BO807" s="151"/>
      <c r="BP807" s="151"/>
      <c r="BQ807" s="151"/>
      <c r="BR807" s="151"/>
      <c r="BS807" s="151"/>
      <c r="BT807" s="151"/>
      <c r="BU807" s="151"/>
      <c r="BV807" s="151"/>
      <c r="BW807" s="151"/>
      <c r="BX807" s="151"/>
      <c r="BY807" s="151"/>
      <c r="BZ807" s="151"/>
      <c r="CA807" s="151"/>
      <c r="CB807" s="151"/>
      <c r="CC807" s="151"/>
      <c r="CD807" s="151"/>
      <c r="CE807" s="151"/>
      <c r="CF807" s="151"/>
      <c r="CG807" s="151"/>
      <c r="CH807" s="151"/>
      <c r="CI807" s="151"/>
      <c r="CJ807" s="151"/>
      <c r="CK807" s="151"/>
      <c r="CL807" s="151"/>
      <c r="CM807" s="151"/>
      <c r="CN807" s="151"/>
      <c r="CO807" s="151"/>
      <c r="CP807" s="151"/>
      <c r="CQ807" s="151"/>
      <c r="CR807" s="151"/>
      <c r="CS807" s="151"/>
      <c r="CT807" s="151"/>
      <c r="CU807" s="151"/>
      <c r="CV807" s="151"/>
      <c r="CW807" s="151"/>
      <c r="CX807" s="151"/>
      <c r="CY807" s="151"/>
      <c r="CZ807" s="151"/>
      <c r="DA807" s="151"/>
      <c r="DB807" s="151"/>
      <c r="DC807" s="151"/>
      <c r="DD807" s="151"/>
      <c r="DE807" s="151"/>
      <c r="DF807" s="151"/>
      <c r="DG807" s="151"/>
      <c r="DH807" s="151"/>
      <c r="DI807" s="151"/>
      <c r="DJ807" s="151"/>
      <c r="DK807" s="151"/>
      <c r="DL807" s="151"/>
      <c r="DM807" s="151"/>
      <c r="DN807" s="151"/>
      <c r="DO807" s="151"/>
    </row>
    <row r="808" spans="1:119" ht="15.75" customHeight="1" x14ac:dyDescent="0.2">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151"/>
      <c r="BN808" s="151"/>
      <c r="BO808" s="151"/>
      <c r="BP808" s="151"/>
      <c r="BQ808" s="151"/>
      <c r="BR808" s="151"/>
      <c r="BS808" s="151"/>
      <c r="BT808" s="151"/>
      <c r="BU808" s="151"/>
      <c r="BV808" s="151"/>
      <c r="BW808" s="151"/>
      <c r="BX808" s="151"/>
      <c r="BY808" s="151"/>
      <c r="BZ808" s="151"/>
      <c r="CA808" s="151"/>
      <c r="CB808" s="151"/>
      <c r="CC808" s="151"/>
      <c r="CD808" s="151"/>
      <c r="CE808" s="151"/>
      <c r="CF808" s="151"/>
      <c r="CG808" s="151"/>
      <c r="CH808" s="151"/>
      <c r="CI808" s="151"/>
      <c r="CJ808" s="151"/>
      <c r="CK808" s="151"/>
      <c r="CL808" s="151"/>
      <c r="CM808" s="151"/>
      <c r="CN808" s="151"/>
      <c r="CO808" s="151"/>
      <c r="CP808" s="151"/>
      <c r="CQ808" s="151"/>
      <c r="CR808" s="151"/>
      <c r="CS808" s="151"/>
      <c r="CT808" s="151"/>
      <c r="CU808" s="151"/>
      <c r="CV808" s="151"/>
      <c r="CW808" s="151"/>
      <c r="CX808" s="151"/>
      <c r="CY808" s="151"/>
      <c r="CZ808" s="151"/>
      <c r="DA808" s="151"/>
      <c r="DB808" s="151"/>
      <c r="DC808" s="151"/>
      <c r="DD808" s="151"/>
      <c r="DE808" s="151"/>
      <c r="DF808" s="151"/>
      <c r="DG808" s="151"/>
      <c r="DH808" s="151"/>
      <c r="DI808" s="151"/>
      <c r="DJ808" s="151"/>
      <c r="DK808" s="151"/>
      <c r="DL808" s="151"/>
      <c r="DM808" s="151"/>
      <c r="DN808" s="151"/>
      <c r="DO808" s="151"/>
    </row>
    <row r="809" spans="1:119" ht="15.75" customHeight="1" x14ac:dyDescent="0.2">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151"/>
      <c r="BN809" s="151"/>
      <c r="BO809" s="151"/>
      <c r="BP809" s="151"/>
      <c r="BQ809" s="151"/>
      <c r="BR809" s="151"/>
      <c r="BS809" s="151"/>
      <c r="BT809" s="151"/>
      <c r="BU809" s="151"/>
      <c r="BV809" s="151"/>
      <c r="BW809" s="151"/>
      <c r="BX809" s="151"/>
      <c r="BY809" s="151"/>
      <c r="BZ809" s="151"/>
      <c r="CA809" s="151"/>
      <c r="CB809" s="151"/>
      <c r="CC809" s="151"/>
      <c r="CD809" s="151"/>
      <c r="CE809" s="151"/>
      <c r="CF809" s="151"/>
      <c r="CG809" s="151"/>
      <c r="CH809" s="151"/>
      <c r="CI809" s="151"/>
      <c r="CJ809" s="151"/>
      <c r="CK809" s="151"/>
      <c r="CL809" s="151"/>
      <c r="CM809" s="151"/>
      <c r="CN809" s="151"/>
      <c r="CO809" s="151"/>
      <c r="CP809" s="151"/>
      <c r="CQ809" s="151"/>
      <c r="CR809" s="151"/>
      <c r="CS809" s="151"/>
      <c r="CT809" s="151"/>
      <c r="CU809" s="151"/>
      <c r="CV809" s="151"/>
      <c r="CW809" s="151"/>
      <c r="CX809" s="151"/>
      <c r="CY809" s="151"/>
      <c r="CZ809" s="151"/>
      <c r="DA809" s="151"/>
      <c r="DB809" s="151"/>
      <c r="DC809" s="151"/>
      <c r="DD809" s="151"/>
      <c r="DE809" s="151"/>
      <c r="DF809" s="151"/>
      <c r="DG809" s="151"/>
      <c r="DH809" s="151"/>
      <c r="DI809" s="151"/>
      <c r="DJ809" s="151"/>
      <c r="DK809" s="151"/>
      <c r="DL809" s="151"/>
      <c r="DM809" s="151"/>
      <c r="DN809" s="151"/>
      <c r="DO809" s="151"/>
    </row>
    <row r="810" spans="1:119" ht="15.75" customHeight="1" x14ac:dyDescent="0.2">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151"/>
      <c r="BN810" s="151"/>
      <c r="BO810" s="151"/>
      <c r="BP810" s="151"/>
      <c r="BQ810" s="151"/>
      <c r="BR810" s="151"/>
      <c r="BS810" s="151"/>
      <c r="BT810" s="151"/>
      <c r="BU810" s="151"/>
      <c r="BV810" s="151"/>
      <c r="BW810" s="151"/>
      <c r="BX810" s="151"/>
      <c r="BY810" s="151"/>
      <c r="BZ810" s="151"/>
      <c r="CA810" s="151"/>
      <c r="CB810" s="151"/>
      <c r="CC810" s="151"/>
      <c r="CD810" s="151"/>
      <c r="CE810" s="151"/>
      <c r="CF810" s="151"/>
      <c r="CG810" s="151"/>
      <c r="CH810" s="151"/>
      <c r="CI810" s="151"/>
      <c r="CJ810" s="151"/>
      <c r="CK810" s="151"/>
      <c r="CL810" s="151"/>
      <c r="CM810" s="151"/>
      <c r="CN810" s="151"/>
      <c r="CO810" s="151"/>
      <c r="CP810" s="151"/>
      <c r="CQ810" s="151"/>
      <c r="CR810" s="151"/>
      <c r="CS810" s="151"/>
      <c r="CT810" s="151"/>
      <c r="CU810" s="151"/>
      <c r="CV810" s="151"/>
      <c r="CW810" s="151"/>
      <c r="CX810" s="151"/>
      <c r="CY810" s="151"/>
      <c r="CZ810" s="151"/>
      <c r="DA810" s="151"/>
      <c r="DB810" s="151"/>
      <c r="DC810" s="151"/>
      <c r="DD810" s="151"/>
      <c r="DE810" s="151"/>
      <c r="DF810" s="151"/>
      <c r="DG810" s="151"/>
      <c r="DH810" s="151"/>
      <c r="DI810" s="151"/>
      <c r="DJ810" s="151"/>
      <c r="DK810" s="151"/>
      <c r="DL810" s="151"/>
      <c r="DM810" s="151"/>
      <c r="DN810" s="151"/>
      <c r="DO810" s="151"/>
    </row>
    <row r="811" spans="1:119" ht="15.75" customHeight="1" x14ac:dyDescent="0.2">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151"/>
      <c r="BN811" s="151"/>
      <c r="BO811" s="151"/>
      <c r="BP811" s="151"/>
      <c r="BQ811" s="151"/>
      <c r="BR811" s="151"/>
      <c r="BS811" s="151"/>
      <c r="BT811" s="151"/>
      <c r="BU811" s="151"/>
      <c r="BV811" s="151"/>
      <c r="BW811" s="151"/>
      <c r="BX811" s="151"/>
      <c r="BY811" s="151"/>
      <c r="BZ811" s="151"/>
      <c r="CA811" s="151"/>
      <c r="CB811" s="151"/>
      <c r="CC811" s="151"/>
      <c r="CD811" s="151"/>
      <c r="CE811" s="151"/>
      <c r="CF811" s="151"/>
      <c r="CG811" s="151"/>
      <c r="CH811" s="151"/>
      <c r="CI811" s="151"/>
      <c r="CJ811" s="151"/>
      <c r="CK811" s="151"/>
      <c r="CL811" s="151"/>
      <c r="CM811" s="151"/>
      <c r="CN811" s="151"/>
      <c r="CO811" s="151"/>
      <c r="CP811" s="151"/>
      <c r="CQ811" s="151"/>
      <c r="CR811" s="151"/>
      <c r="CS811" s="151"/>
      <c r="CT811" s="151"/>
      <c r="CU811" s="151"/>
      <c r="CV811" s="151"/>
      <c r="CW811" s="151"/>
      <c r="CX811" s="151"/>
      <c r="CY811" s="151"/>
      <c r="CZ811" s="151"/>
      <c r="DA811" s="151"/>
      <c r="DB811" s="151"/>
      <c r="DC811" s="151"/>
      <c r="DD811" s="151"/>
      <c r="DE811" s="151"/>
      <c r="DF811" s="151"/>
      <c r="DG811" s="151"/>
      <c r="DH811" s="151"/>
      <c r="DI811" s="151"/>
      <c r="DJ811" s="151"/>
      <c r="DK811" s="151"/>
      <c r="DL811" s="151"/>
      <c r="DM811" s="151"/>
      <c r="DN811" s="151"/>
      <c r="DO811" s="151"/>
    </row>
    <row r="812" spans="1:119" ht="15.75" customHeight="1" x14ac:dyDescent="0.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151"/>
      <c r="BN812" s="151"/>
      <c r="BO812" s="151"/>
      <c r="BP812" s="151"/>
      <c r="BQ812" s="151"/>
      <c r="BR812" s="151"/>
      <c r="BS812" s="151"/>
      <c r="BT812" s="151"/>
      <c r="BU812" s="151"/>
      <c r="BV812" s="151"/>
      <c r="BW812" s="151"/>
      <c r="BX812" s="151"/>
      <c r="BY812" s="151"/>
      <c r="BZ812" s="151"/>
      <c r="CA812" s="151"/>
      <c r="CB812" s="151"/>
      <c r="CC812" s="151"/>
      <c r="CD812" s="151"/>
      <c r="CE812" s="151"/>
      <c r="CF812" s="151"/>
      <c r="CG812" s="151"/>
      <c r="CH812" s="151"/>
      <c r="CI812" s="151"/>
      <c r="CJ812" s="151"/>
      <c r="CK812" s="151"/>
      <c r="CL812" s="151"/>
      <c r="CM812" s="151"/>
      <c r="CN812" s="151"/>
      <c r="CO812" s="151"/>
      <c r="CP812" s="151"/>
      <c r="CQ812" s="151"/>
      <c r="CR812" s="151"/>
      <c r="CS812" s="151"/>
      <c r="CT812" s="151"/>
      <c r="CU812" s="151"/>
      <c r="CV812" s="151"/>
      <c r="CW812" s="151"/>
      <c r="CX812" s="151"/>
      <c r="CY812" s="151"/>
      <c r="CZ812" s="151"/>
      <c r="DA812" s="151"/>
      <c r="DB812" s="151"/>
      <c r="DC812" s="151"/>
      <c r="DD812" s="151"/>
      <c r="DE812" s="151"/>
      <c r="DF812" s="151"/>
      <c r="DG812" s="151"/>
      <c r="DH812" s="151"/>
      <c r="DI812" s="151"/>
      <c r="DJ812" s="151"/>
      <c r="DK812" s="151"/>
      <c r="DL812" s="151"/>
      <c r="DM812" s="151"/>
      <c r="DN812" s="151"/>
      <c r="DO812" s="151"/>
    </row>
    <row r="813" spans="1:119" ht="15.75" customHeight="1" x14ac:dyDescent="0.2">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151"/>
      <c r="BN813" s="151"/>
      <c r="BO813" s="151"/>
      <c r="BP813" s="151"/>
      <c r="BQ813" s="151"/>
      <c r="BR813" s="151"/>
      <c r="BS813" s="151"/>
      <c r="BT813" s="151"/>
      <c r="BU813" s="151"/>
      <c r="BV813" s="151"/>
      <c r="BW813" s="151"/>
      <c r="BX813" s="151"/>
      <c r="BY813" s="151"/>
      <c r="BZ813" s="151"/>
      <c r="CA813" s="151"/>
      <c r="CB813" s="151"/>
      <c r="CC813" s="151"/>
      <c r="CD813" s="151"/>
      <c r="CE813" s="151"/>
      <c r="CF813" s="151"/>
      <c r="CG813" s="151"/>
      <c r="CH813" s="151"/>
      <c r="CI813" s="151"/>
      <c r="CJ813" s="151"/>
      <c r="CK813" s="151"/>
      <c r="CL813" s="151"/>
      <c r="CM813" s="151"/>
      <c r="CN813" s="151"/>
      <c r="CO813" s="151"/>
      <c r="CP813" s="151"/>
      <c r="CQ813" s="151"/>
      <c r="CR813" s="151"/>
      <c r="CS813" s="151"/>
      <c r="CT813" s="151"/>
      <c r="CU813" s="151"/>
      <c r="CV813" s="151"/>
      <c r="CW813" s="151"/>
      <c r="CX813" s="151"/>
      <c r="CY813" s="151"/>
      <c r="CZ813" s="151"/>
      <c r="DA813" s="151"/>
      <c r="DB813" s="151"/>
      <c r="DC813" s="151"/>
      <c r="DD813" s="151"/>
      <c r="DE813" s="151"/>
      <c r="DF813" s="151"/>
      <c r="DG813" s="151"/>
      <c r="DH813" s="151"/>
      <c r="DI813" s="151"/>
      <c r="DJ813" s="151"/>
      <c r="DK813" s="151"/>
      <c r="DL813" s="151"/>
      <c r="DM813" s="151"/>
      <c r="DN813" s="151"/>
      <c r="DO813" s="151"/>
    </row>
    <row r="814" spans="1:119" ht="15.75" customHeight="1" x14ac:dyDescent="0.2">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151"/>
      <c r="BN814" s="151"/>
      <c r="BO814" s="151"/>
      <c r="BP814" s="151"/>
      <c r="BQ814" s="151"/>
      <c r="BR814" s="151"/>
      <c r="BS814" s="151"/>
      <c r="BT814" s="151"/>
      <c r="BU814" s="151"/>
      <c r="BV814" s="151"/>
      <c r="BW814" s="151"/>
      <c r="BX814" s="151"/>
      <c r="BY814" s="151"/>
      <c r="BZ814" s="151"/>
      <c r="CA814" s="151"/>
      <c r="CB814" s="151"/>
      <c r="CC814" s="151"/>
      <c r="CD814" s="151"/>
      <c r="CE814" s="151"/>
      <c r="CF814" s="151"/>
      <c r="CG814" s="151"/>
      <c r="CH814" s="151"/>
      <c r="CI814" s="151"/>
      <c r="CJ814" s="151"/>
      <c r="CK814" s="151"/>
      <c r="CL814" s="151"/>
      <c r="CM814" s="151"/>
      <c r="CN814" s="151"/>
      <c r="CO814" s="151"/>
      <c r="CP814" s="151"/>
      <c r="CQ814" s="151"/>
      <c r="CR814" s="151"/>
      <c r="CS814" s="151"/>
      <c r="CT814" s="151"/>
      <c r="CU814" s="151"/>
      <c r="CV814" s="151"/>
      <c r="CW814" s="151"/>
      <c r="CX814" s="151"/>
      <c r="CY814" s="151"/>
      <c r="CZ814" s="151"/>
      <c r="DA814" s="151"/>
      <c r="DB814" s="151"/>
      <c r="DC814" s="151"/>
      <c r="DD814" s="151"/>
      <c r="DE814" s="151"/>
      <c r="DF814" s="151"/>
      <c r="DG814" s="151"/>
      <c r="DH814" s="151"/>
      <c r="DI814" s="151"/>
      <c r="DJ814" s="151"/>
      <c r="DK814" s="151"/>
      <c r="DL814" s="151"/>
      <c r="DM814" s="151"/>
      <c r="DN814" s="151"/>
      <c r="DO814" s="151"/>
    </row>
    <row r="815" spans="1:119" ht="15.75" customHeight="1" x14ac:dyDescent="0.2">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151"/>
      <c r="BN815" s="151"/>
      <c r="BO815" s="151"/>
      <c r="BP815" s="151"/>
      <c r="BQ815" s="151"/>
      <c r="BR815" s="151"/>
      <c r="BS815" s="151"/>
      <c r="BT815" s="151"/>
      <c r="BU815" s="151"/>
      <c r="BV815" s="151"/>
      <c r="BW815" s="151"/>
      <c r="BX815" s="151"/>
      <c r="BY815" s="151"/>
      <c r="BZ815" s="151"/>
      <c r="CA815" s="151"/>
      <c r="CB815" s="151"/>
      <c r="CC815" s="151"/>
      <c r="CD815" s="151"/>
      <c r="CE815" s="151"/>
      <c r="CF815" s="151"/>
      <c r="CG815" s="151"/>
      <c r="CH815" s="151"/>
      <c r="CI815" s="151"/>
      <c r="CJ815" s="151"/>
      <c r="CK815" s="151"/>
      <c r="CL815" s="151"/>
      <c r="CM815" s="151"/>
      <c r="CN815" s="151"/>
      <c r="CO815" s="151"/>
      <c r="CP815" s="151"/>
      <c r="CQ815" s="151"/>
      <c r="CR815" s="151"/>
      <c r="CS815" s="151"/>
      <c r="CT815" s="151"/>
      <c r="CU815" s="151"/>
      <c r="CV815" s="151"/>
      <c r="CW815" s="151"/>
      <c r="CX815" s="151"/>
      <c r="CY815" s="151"/>
      <c r="CZ815" s="151"/>
      <c r="DA815" s="151"/>
      <c r="DB815" s="151"/>
      <c r="DC815" s="151"/>
      <c r="DD815" s="151"/>
      <c r="DE815" s="151"/>
      <c r="DF815" s="151"/>
      <c r="DG815" s="151"/>
      <c r="DH815" s="151"/>
      <c r="DI815" s="151"/>
      <c r="DJ815" s="151"/>
      <c r="DK815" s="151"/>
      <c r="DL815" s="151"/>
      <c r="DM815" s="151"/>
      <c r="DN815" s="151"/>
      <c r="DO815" s="151"/>
    </row>
    <row r="816" spans="1:119" ht="15.75" customHeight="1" x14ac:dyDescent="0.2">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151"/>
      <c r="BN816" s="151"/>
      <c r="BO816" s="151"/>
      <c r="BP816" s="151"/>
      <c r="BQ816" s="151"/>
      <c r="BR816" s="151"/>
      <c r="BS816" s="151"/>
      <c r="BT816" s="151"/>
      <c r="BU816" s="151"/>
      <c r="BV816" s="151"/>
      <c r="BW816" s="151"/>
      <c r="BX816" s="151"/>
      <c r="BY816" s="151"/>
      <c r="BZ816" s="151"/>
      <c r="CA816" s="151"/>
      <c r="CB816" s="151"/>
      <c r="CC816" s="151"/>
      <c r="CD816" s="151"/>
      <c r="CE816" s="151"/>
      <c r="CF816" s="151"/>
      <c r="CG816" s="151"/>
      <c r="CH816" s="151"/>
      <c r="CI816" s="151"/>
      <c r="CJ816" s="151"/>
      <c r="CK816" s="151"/>
      <c r="CL816" s="151"/>
      <c r="CM816" s="151"/>
      <c r="CN816" s="151"/>
      <c r="CO816" s="151"/>
      <c r="CP816" s="151"/>
      <c r="CQ816" s="151"/>
      <c r="CR816" s="151"/>
      <c r="CS816" s="151"/>
      <c r="CT816" s="151"/>
      <c r="CU816" s="151"/>
      <c r="CV816" s="151"/>
      <c r="CW816" s="151"/>
      <c r="CX816" s="151"/>
      <c r="CY816" s="151"/>
      <c r="CZ816" s="151"/>
      <c r="DA816" s="151"/>
      <c r="DB816" s="151"/>
      <c r="DC816" s="151"/>
      <c r="DD816" s="151"/>
      <c r="DE816" s="151"/>
      <c r="DF816" s="151"/>
      <c r="DG816" s="151"/>
      <c r="DH816" s="151"/>
      <c r="DI816" s="151"/>
      <c r="DJ816" s="151"/>
      <c r="DK816" s="151"/>
      <c r="DL816" s="151"/>
      <c r="DM816" s="151"/>
      <c r="DN816" s="151"/>
      <c r="DO816" s="151"/>
    </row>
    <row r="817" spans="1:119" ht="15.75" customHeight="1" x14ac:dyDescent="0.2">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151"/>
      <c r="BN817" s="151"/>
      <c r="BO817" s="151"/>
      <c r="BP817" s="151"/>
      <c r="BQ817" s="151"/>
      <c r="BR817" s="151"/>
      <c r="BS817" s="151"/>
      <c r="BT817" s="151"/>
      <c r="BU817" s="151"/>
      <c r="BV817" s="151"/>
      <c r="BW817" s="151"/>
      <c r="BX817" s="151"/>
      <c r="BY817" s="151"/>
      <c r="BZ817" s="151"/>
      <c r="CA817" s="151"/>
      <c r="CB817" s="151"/>
      <c r="CC817" s="151"/>
      <c r="CD817" s="151"/>
      <c r="CE817" s="151"/>
      <c r="CF817" s="151"/>
      <c r="CG817" s="151"/>
      <c r="CH817" s="151"/>
      <c r="CI817" s="151"/>
      <c r="CJ817" s="151"/>
      <c r="CK817" s="151"/>
      <c r="CL817" s="151"/>
      <c r="CM817" s="151"/>
      <c r="CN817" s="151"/>
      <c r="CO817" s="151"/>
      <c r="CP817" s="151"/>
      <c r="CQ817" s="151"/>
      <c r="CR817" s="151"/>
      <c r="CS817" s="151"/>
      <c r="CT817" s="151"/>
      <c r="CU817" s="151"/>
      <c r="CV817" s="151"/>
      <c r="CW817" s="151"/>
      <c r="CX817" s="151"/>
      <c r="CY817" s="151"/>
      <c r="CZ817" s="151"/>
      <c r="DA817" s="151"/>
      <c r="DB817" s="151"/>
      <c r="DC817" s="151"/>
      <c r="DD817" s="151"/>
      <c r="DE817" s="151"/>
      <c r="DF817" s="151"/>
      <c r="DG817" s="151"/>
      <c r="DH817" s="151"/>
      <c r="DI817" s="151"/>
      <c r="DJ817" s="151"/>
      <c r="DK817" s="151"/>
      <c r="DL817" s="151"/>
      <c r="DM817" s="151"/>
      <c r="DN817" s="151"/>
      <c r="DO817" s="151"/>
    </row>
    <row r="818" spans="1:119" ht="15.75" customHeight="1" x14ac:dyDescent="0.2">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151"/>
      <c r="BN818" s="151"/>
      <c r="BO818" s="151"/>
      <c r="BP818" s="151"/>
      <c r="BQ818" s="151"/>
      <c r="BR818" s="151"/>
      <c r="BS818" s="151"/>
      <c r="BT818" s="151"/>
      <c r="BU818" s="151"/>
      <c r="BV818" s="151"/>
      <c r="BW818" s="151"/>
      <c r="BX818" s="151"/>
      <c r="BY818" s="151"/>
      <c r="BZ818" s="151"/>
      <c r="CA818" s="151"/>
      <c r="CB818" s="151"/>
      <c r="CC818" s="151"/>
      <c r="CD818" s="151"/>
      <c r="CE818" s="151"/>
      <c r="CF818" s="151"/>
      <c r="CG818" s="151"/>
      <c r="CH818" s="151"/>
      <c r="CI818" s="151"/>
      <c r="CJ818" s="151"/>
      <c r="CK818" s="151"/>
      <c r="CL818" s="151"/>
      <c r="CM818" s="151"/>
      <c r="CN818" s="151"/>
      <c r="CO818" s="151"/>
      <c r="CP818" s="151"/>
      <c r="CQ818" s="151"/>
      <c r="CR818" s="151"/>
      <c r="CS818" s="151"/>
      <c r="CT818" s="151"/>
      <c r="CU818" s="151"/>
      <c r="CV818" s="151"/>
      <c r="CW818" s="151"/>
      <c r="CX818" s="151"/>
      <c r="CY818" s="151"/>
      <c r="CZ818" s="151"/>
      <c r="DA818" s="151"/>
      <c r="DB818" s="151"/>
      <c r="DC818" s="151"/>
      <c r="DD818" s="151"/>
      <c r="DE818" s="151"/>
      <c r="DF818" s="151"/>
      <c r="DG818" s="151"/>
      <c r="DH818" s="151"/>
      <c r="DI818" s="151"/>
      <c r="DJ818" s="151"/>
      <c r="DK818" s="151"/>
      <c r="DL818" s="151"/>
      <c r="DM818" s="151"/>
      <c r="DN818" s="151"/>
      <c r="DO818" s="151"/>
    </row>
    <row r="819" spans="1:119" ht="15.75" customHeight="1" x14ac:dyDescent="0.2">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151"/>
      <c r="BN819" s="151"/>
      <c r="BO819" s="151"/>
      <c r="BP819" s="151"/>
      <c r="BQ819" s="151"/>
      <c r="BR819" s="151"/>
      <c r="BS819" s="151"/>
      <c r="BT819" s="151"/>
      <c r="BU819" s="151"/>
      <c r="BV819" s="151"/>
      <c r="BW819" s="151"/>
      <c r="BX819" s="151"/>
      <c r="BY819" s="151"/>
      <c r="BZ819" s="151"/>
      <c r="CA819" s="151"/>
      <c r="CB819" s="151"/>
      <c r="CC819" s="151"/>
      <c r="CD819" s="151"/>
      <c r="CE819" s="151"/>
      <c r="CF819" s="151"/>
      <c r="CG819" s="151"/>
      <c r="CH819" s="151"/>
      <c r="CI819" s="151"/>
      <c r="CJ819" s="151"/>
      <c r="CK819" s="151"/>
      <c r="CL819" s="151"/>
      <c r="CM819" s="151"/>
      <c r="CN819" s="151"/>
      <c r="CO819" s="151"/>
      <c r="CP819" s="151"/>
      <c r="CQ819" s="151"/>
      <c r="CR819" s="151"/>
      <c r="CS819" s="151"/>
      <c r="CT819" s="151"/>
      <c r="CU819" s="151"/>
      <c r="CV819" s="151"/>
      <c r="CW819" s="151"/>
      <c r="CX819" s="151"/>
      <c r="CY819" s="151"/>
      <c r="CZ819" s="151"/>
      <c r="DA819" s="151"/>
      <c r="DB819" s="151"/>
      <c r="DC819" s="151"/>
      <c r="DD819" s="151"/>
      <c r="DE819" s="151"/>
      <c r="DF819" s="151"/>
      <c r="DG819" s="151"/>
      <c r="DH819" s="151"/>
      <c r="DI819" s="151"/>
      <c r="DJ819" s="151"/>
      <c r="DK819" s="151"/>
      <c r="DL819" s="151"/>
      <c r="DM819" s="151"/>
      <c r="DN819" s="151"/>
      <c r="DO819" s="151"/>
    </row>
    <row r="820" spans="1:119" ht="15.75" customHeight="1" x14ac:dyDescent="0.2">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151"/>
      <c r="BN820" s="151"/>
      <c r="BO820" s="151"/>
      <c r="BP820" s="151"/>
      <c r="BQ820" s="151"/>
      <c r="BR820" s="151"/>
      <c r="BS820" s="151"/>
      <c r="BT820" s="151"/>
      <c r="BU820" s="151"/>
      <c r="BV820" s="151"/>
      <c r="BW820" s="151"/>
      <c r="BX820" s="151"/>
      <c r="BY820" s="151"/>
      <c r="BZ820" s="151"/>
      <c r="CA820" s="151"/>
      <c r="CB820" s="151"/>
      <c r="CC820" s="151"/>
      <c r="CD820" s="151"/>
      <c r="CE820" s="151"/>
      <c r="CF820" s="151"/>
      <c r="CG820" s="151"/>
      <c r="CH820" s="151"/>
      <c r="CI820" s="151"/>
      <c r="CJ820" s="151"/>
      <c r="CK820" s="151"/>
      <c r="CL820" s="151"/>
      <c r="CM820" s="151"/>
      <c r="CN820" s="151"/>
      <c r="CO820" s="151"/>
      <c r="CP820" s="151"/>
      <c r="CQ820" s="151"/>
      <c r="CR820" s="151"/>
      <c r="CS820" s="151"/>
      <c r="CT820" s="151"/>
      <c r="CU820" s="151"/>
      <c r="CV820" s="151"/>
      <c r="CW820" s="151"/>
      <c r="CX820" s="151"/>
      <c r="CY820" s="151"/>
      <c r="CZ820" s="151"/>
      <c r="DA820" s="151"/>
      <c r="DB820" s="151"/>
      <c r="DC820" s="151"/>
      <c r="DD820" s="151"/>
      <c r="DE820" s="151"/>
      <c r="DF820" s="151"/>
      <c r="DG820" s="151"/>
      <c r="DH820" s="151"/>
      <c r="DI820" s="151"/>
      <c r="DJ820" s="151"/>
      <c r="DK820" s="151"/>
      <c r="DL820" s="151"/>
      <c r="DM820" s="151"/>
      <c r="DN820" s="151"/>
      <c r="DO820" s="151"/>
    </row>
    <row r="821" spans="1:119" ht="15.75" customHeight="1" x14ac:dyDescent="0.2">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151"/>
      <c r="BN821" s="151"/>
      <c r="BO821" s="151"/>
      <c r="BP821" s="151"/>
      <c r="BQ821" s="151"/>
      <c r="BR821" s="151"/>
      <c r="BS821" s="151"/>
      <c r="BT821" s="151"/>
      <c r="BU821" s="151"/>
      <c r="BV821" s="151"/>
      <c r="BW821" s="151"/>
      <c r="BX821" s="151"/>
      <c r="BY821" s="151"/>
      <c r="BZ821" s="151"/>
      <c r="CA821" s="151"/>
      <c r="CB821" s="151"/>
      <c r="CC821" s="151"/>
      <c r="CD821" s="151"/>
      <c r="CE821" s="151"/>
      <c r="CF821" s="151"/>
      <c r="CG821" s="151"/>
      <c r="CH821" s="151"/>
      <c r="CI821" s="151"/>
      <c r="CJ821" s="151"/>
      <c r="CK821" s="151"/>
      <c r="CL821" s="151"/>
      <c r="CM821" s="151"/>
      <c r="CN821" s="151"/>
      <c r="CO821" s="151"/>
      <c r="CP821" s="151"/>
      <c r="CQ821" s="151"/>
      <c r="CR821" s="151"/>
      <c r="CS821" s="151"/>
      <c r="CT821" s="151"/>
      <c r="CU821" s="151"/>
      <c r="CV821" s="151"/>
      <c r="CW821" s="151"/>
      <c r="CX821" s="151"/>
      <c r="CY821" s="151"/>
      <c r="CZ821" s="151"/>
      <c r="DA821" s="151"/>
      <c r="DB821" s="151"/>
      <c r="DC821" s="151"/>
      <c r="DD821" s="151"/>
      <c r="DE821" s="151"/>
      <c r="DF821" s="151"/>
      <c r="DG821" s="151"/>
      <c r="DH821" s="151"/>
      <c r="DI821" s="151"/>
      <c r="DJ821" s="151"/>
      <c r="DK821" s="151"/>
      <c r="DL821" s="151"/>
      <c r="DM821" s="151"/>
      <c r="DN821" s="151"/>
      <c r="DO821" s="151"/>
    </row>
    <row r="822" spans="1:119" ht="15.75" customHeight="1" x14ac:dyDescent="0.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151"/>
      <c r="BN822" s="151"/>
      <c r="BO822" s="151"/>
      <c r="BP822" s="151"/>
      <c r="BQ822" s="151"/>
      <c r="BR822" s="151"/>
      <c r="BS822" s="151"/>
      <c r="BT822" s="151"/>
      <c r="BU822" s="151"/>
      <c r="BV822" s="151"/>
      <c r="BW822" s="151"/>
      <c r="BX822" s="151"/>
      <c r="BY822" s="151"/>
      <c r="BZ822" s="151"/>
      <c r="CA822" s="151"/>
      <c r="CB822" s="151"/>
      <c r="CC822" s="151"/>
      <c r="CD822" s="151"/>
      <c r="CE822" s="151"/>
      <c r="CF822" s="151"/>
      <c r="CG822" s="151"/>
      <c r="CH822" s="151"/>
      <c r="CI822" s="151"/>
      <c r="CJ822" s="151"/>
      <c r="CK822" s="151"/>
      <c r="CL822" s="151"/>
      <c r="CM822" s="151"/>
      <c r="CN822" s="151"/>
      <c r="CO822" s="151"/>
      <c r="CP822" s="151"/>
      <c r="CQ822" s="151"/>
      <c r="CR822" s="151"/>
      <c r="CS822" s="151"/>
      <c r="CT822" s="151"/>
      <c r="CU822" s="151"/>
      <c r="CV822" s="151"/>
      <c r="CW822" s="151"/>
      <c r="CX822" s="151"/>
      <c r="CY822" s="151"/>
      <c r="CZ822" s="151"/>
      <c r="DA822" s="151"/>
      <c r="DB822" s="151"/>
      <c r="DC822" s="151"/>
      <c r="DD822" s="151"/>
      <c r="DE822" s="151"/>
      <c r="DF822" s="151"/>
      <c r="DG822" s="151"/>
      <c r="DH822" s="151"/>
      <c r="DI822" s="151"/>
      <c r="DJ822" s="151"/>
      <c r="DK822" s="151"/>
      <c r="DL822" s="151"/>
      <c r="DM822" s="151"/>
      <c r="DN822" s="151"/>
      <c r="DO822" s="151"/>
    </row>
    <row r="823" spans="1:119" ht="15.75" customHeight="1" x14ac:dyDescent="0.2">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151"/>
      <c r="BN823" s="151"/>
      <c r="BO823" s="151"/>
      <c r="BP823" s="151"/>
      <c r="BQ823" s="151"/>
      <c r="BR823" s="151"/>
      <c r="BS823" s="151"/>
      <c r="BT823" s="151"/>
      <c r="BU823" s="151"/>
      <c r="BV823" s="151"/>
      <c r="BW823" s="151"/>
      <c r="BX823" s="151"/>
      <c r="BY823" s="151"/>
      <c r="BZ823" s="151"/>
      <c r="CA823" s="151"/>
      <c r="CB823" s="151"/>
      <c r="CC823" s="151"/>
      <c r="CD823" s="151"/>
      <c r="CE823" s="151"/>
      <c r="CF823" s="151"/>
      <c r="CG823" s="151"/>
      <c r="CH823" s="151"/>
      <c r="CI823" s="151"/>
      <c r="CJ823" s="151"/>
      <c r="CK823" s="151"/>
      <c r="CL823" s="151"/>
      <c r="CM823" s="151"/>
      <c r="CN823" s="151"/>
      <c r="CO823" s="151"/>
      <c r="CP823" s="151"/>
      <c r="CQ823" s="151"/>
      <c r="CR823" s="151"/>
      <c r="CS823" s="151"/>
      <c r="CT823" s="151"/>
      <c r="CU823" s="151"/>
      <c r="CV823" s="151"/>
      <c r="CW823" s="151"/>
      <c r="CX823" s="151"/>
      <c r="CY823" s="151"/>
      <c r="CZ823" s="151"/>
      <c r="DA823" s="151"/>
      <c r="DB823" s="151"/>
      <c r="DC823" s="151"/>
      <c r="DD823" s="151"/>
      <c r="DE823" s="151"/>
      <c r="DF823" s="151"/>
      <c r="DG823" s="151"/>
      <c r="DH823" s="151"/>
      <c r="DI823" s="151"/>
      <c r="DJ823" s="151"/>
      <c r="DK823" s="151"/>
      <c r="DL823" s="151"/>
      <c r="DM823" s="151"/>
      <c r="DN823" s="151"/>
      <c r="DO823" s="151"/>
    </row>
    <row r="824" spans="1:119" ht="15.75" customHeight="1" x14ac:dyDescent="0.2">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151"/>
      <c r="BN824" s="151"/>
      <c r="BO824" s="151"/>
      <c r="BP824" s="151"/>
      <c r="BQ824" s="151"/>
      <c r="BR824" s="151"/>
      <c r="BS824" s="151"/>
      <c r="BT824" s="151"/>
      <c r="BU824" s="151"/>
      <c r="BV824" s="151"/>
      <c r="BW824" s="151"/>
      <c r="BX824" s="151"/>
      <c r="BY824" s="151"/>
      <c r="BZ824" s="151"/>
      <c r="CA824" s="151"/>
      <c r="CB824" s="151"/>
      <c r="CC824" s="151"/>
      <c r="CD824" s="151"/>
      <c r="CE824" s="151"/>
      <c r="CF824" s="151"/>
      <c r="CG824" s="151"/>
      <c r="CH824" s="151"/>
      <c r="CI824" s="151"/>
      <c r="CJ824" s="151"/>
      <c r="CK824" s="151"/>
      <c r="CL824" s="151"/>
      <c r="CM824" s="151"/>
      <c r="CN824" s="151"/>
      <c r="CO824" s="151"/>
      <c r="CP824" s="151"/>
      <c r="CQ824" s="151"/>
      <c r="CR824" s="151"/>
      <c r="CS824" s="151"/>
      <c r="CT824" s="151"/>
      <c r="CU824" s="151"/>
      <c r="CV824" s="151"/>
      <c r="CW824" s="151"/>
      <c r="CX824" s="151"/>
      <c r="CY824" s="151"/>
      <c r="CZ824" s="151"/>
      <c r="DA824" s="151"/>
      <c r="DB824" s="151"/>
      <c r="DC824" s="151"/>
      <c r="DD824" s="151"/>
      <c r="DE824" s="151"/>
      <c r="DF824" s="151"/>
      <c r="DG824" s="151"/>
      <c r="DH824" s="151"/>
      <c r="DI824" s="151"/>
      <c r="DJ824" s="151"/>
      <c r="DK824" s="151"/>
      <c r="DL824" s="151"/>
      <c r="DM824" s="151"/>
      <c r="DN824" s="151"/>
      <c r="DO824" s="151"/>
    </row>
    <row r="825" spans="1:119" ht="15.75" customHeight="1" x14ac:dyDescent="0.2">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151"/>
      <c r="BN825" s="151"/>
      <c r="BO825" s="151"/>
      <c r="BP825" s="151"/>
      <c r="BQ825" s="151"/>
      <c r="BR825" s="151"/>
      <c r="BS825" s="151"/>
      <c r="BT825" s="151"/>
      <c r="BU825" s="151"/>
      <c r="BV825" s="151"/>
      <c r="BW825" s="151"/>
      <c r="BX825" s="151"/>
      <c r="BY825" s="151"/>
      <c r="BZ825" s="151"/>
      <c r="CA825" s="151"/>
      <c r="CB825" s="151"/>
      <c r="CC825" s="151"/>
      <c r="CD825" s="151"/>
      <c r="CE825" s="151"/>
      <c r="CF825" s="151"/>
      <c r="CG825" s="151"/>
      <c r="CH825" s="151"/>
      <c r="CI825" s="151"/>
      <c r="CJ825" s="151"/>
      <c r="CK825" s="151"/>
      <c r="CL825" s="151"/>
      <c r="CM825" s="151"/>
      <c r="CN825" s="151"/>
      <c r="CO825" s="151"/>
      <c r="CP825" s="151"/>
      <c r="CQ825" s="151"/>
      <c r="CR825" s="151"/>
      <c r="CS825" s="151"/>
      <c r="CT825" s="151"/>
      <c r="CU825" s="151"/>
      <c r="CV825" s="151"/>
      <c r="CW825" s="151"/>
      <c r="CX825" s="151"/>
      <c r="CY825" s="151"/>
      <c r="CZ825" s="151"/>
      <c r="DA825" s="151"/>
      <c r="DB825" s="151"/>
      <c r="DC825" s="151"/>
      <c r="DD825" s="151"/>
      <c r="DE825" s="151"/>
      <c r="DF825" s="151"/>
      <c r="DG825" s="151"/>
      <c r="DH825" s="151"/>
      <c r="DI825" s="151"/>
      <c r="DJ825" s="151"/>
      <c r="DK825" s="151"/>
      <c r="DL825" s="151"/>
      <c r="DM825" s="151"/>
      <c r="DN825" s="151"/>
      <c r="DO825" s="151"/>
    </row>
    <row r="826" spans="1:119" ht="15.75" customHeight="1" x14ac:dyDescent="0.2">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151"/>
      <c r="BN826" s="151"/>
      <c r="BO826" s="151"/>
      <c r="BP826" s="151"/>
      <c r="BQ826" s="151"/>
      <c r="BR826" s="151"/>
      <c r="BS826" s="151"/>
      <c r="BT826" s="151"/>
      <c r="BU826" s="151"/>
      <c r="BV826" s="151"/>
      <c r="BW826" s="151"/>
      <c r="BX826" s="151"/>
      <c r="BY826" s="151"/>
      <c r="BZ826" s="151"/>
      <c r="CA826" s="151"/>
      <c r="CB826" s="151"/>
      <c r="CC826" s="151"/>
      <c r="CD826" s="151"/>
      <c r="CE826" s="151"/>
      <c r="CF826" s="151"/>
      <c r="CG826" s="151"/>
      <c r="CH826" s="151"/>
      <c r="CI826" s="151"/>
      <c r="CJ826" s="151"/>
      <c r="CK826" s="151"/>
      <c r="CL826" s="151"/>
      <c r="CM826" s="151"/>
      <c r="CN826" s="151"/>
      <c r="CO826" s="151"/>
      <c r="CP826" s="151"/>
      <c r="CQ826" s="151"/>
      <c r="CR826" s="151"/>
      <c r="CS826" s="151"/>
      <c r="CT826" s="151"/>
      <c r="CU826" s="151"/>
      <c r="CV826" s="151"/>
      <c r="CW826" s="151"/>
      <c r="CX826" s="151"/>
      <c r="CY826" s="151"/>
      <c r="CZ826" s="151"/>
      <c r="DA826" s="151"/>
      <c r="DB826" s="151"/>
      <c r="DC826" s="151"/>
      <c r="DD826" s="151"/>
      <c r="DE826" s="151"/>
      <c r="DF826" s="151"/>
      <c r="DG826" s="151"/>
      <c r="DH826" s="151"/>
      <c r="DI826" s="151"/>
      <c r="DJ826" s="151"/>
      <c r="DK826" s="151"/>
      <c r="DL826" s="151"/>
      <c r="DM826" s="151"/>
      <c r="DN826" s="151"/>
      <c r="DO826" s="151"/>
    </row>
    <row r="827" spans="1:119" ht="15.75" customHeight="1" x14ac:dyDescent="0.2">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151"/>
      <c r="BN827" s="151"/>
      <c r="BO827" s="151"/>
      <c r="BP827" s="151"/>
      <c r="BQ827" s="151"/>
      <c r="BR827" s="151"/>
      <c r="BS827" s="151"/>
      <c r="BT827" s="151"/>
      <c r="BU827" s="151"/>
      <c r="BV827" s="151"/>
      <c r="BW827" s="151"/>
      <c r="BX827" s="151"/>
      <c r="BY827" s="151"/>
      <c r="BZ827" s="151"/>
      <c r="CA827" s="151"/>
      <c r="CB827" s="151"/>
      <c r="CC827" s="151"/>
      <c r="CD827" s="151"/>
      <c r="CE827" s="151"/>
      <c r="CF827" s="151"/>
      <c r="CG827" s="151"/>
      <c r="CH827" s="151"/>
      <c r="CI827" s="151"/>
      <c r="CJ827" s="151"/>
      <c r="CK827" s="151"/>
      <c r="CL827" s="151"/>
      <c r="CM827" s="151"/>
      <c r="CN827" s="151"/>
      <c r="CO827" s="151"/>
      <c r="CP827" s="151"/>
      <c r="CQ827" s="151"/>
      <c r="CR827" s="151"/>
      <c r="CS827" s="151"/>
      <c r="CT827" s="151"/>
      <c r="CU827" s="151"/>
      <c r="CV827" s="151"/>
      <c r="CW827" s="151"/>
      <c r="CX827" s="151"/>
      <c r="CY827" s="151"/>
      <c r="CZ827" s="151"/>
      <c r="DA827" s="151"/>
      <c r="DB827" s="151"/>
      <c r="DC827" s="151"/>
      <c r="DD827" s="151"/>
      <c r="DE827" s="151"/>
      <c r="DF827" s="151"/>
      <c r="DG827" s="151"/>
      <c r="DH827" s="151"/>
      <c r="DI827" s="151"/>
      <c r="DJ827" s="151"/>
      <c r="DK827" s="151"/>
      <c r="DL827" s="151"/>
      <c r="DM827" s="151"/>
      <c r="DN827" s="151"/>
      <c r="DO827" s="151"/>
    </row>
    <row r="828" spans="1:119" ht="15.75" customHeight="1" x14ac:dyDescent="0.2">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151"/>
      <c r="BN828" s="151"/>
      <c r="BO828" s="151"/>
      <c r="BP828" s="151"/>
      <c r="BQ828" s="151"/>
      <c r="BR828" s="151"/>
      <c r="BS828" s="151"/>
      <c r="BT828" s="151"/>
      <c r="BU828" s="151"/>
      <c r="BV828" s="151"/>
      <c r="BW828" s="151"/>
      <c r="BX828" s="151"/>
      <c r="BY828" s="151"/>
      <c r="BZ828" s="151"/>
      <c r="CA828" s="151"/>
      <c r="CB828" s="151"/>
      <c r="CC828" s="151"/>
      <c r="CD828" s="151"/>
      <c r="CE828" s="151"/>
      <c r="CF828" s="151"/>
      <c r="CG828" s="151"/>
      <c r="CH828" s="151"/>
      <c r="CI828" s="151"/>
      <c r="CJ828" s="151"/>
      <c r="CK828" s="151"/>
      <c r="CL828" s="151"/>
      <c r="CM828" s="151"/>
      <c r="CN828" s="151"/>
      <c r="CO828" s="151"/>
      <c r="CP828" s="151"/>
      <c r="CQ828" s="151"/>
      <c r="CR828" s="151"/>
      <c r="CS828" s="151"/>
      <c r="CT828" s="151"/>
      <c r="CU828" s="151"/>
      <c r="CV828" s="151"/>
      <c r="CW828" s="151"/>
      <c r="CX828" s="151"/>
      <c r="CY828" s="151"/>
      <c r="CZ828" s="151"/>
      <c r="DA828" s="151"/>
      <c r="DB828" s="151"/>
      <c r="DC828" s="151"/>
      <c r="DD828" s="151"/>
      <c r="DE828" s="151"/>
      <c r="DF828" s="151"/>
      <c r="DG828" s="151"/>
      <c r="DH828" s="151"/>
      <c r="DI828" s="151"/>
      <c r="DJ828" s="151"/>
      <c r="DK828" s="151"/>
      <c r="DL828" s="151"/>
      <c r="DM828" s="151"/>
      <c r="DN828" s="151"/>
      <c r="DO828" s="151"/>
    </row>
    <row r="829" spans="1:119" ht="15.75" customHeight="1" x14ac:dyDescent="0.2">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151"/>
      <c r="BN829" s="151"/>
      <c r="BO829" s="151"/>
      <c r="BP829" s="151"/>
      <c r="BQ829" s="151"/>
      <c r="BR829" s="151"/>
      <c r="BS829" s="151"/>
      <c r="BT829" s="151"/>
      <c r="BU829" s="151"/>
      <c r="BV829" s="151"/>
      <c r="BW829" s="151"/>
      <c r="BX829" s="151"/>
      <c r="BY829" s="151"/>
      <c r="BZ829" s="151"/>
      <c r="CA829" s="151"/>
      <c r="CB829" s="151"/>
      <c r="CC829" s="151"/>
      <c r="CD829" s="151"/>
      <c r="CE829" s="151"/>
      <c r="CF829" s="151"/>
      <c r="CG829" s="151"/>
      <c r="CH829" s="151"/>
      <c r="CI829" s="151"/>
      <c r="CJ829" s="151"/>
      <c r="CK829" s="151"/>
      <c r="CL829" s="151"/>
      <c r="CM829" s="151"/>
      <c r="CN829" s="151"/>
      <c r="CO829" s="151"/>
      <c r="CP829" s="151"/>
      <c r="CQ829" s="151"/>
      <c r="CR829" s="151"/>
      <c r="CS829" s="151"/>
      <c r="CT829" s="151"/>
      <c r="CU829" s="151"/>
      <c r="CV829" s="151"/>
      <c r="CW829" s="151"/>
      <c r="CX829" s="151"/>
      <c r="CY829" s="151"/>
      <c r="CZ829" s="151"/>
      <c r="DA829" s="151"/>
      <c r="DB829" s="151"/>
      <c r="DC829" s="151"/>
      <c r="DD829" s="151"/>
      <c r="DE829" s="151"/>
      <c r="DF829" s="151"/>
      <c r="DG829" s="151"/>
      <c r="DH829" s="151"/>
      <c r="DI829" s="151"/>
      <c r="DJ829" s="151"/>
      <c r="DK829" s="151"/>
      <c r="DL829" s="151"/>
      <c r="DM829" s="151"/>
      <c r="DN829" s="151"/>
      <c r="DO829" s="151"/>
    </row>
    <row r="830" spans="1:119" ht="15.75" customHeight="1" x14ac:dyDescent="0.2">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151"/>
      <c r="BN830" s="151"/>
      <c r="BO830" s="151"/>
      <c r="BP830" s="151"/>
      <c r="BQ830" s="151"/>
      <c r="BR830" s="151"/>
      <c r="BS830" s="151"/>
      <c r="BT830" s="151"/>
      <c r="BU830" s="151"/>
      <c r="BV830" s="151"/>
      <c r="BW830" s="151"/>
      <c r="BX830" s="151"/>
      <c r="BY830" s="151"/>
      <c r="BZ830" s="151"/>
      <c r="CA830" s="151"/>
      <c r="CB830" s="151"/>
      <c r="CC830" s="151"/>
      <c r="CD830" s="151"/>
      <c r="CE830" s="151"/>
      <c r="CF830" s="151"/>
      <c r="CG830" s="151"/>
      <c r="CH830" s="151"/>
      <c r="CI830" s="151"/>
      <c r="CJ830" s="151"/>
      <c r="CK830" s="151"/>
      <c r="CL830" s="151"/>
      <c r="CM830" s="151"/>
      <c r="CN830" s="151"/>
      <c r="CO830" s="151"/>
      <c r="CP830" s="151"/>
      <c r="CQ830" s="151"/>
      <c r="CR830" s="151"/>
      <c r="CS830" s="151"/>
      <c r="CT830" s="151"/>
      <c r="CU830" s="151"/>
      <c r="CV830" s="151"/>
      <c r="CW830" s="151"/>
      <c r="CX830" s="151"/>
      <c r="CY830" s="151"/>
      <c r="CZ830" s="151"/>
      <c r="DA830" s="151"/>
      <c r="DB830" s="151"/>
      <c r="DC830" s="151"/>
      <c r="DD830" s="151"/>
      <c r="DE830" s="151"/>
      <c r="DF830" s="151"/>
      <c r="DG830" s="151"/>
      <c r="DH830" s="151"/>
      <c r="DI830" s="151"/>
      <c r="DJ830" s="151"/>
      <c r="DK830" s="151"/>
      <c r="DL830" s="151"/>
      <c r="DM830" s="151"/>
      <c r="DN830" s="151"/>
      <c r="DO830" s="151"/>
    </row>
    <row r="831" spans="1:119" ht="15.75" customHeight="1" x14ac:dyDescent="0.2">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151"/>
      <c r="BN831" s="151"/>
      <c r="BO831" s="151"/>
      <c r="BP831" s="151"/>
      <c r="BQ831" s="151"/>
      <c r="BR831" s="151"/>
      <c r="BS831" s="151"/>
      <c r="BT831" s="151"/>
      <c r="BU831" s="151"/>
      <c r="BV831" s="151"/>
      <c r="BW831" s="151"/>
      <c r="BX831" s="151"/>
      <c r="BY831" s="151"/>
      <c r="BZ831" s="151"/>
      <c r="CA831" s="151"/>
      <c r="CB831" s="151"/>
      <c r="CC831" s="151"/>
      <c r="CD831" s="151"/>
      <c r="CE831" s="151"/>
      <c r="CF831" s="151"/>
      <c r="CG831" s="151"/>
      <c r="CH831" s="151"/>
      <c r="CI831" s="151"/>
      <c r="CJ831" s="151"/>
      <c r="CK831" s="151"/>
      <c r="CL831" s="151"/>
      <c r="CM831" s="151"/>
      <c r="CN831" s="151"/>
      <c r="CO831" s="151"/>
      <c r="CP831" s="151"/>
      <c r="CQ831" s="151"/>
      <c r="CR831" s="151"/>
      <c r="CS831" s="151"/>
      <c r="CT831" s="151"/>
      <c r="CU831" s="151"/>
      <c r="CV831" s="151"/>
      <c r="CW831" s="151"/>
      <c r="CX831" s="151"/>
      <c r="CY831" s="151"/>
      <c r="CZ831" s="151"/>
      <c r="DA831" s="151"/>
      <c r="DB831" s="151"/>
      <c r="DC831" s="151"/>
      <c r="DD831" s="151"/>
      <c r="DE831" s="151"/>
      <c r="DF831" s="151"/>
      <c r="DG831" s="151"/>
      <c r="DH831" s="151"/>
      <c r="DI831" s="151"/>
      <c r="DJ831" s="151"/>
      <c r="DK831" s="151"/>
      <c r="DL831" s="151"/>
      <c r="DM831" s="151"/>
      <c r="DN831" s="151"/>
      <c r="DO831" s="151"/>
    </row>
    <row r="832" spans="1:119" ht="15.75" customHeight="1" x14ac:dyDescent="0.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151"/>
      <c r="BN832" s="151"/>
      <c r="BO832" s="151"/>
      <c r="BP832" s="151"/>
      <c r="BQ832" s="151"/>
      <c r="BR832" s="151"/>
      <c r="BS832" s="151"/>
      <c r="BT832" s="151"/>
      <c r="BU832" s="151"/>
      <c r="BV832" s="151"/>
      <c r="BW832" s="151"/>
      <c r="BX832" s="151"/>
      <c r="BY832" s="151"/>
      <c r="BZ832" s="151"/>
      <c r="CA832" s="151"/>
      <c r="CB832" s="151"/>
      <c r="CC832" s="151"/>
      <c r="CD832" s="151"/>
      <c r="CE832" s="151"/>
      <c r="CF832" s="151"/>
      <c r="CG832" s="151"/>
      <c r="CH832" s="151"/>
      <c r="CI832" s="151"/>
      <c r="CJ832" s="151"/>
      <c r="CK832" s="151"/>
      <c r="CL832" s="151"/>
      <c r="CM832" s="151"/>
      <c r="CN832" s="151"/>
      <c r="CO832" s="151"/>
      <c r="CP832" s="151"/>
      <c r="CQ832" s="151"/>
      <c r="CR832" s="151"/>
      <c r="CS832" s="151"/>
      <c r="CT832" s="151"/>
      <c r="CU832" s="151"/>
      <c r="CV832" s="151"/>
      <c r="CW832" s="151"/>
      <c r="CX832" s="151"/>
      <c r="CY832" s="151"/>
      <c r="CZ832" s="151"/>
      <c r="DA832" s="151"/>
      <c r="DB832" s="151"/>
      <c r="DC832" s="151"/>
      <c r="DD832" s="151"/>
      <c r="DE832" s="151"/>
      <c r="DF832" s="151"/>
      <c r="DG832" s="151"/>
      <c r="DH832" s="151"/>
      <c r="DI832" s="151"/>
      <c r="DJ832" s="151"/>
      <c r="DK832" s="151"/>
      <c r="DL832" s="151"/>
      <c r="DM832" s="151"/>
      <c r="DN832" s="151"/>
      <c r="DO832" s="151"/>
    </row>
    <row r="833" spans="1:119" ht="15.75" customHeight="1" x14ac:dyDescent="0.2">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151"/>
      <c r="BN833" s="151"/>
      <c r="BO833" s="151"/>
      <c r="BP833" s="151"/>
      <c r="BQ833" s="151"/>
      <c r="BR833" s="151"/>
      <c r="BS833" s="151"/>
      <c r="BT833" s="151"/>
      <c r="BU833" s="151"/>
      <c r="BV833" s="151"/>
      <c r="BW833" s="151"/>
      <c r="BX833" s="151"/>
      <c r="BY833" s="151"/>
      <c r="BZ833" s="151"/>
      <c r="CA833" s="151"/>
      <c r="CB833" s="151"/>
      <c r="CC833" s="151"/>
      <c r="CD833" s="151"/>
      <c r="CE833" s="151"/>
      <c r="CF833" s="151"/>
      <c r="CG833" s="151"/>
      <c r="CH833" s="151"/>
      <c r="CI833" s="151"/>
      <c r="CJ833" s="151"/>
      <c r="CK833" s="151"/>
      <c r="CL833" s="151"/>
      <c r="CM833" s="151"/>
      <c r="CN833" s="151"/>
      <c r="CO833" s="151"/>
      <c r="CP833" s="151"/>
      <c r="CQ833" s="151"/>
      <c r="CR833" s="151"/>
      <c r="CS833" s="151"/>
      <c r="CT833" s="151"/>
      <c r="CU833" s="151"/>
      <c r="CV833" s="151"/>
      <c r="CW833" s="151"/>
      <c r="CX833" s="151"/>
      <c r="CY833" s="151"/>
      <c r="CZ833" s="151"/>
      <c r="DA833" s="151"/>
      <c r="DB833" s="151"/>
      <c r="DC833" s="151"/>
      <c r="DD833" s="151"/>
      <c r="DE833" s="151"/>
      <c r="DF833" s="151"/>
      <c r="DG833" s="151"/>
      <c r="DH833" s="151"/>
      <c r="DI833" s="151"/>
      <c r="DJ833" s="151"/>
      <c r="DK833" s="151"/>
      <c r="DL833" s="151"/>
      <c r="DM833" s="151"/>
      <c r="DN833" s="151"/>
      <c r="DO833" s="151"/>
    </row>
    <row r="834" spans="1:119" ht="15.75" customHeight="1" x14ac:dyDescent="0.2">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151"/>
      <c r="BN834" s="151"/>
      <c r="BO834" s="151"/>
      <c r="BP834" s="151"/>
      <c r="BQ834" s="151"/>
      <c r="BR834" s="151"/>
      <c r="BS834" s="151"/>
      <c r="BT834" s="151"/>
      <c r="BU834" s="151"/>
      <c r="BV834" s="151"/>
      <c r="BW834" s="151"/>
      <c r="BX834" s="151"/>
      <c r="BY834" s="151"/>
      <c r="BZ834" s="151"/>
      <c r="CA834" s="151"/>
      <c r="CB834" s="151"/>
      <c r="CC834" s="151"/>
      <c r="CD834" s="151"/>
      <c r="CE834" s="151"/>
      <c r="CF834" s="151"/>
      <c r="CG834" s="151"/>
      <c r="CH834" s="151"/>
      <c r="CI834" s="151"/>
      <c r="CJ834" s="151"/>
      <c r="CK834" s="151"/>
      <c r="CL834" s="151"/>
      <c r="CM834" s="151"/>
      <c r="CN834" s="151"/>
      <c r="CO834" s="151"/>
      <c r="CP834" s="151"/>
      <c r="CQ834" s="151"/>
      <c r="CR834" s="151"/>
      <c r="CS834" s="151"/>
      <c r="CT834" s="151"/>
      <c r="CU834" s="151"/>
      <c r="CV834" s="151"/>
      <c r="CW834" s="151"/>
      <c r="CX834" s="151"/>
      <c r="CY834" s="151"/>
      <c r="CZ834" s="151"/>
      <c r="DA834" s="151"/>
      <c r="DB834" s="151"/>
      <c r="DC834" s="151"/>
      <c r="DD834" s="151"/>
      <c r="DE834" s="151"/>
      <c r="DF834" s="151"/>
      <c r="DG834" s="151"/>
      <c r="DH834" s="151"/>
      <c r="DI834" s="151"/>
      <c r="DJ834" s="151"/>
      <c r="DK834" s="151"/>
      <c r="DL834" s="151"/>
      <c r="DM834" s="151"/>
      <c r="DN834" s="151"/>
      <c r="DO834" s="151"/>
    </row>
    <row r="835" spans="1:119" ht="15.75" customHeight="1" x14ac:dyDescent="0.2">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151"/>
      <c r="BN835" s="151"/>
      <c r="BO835" s="151"/>
      <c r="BP835" s="151"/>
      <c r="BQ835" s="151"/>
      <c r="BR835" s="151"/>
      <c r="BS835" s="151"/>
      <c r="BT835" s="151"/>
      <c r="BU835" s="151"/>
      <c r="BV835" s="151"/>
      <c r="BW835" s="151"/>
      <c r="BX835" s="151"/>
      <c r="BY835" s="151"/>
      <c r="BZ835" s="151"/>
      <c r="CA835" s="151"/>
      <c r="CB835" s="151"/>
      <c r="CC835" s="151"/>
      <c r="CD835" s="151"/>
      <c r="CE835" s="151"/>
      <c r="CF835" s="151"/>
      <c r="CG835" s="151"/>
      <c r="CH835" s="151"/>
      <c r="CI835" s="151"/>
      <c r="CJ835" s="151"/>
      <c r="CK835" s="151"/>
      <c r="CL835" s="151"/>
      <c r="CM835" s="151"/>
      <c r="CN835" s="151"/>
      <c r="CO835" s="151"/>
      <c r="CP835" s="151"/>
      <c r="CQ835" s="151"/>
      <c r="CR835" s="151"/>
      <c r="CS835" s="151"/>
      <c r="CT835" s="151"/>
      <c r="CU835" s="151"/>
      <c r="CV835" s="151"/>
      <c r="CW835" s="151"/>
      <c r="CX835" s="151"/>
      <c r="CY835" s="151"/>
      <c r="CZ835" s="151"/>
      <c r="DA835" s="151"/>
      <c r="DB835" s="151"/>
      <c r="DC835" s="151"/>
      <c r="DD835" s="151"/>
      <c r="DE835" s="151"/>
      <c r="DF835" s="151"/>
      <c r="DG835" s="151"/>
      <c r="DH835" s="151"/>
      <c r="DI835" s="151"/>
      <c r="DJ835" s="151"/>
      <c r="DK835" s="151"/>
      <c r="DL835" s="151"/>
      <c r="DM835" s="151"/>
      <c r="DN835" s="151"/>
      <c r="DO835" s="151"/>
    </row>
    <row r="836" spans="1:119" ht="15.75" customHeight="1" x14ac:dyDescent="0.2">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151"/>
      <c r="BN836" s="151"/>
      <c r="BO836" s="151"/>
      <c r="BP836" s="151"/>
      <c r="BQ836" s="151"/>
      <c r="BR836" s="151"/>
      <c r="BS836" s="151"/>
      <c r="BT836" s="151"/>
      <c r="BU836" s="151"/>
      <c r="BV836" s="151"/>
      <c r="BW836" s="151"/>
      <c r="BX836" s="151"/>
      <c r="BY836" s="151"/>
      <c r="BZ836" s="151"/>
      <c r="CA836" s="151"/>
      <c r="CB836" s="151"/>
      <c r="CC836" s="151"/>
      <c r="CD836" s="151"/>
      <c r="CE836" s="151"/>
      <c r="CF836" s="151"/>
      <c r="CG836" s="151"/>
      <c r="CH836" s="151"/>
      <c r="CI836" s="151"/>
      <c r="CJ836" s="151"/>
      <c r="CK836" s="151"/>
      <c r="CL836" s="151"/>
      <c r="CM836" s="151"/>
      <c r="CN836" s="151"/>
      <c r="CO836" s="151"/>
      <c r="CP836" s="151"/>
      <c r="CQ836" s="151"/>
      <c r="CR836" s="151"/>
      <c r="CS836" s="151"/>
      <c r="CT836" s="151"/>
      <c r="CU836" s="151"/>
      <c r="CV836" s="151"/>
      <c r="CW836" s="151"/>
      <c r="CX836" s="151"/>
      <c r="CY836" s="151"/>
      <c r="CZ836" s="151"/>
      <c r="DA836" s="151"/>
      <c r="DB836" s="151"/>
      <c r="DC836" s="151"/>
      <c r="DD836" s="151"/>
      <c r="DE836" s="151"/>
      <c r="DF836" s="151"/>
      <c r="DG836" s="151"/>
      <c r="DH836" s="151"/>
      <c r="DI836" s="151"/>
      <c r="DJ836" s="151"/>
      <c r="DK836" s="151"/>
      <c r="DL836" s="151"/>
      <c r="DM836" s="151"/>
      <c r="DN836" s="151"/>
      <c r="DO836" s="151"/>
    </row>
    <row r="837" spans="1:119" ht="15.75" customHeight="1" x14ac:dyDescent="0.2">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151"/>
      <c r="BN837" s="151"/>
      <c r="BO837" s="151"/>
      <c r="BP837" s="151"/>
      <c r="BQ837" s="151"/>
      <c r="BR837" s="151"/>
      <c r="BS837" s="151"/>
      <c r="BT837" s="151"/>
      <c r="BU837" s="151"/>
      <c r="BV837" s="151"/>
      <c r="BW837" s="151"/>
      <c r="BX837" s="151"/>
      <c r="BY837" s="151"/>
      <c r="BZ837" s="151"/>
      <c r="CA837" s="151"/>
      <c r="CB837" s="151"/>
      <c r="CC837" s="151"/>
      <c r="CD837" s="151"/>
      <c r="CE837" s="151"/>
      <c r="CF837" s="151"/>
      <c r="CG837" s="151"/>
      <c r="CH837" s="151"/>
      <c r="CI837" s="151"/>
      <c r="CJ837" s="151"/>
      <c r="CK837" s="151"/>
      <c r="CL837" s="151"/>
      <c r="CM837" s="151"/>
      <c r="CN837" s="151"/>
      <c r="CO837" s="151"/>
      <c r="CP837" s="151"/>
      <c r="CQ837" s="151"/>
      <c r="CR837" s="151"/>
      <c r="CS837" s="151"/>
      <c r="CT837" s="151"/>
      <c r="CU837" s="151"/>
      <c r="CV837" s="151"/>
      <c r="CW837" s="151"/>
      <c r="CX837" s="151"/>
      <c r="CY837" s="151"/>
      <c r="CZ837" s="151"/>
      <c r="DA837" s="151"/>
      <c r="DB837" s="151"/>
      <c r="DC837" s="151"/>
      <c r="DD837" s="151"/>
      <c r="DE837" s="151"/>
      <c r="DF837" s="151"/>
      <c r="DG837" s="151"/>
      <c r="DH837" s="151"/>
      <c r="DI837" s="151"/>
      <c r="DJ837" s="151"/>
      <c r="DK837" s="151"/>
      <c r="DL837" s="151"/>
      <c r="DM837" s="151"/>
      <c r="DN837" s="151"/>
      <c r="DO837" s="151"/>
    </row>
    <row r="838" spans="1:119" ht="15.75" customHeight="1" x14ac:dyDescent="0.2">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151"/>
      <c r="BN838" s="151"/>
      <c r="BO838" s="151"/>
      <c r="BP838" s="151"/>
      <c r="BQ838" s="151"/>
      <c r="BR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row>
    <row r="839" spans="1:119" ht="15.75" customHeight="1" x14ac:dyDescent="0.2">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151"/>
      <c r="BN839" s="151"/>
      <c r="BO839" s="151"/>
      <c r="BP839" s="151"/>
      <c r="BQ839" s="151"/>
      <c r="BR839" s="151"/>
      <c r="BS839" s="151"/>
      <c r="BT839" s="151"/>
      <c r="BU839" s="151"/>
      <c r="BV839" s="151"/>
      <c r="BW839" s="151"/>
      <c r="BX839" s="151"/>
      <c r="BY839" s="151"/>
      <c r="BZ839" s="151"/>
      <c r="CA839" s="151"/>
      <c r="CB839" s="151"/>
      <c r="CC839" s="151"/>
      <c r="CD839" s="151"/>
      <c r="CE839" s="151"/>
      <c r="CF839" s="151"/>
      <c r="CG839" s="151"/>
      <c r="CH839" s="151"/>
      <c r="CI839" s="151"/>
      <c r="CJ839" s="151"/>
      <c r="CK839" s="151"/>
      <c r="CL839" s="151"/>
      <c r="CM839" s="151"/>
      <c r="CN839" s="151"/>
      <c r="CO839" s="151"/>
      <c r="CP839" s="151"/>
      <c r="CQ839" s="151"/>
      <c r="CR839" s="151"/>
      <c r="CS839" s="151"/>
      <c r="CT839" s="151"/>
      <c r="CU839" s="151"/>
      <c r="CV839" s="151"/>
      <c r="CW839" s="151"/>
      <c r="CX839" s="151"/>
      <c r="CY839" s="151"/>
      <c r="CZ839" s="151"/>
      <c r="DA839" s="151"/>
      <c r="DB839" s="151"/>
      <c r="DC839" s="151"/>
      <c r="DD839" s="151"/>
      <c r="DE839" s="151"/>
      <c r="DF839" s="151"/>
      <c r="DG839" s="151"/>
      <c r="DH839" s="151"/>
      <c r="DI839" s="151"/>
      <c r="DJ839" s="151"/>
      <c r="DK839" s="151"/>
      <c r="DL839" s="151"/>
      <c r="DM839" s="151"/>
      <c r="DN839" s="151"/>
      <c r="DO839" s="151"/>
    </row>
    <row r="840" spans="1:119" ht="15.75" customHeight="1" x14ac:dyDescent="0.2">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151"/>
      <c r="BN840" s="151"/>
      <c r="BO840" s="151"/>
      <c r="BP840" s="151"/>
      <c r="BQ840" s="151"/>
      <c r="BR840" s="151"/>
      <c r="BS840" s="151"/>
      <c r="BT840" s="151"/>
      <c r="BU840" s="151"/>
      <c r="BV840" s="151"/>
      <c r="BW840" s="151"/>
      <c r="BX840" s="151"/>
      <c r="BY840" s="151"/>
      <c r="BZ840" s="151"/>
      <c r="CA840" s="151"/>
      <c r="CB840" s="151"/>
      <c r="CC840" s="151"/>
      <c r="CD840" s="151"/>
      <c r="CE840" s="151"/>
      <c r="CF840" s="151"/>
      <c r="CG840" s="151"/>
      <c r="CH840" s="151"/>
      <c r="CI840" s="151"/>
      <c r="CJ840" s="151"/>
      <c r="CK840" s="151"/>
      <c r="CL840" s="151"/>
      <c r="CM840" s="151"/>
      <c r="CN840" s="151"/>
      <c r="CO840" s="151"/>
      <c r="CP840" s="151"/>
      <c r="CQ840" s="151"/>
      <c r="CR840" s="151"/>
      <c r="CS840" s="151"/>
      <c r="CT840" s="151"/>
      <c r="CU840" s="151"/>
      <c r="CV840" s="151"/>
      <c r="CW840" s="151"/>
      <c r="CX840" s="151"/>
      <c r="CY840" s="151"/>
      <c r="CZ840" s="151"/>
      <c r="DA840" s="151"/>
      <c r="DB840" s="151"/>
      <c r="DC840" s="151"/>
      <c r="DD840" s="151"/>
      <c r="DE840" s="151"/>
      <c r="DF840" s="151"/>
      <c r="DG840" s="151"/>
      <c r="DH840" s="151"/>
      <c r="DI840" s="151"/>
      <c r="DJ840" s="151"/>
      <c r="DK840" s="151"/>
      <c r="DL840" s="151"/>
      <c r="DM840" s="151"/>
      <c r="DN840" s="151"/>
      <c r="DO840" s="151"/>
    </row>
    <row r="841" spans="1:119" ht="15.75" customHeight="1" x14ac:dyDescent="0.2">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151"/>
      <c r="BN841" s="151"/>
      <c r="BO841" s="151"/>
      <c r="BP841" s="151"/>
      <c r="BQ841" s="151"/>
      <c r="BR841" s="151"/>
      <c r="BS841" s="151"/>
      <c r="BT841" s="151"/>
      <c r="BU841" s="151"/>
      <c r="BV841" s="151"/>
      <c r="BW841" s="151"/>
      <c r="BX841" s="151"/>
      <c r="BY841" s="151"/>
      <c r="BZ841" s="151"/>
      <c r="CA841" s="151"/>
      <c r="CB841" s="151"/>
      <c r="CC841" s="151"/>
      <c r="CD841" s="151"/>
      <c r="CE841" s="151"/>
      <c r="CF841" s="151"/>
      <c r="CG841" s="151"/>
      <c r="CH841" s="151"/>
      <c r="CI841" s="151"/>
      <c r="CJ841" s="151"/>
      <c r="CK841" s="151"/>
      <c r="CL841" s="151"/>
      <c r="CM841" s="151"/>
      <c r="CN841" s="151"/>
      <c r="CO841" s="151"/>
      <c r="CP841" s="151"/>
      <c r="CQ841" s="151"/>
      <c r="CR841" s="151"/>
      <c r="CS841" s="151"/>
      <c r="CT841" s="151"/>
      <c r="CU841" s="151"/>
      <c r="CV841" s="151"/>
      <c r="CW841" s="151"/>
      <c r="CX841" s="151"/>
      <c r="CY841" s="151"/>
      <c r="CZ841" s="151"/>
      <c r="DA841" s="151"/>
      <c r="DB841" s="151"/>
      <c r="DC841" s="151"/>
      <c r="DD841" s="151"/>
      <c r="DE841" s="151"/>
      <c r="DF841" s="151"/>
      <c r="DG841" s="151"/>
      <c r="DH841" s="151"/>
      <c r="DI841" s="151"/>
      <c r="DJ841" s="151"/>
      <c r="DK841" s="151"/>
      <c r="DL841" s="151"/>
      <c r="DM841" s="151"/>
      <c r="DN841" s="151"/>
      <c r="DO841" s="151"/>
    </row>
    <row r="842" spans="1:119" ht="15.75" customHeight="1" x14ac:dyDescent="0.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151"/>
      <c r="BN842" s="151"/>
      <c r="BO842" s="151"/>
      <c r="BP842" s="151"/>
      <c r="BQ842" s="151"/>
      <c r="BR842" s="151"/>
      <c r="BS842" s="151"/>
      <c r="BT842" s="151"/>
      <c r="BU842" s="151"/>
      <c r="BV842" s="151"/>
      <c r="BW842" s="151"/>
      <c r="BX842" s="151"/>
      <c r="BY842" s="151"/>
      <c r="BZ842" s="151"/>
      <c r="CA842" s="151"/>
      <c r="CB842" s="151"/>
      <c r="CC842" s="151"/>
      <c r="CD842" s="151"/>
      <c r="CE842" s="151"/>
      <c r="CF842" s="151"/>
      <c r="CG842" s="151"/>
      <c r="CH842" s="151"/>
      <c r="CI842" s="151"/>
      <c r="CJ842" s="151"/>
      <c r="CK842" s="151"/>
      <c r="CL842" s="151"/>
      <c r="CM842" s="151"/>
      <c r="CN842" s="151"/>
      <c r="CO842" s="151"/>
      <c r="CP842" s="151"/>
      <c r="CQ842" s="151"/>
      <c r="CR842" s="151"/>
      <c r="CS842" s="151"/>
      <c r="CT842" s="151"/>
      <c r="CU842" s="151"/>
      <c r="CV842" s="151"/>
      <c r="CW842" s="151"/>
      <c r="CX842" s="151"/>
      <c r="CY842" s="151"/>
      <c r="CZ842" s="151"/>
      <c r="DA842" s="151"/>
      <c r="DB842" s="151"/>
      <c r="DC842" s="151"/>
      <c r="DD842" s="151"/>
      <c r="DE842" s="151"/>
      <c r="DF842" s="151"/>
      <c r="DG842" s="151"/>
      <c r="DH842" s="151"/>
      <c r="DI842" s="151"/>
      <c r="DJ842" s="151"/>
      <c r="DK842" s="151"/>
      <c r="DL842" s="151"/>
      <c r="DM842" s="151"/>
      <c r="DN842" s="151"/>
      <c r="DO842" s="151"/>
    </row>
    <row r="843" spans="1:119" ht="15.75" customHeight="1" x14ac:dyDescent="0.2">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151"/>
      <c r="BN843" s="151"/>
      <c r="BO843" s="151"/>
      <c r="BP843" s="151"/>
      <c r="BQ843" s="151"/>
      <c r="BR843" s="151"/>
      <c r="BS843" s="151"/>
      <c r="BT843" s="151"/>
      <c r="BU843" s="151"/>
      <c r="BV843" s="151"/>
      <c r="BW843" s="151"/>
      <c r="BX843" s="151"/>
      <c r="BY843" s="151"/>
      <c r="BZ843" s="151"/>
      <c r="CA843" s="151"/>
      <c r="CB843" s="151"/>
      <c r="CC843" s="151"/>
      <c r="CD843" s="151"/>
      <c r="CE843" s="151"/>
      <c r="CF843" s="151"/>
      <c r="CG843" s="151"/>
      <c r="CH843" s="151"/>
      <c r="CI843" s="151"/>
      <c r="CJ843" s="151"/>
      <c r="CK843" s="151"/>
      <c r="CL843" s="151"/>
      <c r="CM843" s="151"/>
      <c r="CN843" s="151"/>
      <c r="CO843" s="151"/>
      <c r="CP843" s="151"/>
      <c r="CQ843" s="151"/>
      <c r="CR843" s="151"/>
      <c r="CS843" s="151"/>
      <c r="CT843" s="151"/>
      <c r="CU843" s="151"/>
      <c r="CV843" s="151"/>
      <c r="CW843" s="151"/>
      <c r="CX843" s="151"/>
      <c r="CY843" s="151"/>
      <c r="CZ843" s="151"/>
      <c r="DA843" s="151"/>
      <c r="DB843" s="151"/>
      <c r="DC843" s="151"/>
      <c r="DD843" s="151"/>
      <c r="DE843" s="151"/>
      <c r="DF843" s="151"/>
      <c r="DG843" s="151"/>
      <c r="DH843" s="151"/>
      <c r="DI843" s="151"/>
      <c r="DJ843" s="151"/>
      <c r="DK843" s="151"/>
      <c r="DL843" s="151"/>
      <c r="DM843" s="151"/>
      <c r="DN843" s="151"/>
      <c r="DO843" s="151"/>
    </row>
    <row r="844" spans="1:119" ht="15.75" customHeight="1" x14ac:dyDescent="0.2">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151"/>
      <c r="BN844" s="151"/>
      <c r="BO844" s="151"/>
      <c r="BP844" s="151"/>
      <c r="BQ844" s="151"/>
      <c r="BR844" s="151"/>
      <c r="BS844" s="151"/>
      <c r="BT844" s="151"/>
      <c r="BU844" s="151"/>
      <c r="BV844" s="151"/>
      <c r="BW844" s="151"/>
      <c r="BX844" s="151"/>
      <c r="BY844" s="151"/>
      <c r="BZ844" s="151"/>
      <c r="CA844" s="151"/>
      <c r="CB844" s="151"/>
      <c r="CC844" s="151"/>
      <c r="CD844" s="151"/>
      <c r="CE844" s="151"/>
      <c r="CF844" s="151"/>
      <c r="CG844" s="151"/>
      <c r="CH844" s="151"/>
      <c r="CI844" s="151"/>
      <c r="CJ844" s="151"/>
      <c r="CK844" s="151"/>
      <c r="CL844" s="151"/>
      <c r="CM844" s="151"/>
      <c r="CN844" s="151"/>
      <c r="CO844" s="151"/>
      <c r="CP844" s="151"/>
      <c r="CQ844" s="151"/>
      <c r="CR844" s="151"/>
      <c r="CS844" s="151"/>
      <c r="CT844" s="151"/>
      <c r="CU844" s="151"/>
      <c r="CV844" s="151"/>
      <c r="CW844" s="151"/>
      <c r="CX844" s="151"/>
      <c r="CY844" s="151"/>
      <c r="CZ844" s="151"/>
      <c r="DA844" s="151"/>
      <c r="DB844" s="151"/>
      <c r="DC844" s="151"/>
      <c r="DD844" s="151"/>
      <c r="DE844" s="151"/>
      <c r="DF844" s="151"/>
      <c r="DG844" s="151"/>
      <c r="DH844" s="151"/>
      <c r="DI844" s="151"/>
      <c r="DJ844" s="151"/>
      <c r="DK844" s="151"/>
      <c r="DL844" s="151"/>
      <c r="DM844" s="151"/>
      <c r="DN844" s="151"/>
      <c r="DO844" s="151"/>
    </row>
    <row r="845" spans="1:119" ht="15.75" customHeight="1" x14ac:dyDescent="0.2">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151"/>
      <c r="BN845" s="151"/>
      <c r="BO845" s="151"/>
      <c r="BP845" s="151"/>
      <c r="BQ845" s="151"/>
      <c r="BR845" s="151"/>
      <c r="BS845" s="151"/>
      <c r="BT845" s="151"/>
      <c r="BU845" s="151"/>
      <c r="BV845" s="151"/>
      <c r="BW845" s="151"/>
      <c r="BX845" s="151"/>
      <c r="BY845" s="151"/>
      <c r="BZ845" s="151"/>
      <c r="CA845" s="151"/>
      <c r="CB845" s="151"/>
      <c r="CC845" s="151"/>
      <c r="CD845" s="151"/>
      <c r="CE845" s="151"/>
      <c r="CF845" s="151"/>
      <c r="CG845" s="151"/>
      <c r="CH845" s="151"/>
      <c r="CI845" s="151"/>
      <c r="CJ845" s="151"/>
      <c r="CK845" s="151"/>
      <c r="CL845" s="151"/>
      <c r="CM845" s="151"/>
      <c r="CN845" s="151"/>
      <c r="CO845" s="151"/>
      <c r="CP845" s="151"/>
      <c r="CQ845" s="151"/>
      <c r="CR845" s="151"/>
      <c r="CS845" s="151"/>
      <c r="CT845" s="151"/>
      <c r="CU845" s="151"/>
      <c r="CV845" s="151"/>
      <c r="CW845" s="151"/>
      <c r="CX845" s="151"/>
      <c r="CY845" s="151"/>
      <c r="CZ845" s="151"/>
      <c r="DA845" s="151"/>
      <c r="DB845" s="151"/>
      <c r="DC845" s="151"/>
      <c r="DD845" s="151"/>
      <c r="DE845" s="151"/>
      <c r="DF845" s="151"/>
      <c r="DG845" s="151"/>
      <c r="DH845" s="151"/>
      <c r="DI845" s="151"/>
      <c r="DJ845" s="151"/>
      <c r="DK845" s="151"/>
      <c r="DL845" s="151"/>
      <c r="DM845" s="151"/>
      <c r="DN845" s="151"/>
      <c r="DO845" s="151"/>
    </row>
    <row r="846" spans="1:119" ht="15.75" customHeight="1" x14ac:dyDescent="0.2">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151"/>
      <c r="BN846" s="151"/>
      <c r="BO846" s="151"/>
      <c r="BP846" s="151"/>
      <c r="BQ846" s="151"/>
      <c r="BR846" s="151"/>
      <c r="BS846" s="151"/>
      <c r="BT846" s="151"/>
      <c r="BU846" s="151"/>
      <c r="BV846" s="151"/>
      <c r="BW846" s="151"/>
      <c r="BX846" s="151"/>
      <c r="BY846" s="151"/>
      <c r="BZ846" s="151"/>
      <c r="CA846" s="151"/>
      <c r="CB846" s="151"/>
      <c r="CC846" s="151"/>
      <c r="CD846" s="151"/>
      <c r="CE846" s="151"/>
      <c r="CF846" s="151"/>
      <c r="CG846" s="151"/>
      <c r="CH846" s="151"/>
      <c r="CI846" s="151"/>
      <c r="CJ846" s="151"/>
      <c r="CK846" s="151"/>
      <c r="CL846" s="151"/>
      <c r="CM846" s="151"/>
      <c r="CN846" s="151"/>
      <c r="CO846" s="151"/>
      <c r="CP846" s="151"/>
      <c r="CQ846" s="151"/>
      <c r="CR846" s="151"/>
      <c r="CS846" s="151"/>
      <c r="CT846" s="151"/>
      <c r="CU846" s="151"/>
      <c r="CV846" s="151"/>
      <c r="CW846" s="151"/>
      <c r="CX846" s="151"/>
      <c r="CY846" s="151"/>
      <c r="CZ846" s="151"/>
      <c r="DA846" s="151"/>
      <c r="DB846" s="151"/>
      <c r="DC846" s="151"/>
      <c r="DD846" s="151"/>
      <c r="DE846" s="151"/>
      <c r="DF846" s="151"/>
      <c r="DG846" s="151"/>
      <c r="DH846" s="151"/>
      <c r="DI846" s="151"/>
      <c r="DJ846" s="151"/>
      <c r="DK846" s="151"/>
      <c r="DL846" s="151"/>
      <c r="DM846" s="151"/>
      <c r="DN846" s="151"/>
      <c r="DO846" s="151"/>
    </row>
    <row r="847" spans="1:119" ht="15.75" customHeight="1" x14ac:dyDescent="0.2">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151"/>
      <c r="BN847" s="151"/>
      <c r="BO847" s="151"/>
      <c r="BP847" s="151"/>
      <c r="BQ847" s="151"/>
      <c r="BR847" s="151"/>
      <c r="BS847" s="151"/>
      <c r="BT847" s="151"/>
      <c r="BU847" s="151"/>
      <c r="BV847" s="151"/>
      <c r="BW847" s="151"/>
      <c r="BX847" s="151"/>
      <c r="BY847" s="151"/>
      <c r="BZ847" s="151"/>
      <c r="CA847" s="151"/>
      <c r="CB847" s="151"/>
      <c r="CC847" s="151"/>
      <c r="CD847" s="151"/>
      <c r="CE847" s="151"/>
      <c r="CF847" s="151"/>
      <c r="CG847" s="151"/>
      <c r="CH847" s="151"/>
      <c r="CI847" s="151"/>
      <c r="CJ847" s="151"/>
      <c r="CK847" s="151"/>
      <c r="CL847" s="151"/>
      <c r="CM847" s="151"/>
      <c r="CN847" s="151"/>
      <c r="CO847" s="151"/>
      <c r="CP847" s="151"/>
      <c r="CQ847" s="151"/>
      <c r="CR847" s="151"/>
      <c r="CS847" s="151"/>
      <c r="CT847" s="151"/>
      <c r="CU847" s="151"/>
      <c r="CV847" s="151"/>
      <c r="CW847" s="151"/>
      <c r="CX847" s="151"/>
      <c r="CY847" s="151"/>
      <c r="CZ847" s="151"/>
      <c r="DA847" s="151"/>
      <c r="DB847" s="151"/>
      <c r="DC847" s="151"/>
      <c r="DD847" s="151"/>
      <c r="DE847" s="151"/>
      <c r="DF847" s="151"/>
      <c r="DG847" s="151"/>
      <c r="DH847" s="151"/>
      <c r="DI847" s="151"/>
      <c r="DJ847" s="151"/>
      <c r="DK847" s="151"/>
      <c r="DL847" s="151"/>
      <c r="DM847" s="151"/>
      <c r="DN847" s="151"/>
      <c r="DO847" s="151"/>
    </row>
    <row r="848" spans="1:119" ht="15.75" customHeight="1" x14ac:dyDescent="0.2">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151"/>
      <c r="BN848" s="151"/>
      <c r="BO848" s="151"/>
      <c r="BP848" s="151"/>
      <c r="BQ848" s="151"/>
      <c r="BR848" s="151"/>
      <c r="BS848" s="151"/>
      <c r="BT848" s="151"/>
      <c r="BU848" s="151"/>
      <c r="BV848" s="151"/>
      <c r="BW848" s="151"/>
      <c r="BX848" s="151"/>
      <c r="BY848" s="151"/>
      <c r="BZ848" s="151"/>
      <c r="CA848" s="151"/>
      <c r="CB848" s="151"/>
      <c r="CC848" s="151"/>
      <c r="CD848" s="151"/>
      <c r="CE848" s="151"/>
      <c r="CF848" s="151"/>
      <c r="CG848" s="151"/>
      <c r="CH848" s="151"/>
      <c r="CI848" s="151"/>
      <c r="CJ848" s="151"/>
      <c r="CK848" s="151"/>
      <c r="CL848" s="151"/>
      <c r="CM848" s="151"/>
      <c r="CN848" s="151"/>
      <c r="CO848" s="151"/>
      <c r="CP848" s="151"/>
      <c r="CQ848" s="151"/>
      <c r="CR848" s="151"/>
      <c r="CS848" s="151"/>
      <c r="CT848" s="151"/>
      <c r="CU848" s="151"/>
      <c r="CV848" s="151"/>
      <c r="CW848" s="151"/>
      <c r="CX848" s="151"/>
      <c r="CY848" s="151"/>
      <c r="CZ848" s="151"/>
      <c r="DA848" s="151"/>
      <c r="DB848" s="151"/>
      <c r="DC848" s="151"/>
      <c r="DD848" s="151"/>
      <c r="DE848" s="151"/>
      <c r="DF848" s="151"/>
      <c r="DG848" s="151"/>
      <c r="DH848" s="151"/>
      <c r="DI848" s="151"/>
      <c r="DJ848" s="151"/>
      <c r="DK848" s="151"/>
      <c r="DL848" s="151"/>
      <c r="DM848" s="151"/>
      <c r="DN848" s="151"/>
      <c r="DO848" s="151"/>
    </row>
    <row r="849" spans="1:119" ht="15.75" customHeight="1" x14ac:dyDescent="0.2">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151"/>
      <c r="BN849" s="151"/>
      <c r="BO849" s="151"/>
      <c r="BP849" s="151"/>
      <c r="BQ849" s="151"/>
      <c r="BR849" s="151"/>
      <c r="BS849" s="151"/>
      <c r="BT849" s="151"/>
      <c r="BU849" s="151"/>
      <c r="BV849" s="151"/>
      <c r="BW849" s="151"/>
      <c r="BX849" s="151"/>
      <c r="BY849" s="151"/>
      <c r="BZ849" s="151"/>
      <c r="CA849" s="151"/>
      <c r="CB849" s="151"/>
      <c r="CC849" s="151"/>
      <c r="CD849" s="151"/>
      <c r="CE849" s="151"/>
      <c r="CF849" s="151"/>
      <c r="CG849" s="151"/>
      <c r="CH849" s="151"/>
      <c r="CI849" s="151"/>
      <c r="CJ849" s="151"/>
      <c r="CK849" s="151"/>
      <c r="CL849" s="151"/>
      <c r="CM849" s="151"/>
      <c r="CN849" s="151"/>
      <c r="CO849" s="151"/>
      <c r="CP849" s="151"/>
      <c r="CQ849" s="151"/>
      <c r="CR849" s="151"/>
      <c r="CS849" s="151"/>
      <c r="CT849" s="151"/>
      <c r="CU849" s="151"/>
      <c r="CV849" s="151"/>
      <c r="CW849" s="151"/>
      <c r="CX849" s="151"/>
      <c r="CY849" s="151"/>
      <c r="CZ849" s="151"/>
      <c r="DA849" s="151"/>
      <c r="DB849" s="151"/>
      <c r="DC849" s="151"/>
      <c r="DD849" s="151"/>
      <c r="DE849" s="151"/>
      <c r="DF849" s="151"/>
      <c r="DG849" s="151"/>
      <c r="DH849" s="151"/>
      <c r="DI849" s="151"/>
      <c r="DJ849" s="151"/>
      <c r="DK849" s="151"/>
      <c r="DL849" s="151"/>
      <c r="DM849" s="151"/>
      <c r="DN849" s="151"/>
      <c r="DO849" s="151"/>
    </row>
    <row r="850" spans="1:119" ht="15.75" customHeight="1" x14ac:dyDescent="0.2">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151"/>
      <c r="BN850" s="151"/>
      <c r="BO850" s="151"/>
      <c r="BP850" s="151"/>
      <c r="BQ850" s="151"/>
      <c r="BR850" s="151"/>
      <c r="BS850" s="151"/>
      <c r="BT850" s="151"/>
      <c r="BU850" s="151"/>
      <c r="BV850" s="151"/>
      <c r="BW850" s="151"/>
      <c r="BX850" s="151"/>
      <c r="BY850" s="151"/>
      <c r="BZ850" s="151"/>
      <c r="CA850" s="151"/>
      <c r="CB850" s="151"/>
      <c r="CC850" s="151"/>
      <c r="CD850" s="151"/>
      <c r="CE850" s="151"/>
      <c r="CF850" s="151"/>
      <c r="CG850" s="151"/>
      <c r="CH850" s="151"/>
      <c r="CI850" s="151"/>
      <c r="CJ850" s="151"/>
      <c r="CK850" s="151"/>
      <c r="CL850" s="151"/>
      <c r="CM850" s="151"/>
      <c r="CN850" s="151"/>
      <c r="CO850" s="151"/>
      <c r="CP850" s="151"/>
      <c r="CQ850" s="151"/>
      <c r="CR850" s="151"/>
      <c r="CS850" s="151"/>
      <c r="CT850" s="151"/>
      <c r="CU850" s="151"/>
      <c r="CV850" s="151"/>
      <c r="CW850" s="151"/>
      <c r="CX850" s="151"/>
      <c r="CY850" s="151"/>
      <c r="CZ850" s="151"/>
      <c r="DA850" s="151"/>
      <c r="DB850" s="151"/>
      <c r="DC850" s="151"/>
      <c r="DD850" s="151"/>
      <c r="DE850" s="151"/>
      <c r="DF850" s="151"/>
      <c r="DG850" s="151"/>
      <c r="DH850" s="151"/>
      <c r="DI850" s="151"/>
      <c r="DJ850" s="151"/>
      <c r="DK850" s="151"/>
      <c r="DL850" s="151"/>
      <c r="DM850" s="151"/>
      <c r="DN850" s="151"/>
      <c r="DO850" s="151"/>
    </row>
    <row r="851" spans="1:119" ht="15.75" customHeight="1" x14ac:dyDescent="0.2">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151"/>
      <c r="BN851" s="151"/>
      <c r="BO851" s="151"/>
      <c r="BP851" s="151"/>
      <c r="BQ851" s="151"/>
      <c r="BR851" s="151"/>
      <c r="BS851" s="151"/>
      <c r="BT851" s="151"/>
      <c r="BU851" s="151"/>
      <c r="BV851" s="151"/>
      <c r="BW851" s="151"/>
      <c r="BX851" s="151"/>
      <c r="BY851" s="151"/>
      <c r="BZ851" s="151"/>
      <c r="CA851" s="151"/>
      <c r="CB851" s="151"/>
      <c r="CC851" s="151"/>
      <c r="CD851" s="151"/>
      <c r="CE851" s="151"/>
      <c r="CF851" s="151"/>
      <c r="CG851" s="151"/>
      <c r="CH851" s="151"/>
      <c r="CI851" s="151"/>
      <c r="CJ851" s="151"/>
      <c r="CK851" s="151"/>
      <c r="CL851" s="151"/>
      <c r="CM851" s="151"/>
      <c r="CN851" s="151"/>
      <c r="CO851" s="151"/>
      <c r="CP851" s="151"/>
      <c r="CQ851" s="151"/>
      <c r="CR851" s="151"/>
      <c r="CS851" s="151"/>
      <c r="CT851" s="151"/>
      <c r="CU851" s="151"/>
      <c r="CV851" s="151"/>
      <c r="CW851" s="151"/>
      <c r="CX851" s="151"/>
      <c r="CY851" s="151"/>
      <c r="CZ851" s="151"/>
      <c r="DA851" s="151"/>
      <c r="DB851" s="151"/>
      <c r="DC851" s="151"/>
      <c r="DD851" s="151"/>
      <c r="DE851" s="151"/>
      <c r="DF851" s="151"/>
      <c r="DG851" s="151"/>
      <c r="DH851" s="151"/>
      <c r="DI851" s="151"/>
      <c r="DJ851" s="151"/>
      <c r="DK851" s="151"/>
      <c r="DL851" s="151"/>
      <c r="DM851" s="151"/>
      <c r="DN851" s="151"/>
      <c r="DO851" s="151"/>
    </row>
    <row r="852" spans="1:119" ht="15.75" customHeight="1" x14ac:dyDescent="0.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151"/>
      <c r="BN852" s="151"/>
      <c r="BO852" s="151"/>
      <c r="BP852" s="151"/>
      <c r="BQ852" s="151"/>
      <c r="BR852" s="151"/>
      <c r="BS852" s="151"/>
      <c r="BT852" s="151"/>
      <c r="BU852" s="151"/>
      <c r="BV852" s="151"/>
      <c r="BW852" s="151"/>
      <c r="BX852" s="151"/>
      <c r="BY852" s="151"/>
      <c r="BZ852" s="151"/>
      <c r="CA852" s="151"/>
      <c r="CB852" s="151"/>
      <c r="CC852" s="151"/>
      <c r="CD852" s="151"/>
      <c r="CE852" s="151"/>
      <c r="CF852" s="151"/>
      <c r="CG852" s="151"/>
      <c r="CH852" s="151"/>
      <c r="CI852" s="151"/>
      <c r="CJ852" s="151"/>
      <c r="CK852" s="151"/>
      <c r="CL852" s="151"/>
      <c r="CM852" s="151"/>
      <c r="CN852" s="151"/>
      <c r="CO852" s="151"/>
      <c r="CP852" s="151"/>
      <c r="CQ852" s="151"/>
      <c r="CR852" s="151"/>
      <c r="CS852" s="151"/>
      <c r="CT852" s="151"/>
      <c r="CU852" s="151"/>
      <c r="CV852" s="151"/>
      <c r="CW852" s="151"/>
      <c r="CX852" s="151"/>
      <c r="CY852" s="151"/>
      <c r="CZ852" s="151"/>
      <c r="DA852" s="151"/>
      <c r="DB852" s="151"/>
      <c r="DC852" s="151"/>
      <c r="DD852" s="151"/>
      <c r="DE852" s="151"/>
      <c r="DF852" s="151"/>
      <c r="DG852" s="151"/>
      <c r="DH852" s="151"/>
      <c r="DI852" s="151"/>
      <c r="DJ852" s="151"/>
      <c r="DK852" s="151"/>
      <c r="DL852" s="151"/>
      <c r="DM852" s="151"/>
      <c r="DN852" s="151"/>
      <c r="DO852" s="151"/>
    </row>
    <row r="853" spans="1:119" ht="15.75" customHeight="1" x14ac:dyDescent="0.2">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151"/>
      <c r="BN853" s="151"/>
      <c r="BO853" s="151"/>
      <c r="BP853" s="151"/>
      <c r="BQ853" s="151"/>
      <c r="BR853" s="151"/>
      <c r="BS853" s="151"/>
      <c r="BT853" s="151"/>
      <c r="BU853" s="151"/>
      <c r="BV853" s="151"/>
      <c r="BW853" s="151"/>
      <c r="BX853" s="151"/>
      <c r="BY853" s="151"/>
      <c r="BZ853" s="151"/>
      <c r="CA853" s="151"/>
      <c r="CB853" s="151"/>
      <c r="CC853" s="151"/>
      <c r="CD853" s="151"/>
      <c r="CE853" s="151"/>
      <c r="CF853" s="151"/>
      <c r="CG853" s="151"/>
      <c r="CH853" s="151"/>
      <c r="CI853" s="151"/>
      <c r="CJ853" s="151"/>
      <c r="CK853" s="151"/>
      <c r="CL853" s="151"/>
      <c r="CM853" s="151"/>
      <c r="CN853" s="151"/>
      <c r="CO853" s="151"/>
      <c r="CP853" s="151"/>
      <c r="CQ853" s="151"/>
      <c r="CR853" s="151"/>
      <c r="CS853" s="151"/>
      <c r="CT853" s="151"/>
      <c r="CU853" s="151"/>
      <c r="CV853" s="151"/>
      <c r="CW853" s="151"/>
      <c r="CX853" s="151"/>
      <c r="CY853" s="151"/>
      <c r="CZ853" s="151"/>
      <c r="DA853" s="151"/>
      <c r="DB853" s="151"/>
      <c r="DC853" s="151"/>
      <c r="DD853" s="151"/>
      <c r="DE853" s="151"/>
      <c r="DF853" s="151"/>
      <c r="DG853" s="151"/>
      <c r="DH853" s="151"/>
      <c r="DI853" s="151"/>
      <c r="DJ853" s="151"/>
      <c r="DK853" s="151"/>
      <c r="DL853" s="151"/>
      <c r="DM853" s="151"/>
      <c r="DN853" s="151"/>
      <c r="DO853" s="151"/>
    </row>
    <row r="854" spans="1:119" ht="15.75" customHeight="1" x14ac:dyDescent="0.2">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151"/>
      <c r="BN854" s="151"/>
      <c r="BO854" s="151"/>
      <c r="BP854" s="151"/>
      <c r="BQ854" s="151"/>
      <c r="BR854" s="151"/>
      <c r="BS854" s="151"/>
      <c r="BT854" s="151"/>
      <c r="BU854" s="151"/>
      <c r="BV854" s="151"/>
      <c r="BW854" s="151"/>
      <c r="BX854" s="151"/>
      <c r="BY854" s="151"/>
      <c r="BZ854" s="151"/>
      <c r="CA854" s="151"/>
      <c r="CB854" s="151"/>
      <c r="CC854" s="151"/>
      <c r="CD854" s="151"/>
      <c r="CE854" s="151"/>
      <c r="CF854" s="151"/>
      <c r="CG854" s="151"/>
      <c r="CH854" s="151"/>
      <c r="CI854" s="151"/>
      <c r="CJ854" s="151"/>
      <c r="CK854" s="151"/>
      <c r="CL854" s="151"/>
      <c r="CM854" s="151"/>
      <c r="CN854" s="151"/>
      <c r="CO854" s="151"/>
      <c r="CP854" s="151"/>
      <c r="CQ854" s="151"/>
      <c r="CR854" s="151"/>
      <c r="CS854" s="151"/>
      <c r="CT854" s="151"/>
      <c r="CU854" s="151"/>
      <c r="CV854" s="151"/>
      <c r="CW854" s="151"/>
      <c r="CX854" s="151"/>
      <c r="CY854" s="151"/>
      <c r="CZ854" s="151"/>
      <c r="DA854" s="151"/>
      <c r="DB854" s="151"/>
      <c r="DC854" s="151"/>
      <c r="DD854" s="151"/>
      <c r="DE854" s="151"/>
      <c r="DF854" s="151"/>
      <c r="DG854" s="151"/>
      <c r="DH854" s="151"/>
      <c r="DI854" s="151"/>
      <c r="DJ854" s="151"/>
      <c r="DK854" s="151"/>
      <c r="DL854" s="151"/>
      <c r="DM854" s="151"/>
      <c r="DN854" s="151"/>
      <c r="DO854" s="151"/>
    </row>
    <row r="855" spans="1:119" ht="15.75" customHeight="1" x14ac:dyDescent="0.2">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151"/>
      <c r="BN855" s="151"/>
      <c r="BO855" s="151"/>
      <c r="BP855" s="151"/>
      <c r="BQ855" s="151"/>
      <c r="BR855" s="151"/>
      <c r="BS855" s="151"/>
      <c r="BT855" s="151"/>
      <c r="BU855" s="151"/>
      <c r="BV855" s="151"/>
      <c r="BW855" s="151"/>
      <c r="BX855" s="151"/>
      <c r="BY855" s="151"/>
      <c r="BZ855" s="151"/>
      <c r="CA855" s="151"/>
      <c r="CB855" s="151"/>
      <c r="CC855" s="151"/>
      <c r="CD855" s="151"/>
      <c r="CE855" s="151"/>
      <c r="CF855" s="151"/>
      <c r="CG855" s="151"/>
      <c r="CH855" s="151"/>
      <c r="CI855" s="151"/>
      <c r="CJ855" s="151"/>
      <c r="CK855" s="151"/>
      <c r="CL855" s="151"/>
      <c r="CM855" s="151"/>
      <c r="CN855" s="151"/>
      <c r="CO855" s="151"/>
      <c r="CP855" s="151"/>
      <c r="CQ855" s="151"/>
      <c r="CR855" s="151"/>
      <c r="CS855" s="151"/>
      <c r="CT855" s="151"/>
      <c r="CU855" s="151"/>
      <c r="CV855" s="151"/>
      <c r="CW855" s="151"/>
      <c r="CX855" s="151"/>
      <c r="CY855" s="151"/>
      <c r="CZ855" s="151"/>
      <c r="DA855" s="151"/>
      <c r="DB855" s="151"/>
      <c r="DC855" s="151"/>
      <c r="DD855" s="151"/>
      <c r="DE855" s="151"/>
      <c r="DF855" s="151"/>
      <c r="DG855" s="151"/>
      <c r="DH855" s="151"/>
      <c r="DI855" s="151"/>
      <c r="DJ855" s="151"/>
      <c r="DK855" s="151"/>
      <c r="DL855" s="151"/>
      <c r="DM855" s="151"/>
      <c r="DN855" s="151"/>
      <c r="DO855" s="151"/>
    </row>
    <row r="856" spans="1:119" ht="15.75" customHeight="1" x14ac:dyDescent="0.2">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151"/>
      <c r="BN856" s="151"/>
      <c r="BO856" s="151"/>
      <c r="BP856" s="151"/>
      <c r="BQ856" s="151"/>
      <c r="BR856" s="151"/>
      <c r="BS856" s="151"/>
      <c r="BT856" s="151"/>
      <c r="BU856" s="151"/>
      <c r="BV856" s="151"/>
      <c r="BW856" s="151"/>
      <c r="BX856" s="151"/>
      <c r="BY856" s="151"/>
      <c r="BZ856" s="151"/>
      <c r="CA856" s="151"/>
      <c r="CB856" s="151"/>
      <c r="CC856" s="151"/>
      <c r="CD856" s="151"/>
      <c r="CE856" s="151"/>
      <c r="CF856" s="151"/>
      <c r="CG856" s="151"/>
      <c r="CH856" s="151"/>
      <c r="CI856" s="151"/>
      <c r="CJ856" s="151"/>
      <c r="CK856" s="151"/>
      <c r="CL856" s="151"/>
      <c r="CM856" s="151"/>
      <c r="CN856" s="151"/>
      <c r="CO856" s="151"/>
      <c r="CP856" s="151"/>
      <c r="CQ856" s="151"/>
      <c r="CR856" s="151"/>
      <c r="CS856" s="151"/>
      <c r="CT856" s="151"/>
      <c r="CU856" s="151"/>
      <c r="CV856" s="151"/>
      <c r="CW856" s="151"/>
      <c r="CX856" s="151"/>
      <c r="CY856" s="151"/>
      <c r="CZ856" s="151"/>
      <c r="DA856" s="151"/>
      <c r="DB856" s="151"/>
      <c r="DC856" s="151"/>
      <c r="DD856" s="151"/>
      <c r="DE856" s="151"/>
      <c r="DF856" s="151"/>
      <c r="DG856" s="151"/>
      <c r="DH856" s="151"/>
      <c r="DI856" s="151"/>
      <c r="DJ856" s="151"/>
      <c r="DK856" s="151"/>
      <c r="DL856" s="151"/>
      <c r="DM856" s="151"/>
      <c r="DN856" s="151"/>
      <c r="DO856" s="151"/>
    </row>
    <row r="857" spans="1:119" ht="15.75" customHeight="1" x14ac:dyDescent="0.2">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151"/>
      <c r="BN857" s="151"/>
      <c r="BO857" s="151"/>
      <c r="BP857" s="151"/>
      <c r="BQ857" s="151"/>
      <c r="BR857" s="151"/>
      <c r="BS857" s="151"/>
      <c r="BT857" s="151"/>
      <c r="BU857" s="151"/>
      <c r="BV857" s="151"/>
      <c r="BW857" s="151"/>
      <c r="BX857" s="151"/>
      <c r="BY857" s="151"/>
      <c r="BZ857" s="151"/>
      <c r="CA857" s="151"/>
      <c r="CB857" s="151"/>
      <c r="CC857" s="151"/>
      <c r="CD857" s="151"/>
      <c r="CE857" s="151"/>
      <c r="CF857" s="151"/>
      <c r="CG857" s="151"/>
      <c r="CH857" s="151"/>
      <c r="CI857" s="151"/>
      <c r="CJ857" s="151"/>
      <c r="CK857" s="151"/>
      <c r="CL857" s="151"/>
      <c r="CM857" s="151"/>
      <c r="CN857" s="151"/>
      <c r="CO857" s="151"/>
      <c r="CP857" s="151"/>
      <c r="CQ857" s="151"/>
      <c r="CR857" s="151"/>
      <c r="CS857" s="151"/>
      <c r="CT857" s="151"/>
      <c r="CU857" s="151"/>
      <c r="CV857" s="151"/>
      <c r="CW857" s="151"/>
      <c r="CX857" s="151"/>
      <c r="CY857" s="151"/>
      <c r="CZ857" s="151"/>
      <c r="DA857" s="151"/>
      <c r="DB857" s="151"/>
      <c r="DC857" s="151"/>
      <c r="DD857" s="151"/>
      <c r="DE857" s="151"/>
      <c r="DF857" s="151"/>
      <c r="DG857" s="151"/>
      <c r="DH857" s="151"/>
      <c r="DI857" s="151"/>
      <c r="DJ857" s="151"/>
      <c r="DK857" s="151"/>
      <c r="DL857" s="151"/>
      <c r="DM857" s="151"/>
      <c r="DN857" s="151"/>
      <c r="DO857" s="151"/>
    </row>
    <row r="858" spans="1:119" ht="15.75" customHeight="1" x14ac:dyDescent="0.2">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151"/>
      <c r="BN858" s="151"/>
      <c r="BO858" s="151"/>
      <c r="BP858" s="151"/>
      <c r="BQ858" s="151"/>
      <c r="BR858" s="151"/>
      <c r="BS858" s="151"/>
      <c r="BT858" s="151"/>
      <c r="BU858" s="151"/>
      <c r="BV858" s="151"/>
      <c r="BW858" s="151"/>
      <c r="BX858" s="151"/>
      <c r="BY858" s="151"/>
      <c r="BZ858" s="151"/>
      <c r="CA858" s="151"/>
      <c r="CB858" s="151"/>
      <c r="CC858" s="151"/>
      <c r="CD858" s="151"/>
      <c r="CE858" s="151"/>
      <c r="CF858" s="151"/>
      <c r="CG858" s="151"/>
      <c r="CH858" s="151"/>
      <c r="CI858" s="151"/>
      <c r="CJ858" s="151"/>
      <c r="CK858" s="151"/>
      <c r="CL858" s="151"/>
      <c r="CM858" s="151"/>
      <c r="CN858" s="151"/>
      <c r="CO858" s="151"/>
      <c r="CP858" s="151"/>
      <c r="CQ858" s="151"/>
      <c r="CR858" s="151"/>
      <c r="CS858" s="151"/>
      <c r="CT858" s="151"/>
      <c r="CU858" s="151"/>
      <c r="CV858" s="151"/>
      <c r="CW858" s="151"/>
      <c r="CX858" s="151"/>
      <c r="CY858" s="151"/>
      <c r="CZ858" s="151"/>
      <c r="DA858" s="151"/>
      <c r="DB858" s="151"/>
      <c r="DC858" s="151"/>
      <c r="DD858" s="151"/>
      <c r="DE858" s="151"/>
      <c r="DF858" s="151"/>
      <c r="DG858" s="151"/>
      <c r="DH858" s="151"/>
      <c r="DI858" s="151"/>
      <c r="DJ858" s="151"/>
      <c r="DK858" s="151"/>
      <c r="DL858" s="151"/>
      <c r="DM858" s="151"/>
      <c r="DN858" s="151"/>
      <c r="DO858" s="151"/>
    </row>
    <row r="859" spans="1:119" ht="15.75" customHeight="1" x14ac:dyDescent="0.2">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151"/>
      <c r="BN859" s="151"/>
      <c r="BO859" s="151"/>
      <c r="BP859" s="151"/>
      <c r="BQ859" s="151"/>
      <c r="BR859" s="151"/>
      <c r="BS859" s="151"/>
      <c r="BT859" s="151"/>
      <c r="BU859" s="151"/>
      <c r="BV859" s="151"/>
      <c r="BW859" s="151"/>
      <c r="BX859" s="151"/>
      <c r="BY859" s="151"/>
      <c r="BZ859" s="151"/>
      <c r="CA859" s="151"/>
      <c r="CB859" s="151"/>
      <c r="CC859" s="151"/>
      <c r="CD859" s="151"/>
      <c r="CE859" s="151"/>
      <c r="CF859" s="151"/>
      <c r="CG859" s="151"/>
      <c r="CH859" s="151"/>
      <c r="CI859" s="151"/>
      <c r="CJ859" s="151"/>
      <c r="CK859" s="151"/>
      <c r="CL859" s="151"/>
      <c r="CM859" s="151"/>
      <c r="CN859" s="151"/>
      <c r="CO859" s="151"/>
      <c r="CP859" s="151"/>
      <c r="CQ859" s="151"/>
      <c r="CR859" s="151"/>
      <c r="CS859" s="151"/>
      <c r="CT859" s="151"/>
      <c r="CU859" s="151"/>
      <c r="CV859" s="151"/>
      <c r="CW859" s="151"/>
      <c r="CX859" s="151"/>
      <c r="CY859" s="151"/>
      <c r="CZ859" s="151"/>
      <c r="DA859" s="151"/>
      <c r="DB859" s="151"/>
      <c r="DC859" s="151"/>
      <c r="DD859" s="151"/>
      <c r="DE859" s="151"/>
      <c r="DF859" s="151"/>
      <c r="DG859" s="151"/>
      <c r="DH859" s="151"/>
      <c r="DI859" s="151"/>
      <c r="DJ859" s="151"/>
      <c r="DK859" s="151"/>
      <c r="DL859" s="151"/>
      <c r="DM859" s="151"/>
      <c r="DN859" s="151"/>
      <c r="DO859" s="151"/>
    </row>
    <row r="860" spans="1:119" ht="15.75" customHeight="1" x14ac:dyDescent="0.2">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151"/>
      <c r="BN860" s="151"/>
      <c r="BO860" s="151"/>
      <c r="BP860" s="151"/>
      <c r="BQ860" s="151"/>
      <c r="BR860" s="151"/>
      <c r="BS860" s="151"/>
      <c r="BT860" s="151"/>
      <c r="BU860" s="151"/>
      <c r="BV860" s="151"/>
      <c r="BW860" s="151"/>
      <c r="BX860" s="151"/>
      <c r="BY860" s="151"/>
      <c r="BZ860" s="151"/>
      <c r="CA860" s="151"/>
      <c r="CB860" s="151"/>
      <c r="CC860" s="151"/>
      <c r="CD860" s="151"/>
      <c r="CE860" s="151"/>
      <c r="CF860" s="151"/>
      <c r="CG860" s="151"/>
      <c r="CH860" s="151"/>
      <c r="CI860" s="151"/>
      <c r="CJ860" s="151"/>
      <c r="CK860" s="151"/>
      <c r="CL860" s="151"/>
      <c r="CM860" s="151"/>
      <c r="CN860" s="151"/>
      <c r="CO860" s="151"/>
      <c r="CP860" s="151"/>
      <c r="CQ860" s="151"/>
      <c r="CR860" s="151"/>
      <c r="CS860" s="151"/>
      <c r="CT860" s="151"/>
      <c r="CU860" s="151"/>
      <c r="CV860" s="151"/>
      <c r="CW860" s="151"/>
      <c r="CX860" s="151"/>
      <c r="CY860" s="151"/>
      <c r="CZ860" s="151"/>
      <c r="DA860" s="151"/>
      <c r="DB860" s="151"/>
      <c r="DC860" s="151"/>
      <c r="DD860" s="151"/>
      <c r="DE860" s="151"/>
      <c r="DF860" s="151"/>
      <c r="DG860" s="151"/>
      <c r="DH860" s="151"/>
      <c r="DI860" s="151"/>
      <c r="DJ860" s="151"/>
      <c r="DK860" s="151"/>
      <c r="DL860" s="151"/>
      <c r="DM860" s="151"/>
      <c r="DN860" s="151"/>
      <c r="DO860" s="151"/>
    </row>
    <row r="861" spans="1:119" ht="15.75" customHeight="1" x14ac:dyDescent="0.2">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151"/>
      <c r="BN861" s="151"/>
      <c r="BO861" s="151"/>
      <c r="BP861" s="151"/>
      <c r="BQ861" s="151"/>
      <c r="BR861" s="151"/>
      <c r="BS861" s="151"/>
      <c r="BT861" s="151"/>
      <c r="BU861" s="151"/>
      <c r="BV861" s="151"/>
      <c r="BW861" s="151"/>
      <c r="BX861" s="151"/>
      <c r="BY861" s="151"/>
      <c r="BZ861" s="151"/>
      <c r="CA861" s="151"/>
      <c r="CB861" s="151"/>
      <c r="CC861" s="151"/>
      <c r="CD861" s="151"/>
      <c r="CE861" s="151"/>
      <c r="CF861" s="151"/>
      <c r="CG861" s="151"/>
      <c r="CH861" s="151"/>
      <c r="CI861" s="151"/>
      <c r="CJ861" s="151"/>
      <c r="CK861" s="151"/>
      <c r="CL861" s="151"/>
      <c r="CM861" s="151"/>
      <c r="CN861" s="151"/>
      <c r="CO861" s="151"/>
      <c r="CP861" s="151"/>
      <c r="CQ861" s="151"/>
      <c r="CR861" s="151"/>
      <c r="CS861" s="151"/>
      <c r="CT861" s="151"/>
      <c r="CU861" s="151"/>
      <c r="CV861" s="151"/>
      <c r="CW861" s="151"/>
      <c r="CX861" s="151"/>
      <c r="CY861" s="151"/>
      <c r="CZ861" s="151"/>
      <c r="DA861" s="151"/>
      <c r="DB861" s="151"/>
      <c r="DC861" s="151"/>
      <c r="DD861" s="151"/>
      <c r="DE861" s="151"/>
      <c r="DF861" s="151"/>
      <c r="DG861" s="151"/>
      <c r="DH861" s="151"/>
      <c r="DI861" s="151"/>
      <c r="DJ861" s="151"/>
      <c r="DK861" s="151"/>
      <c r="DL861" s="151"/>
      <c r="DM861" s="151"/>
      <c r="DN861" s="151"/>
      <c r="DO861" s="151"/>
    </row>
    <row r="862" spans="1:119" ht="15.75" customHeight="1" x14ac:dyDescent="0.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c r="BR862" s="151"/>
      <c r="BS862" s="151"/>
      <c r="BT862" s="151"/>
      <c r="BU862" s="151"/>
      <c r="BV862" s="151"/>
      <c r="BW862" s="151"/>
      <c r="BX862" s="151"/>
      <c r="BY862" s="151"/>
      <c r="BZ862" s="151"/>
      <c r="CA862" s="151"/>
      <c r="CB862" s="151"/>
      <c r="CC862" s="151"/>
      <c r="CD862" s="151"/>
      <c r="CE862" s="151"/>
      <c r="CF862" s="151"/>
      <c r="CG862" s="151"/>
      <c r="CH862" s="151"/>
      <c r="CI862" s="151"/>
      <c r="CJ862" s="151"/>
      <c r="CK862" s="151"/>
      <c r="CL862" s="151"/>
      <c r="CM862" s="151"/>
      <c r="CN862" s="151"/>
      <c r="CO862" s="151"/>
      <c r="CP862" s="151"/>
      <c r="CQ862" s="151"/>
      <c r="CR862" s="151"/>
      <c r="CS862" s="151"/>
      <c r="CT862" s="151"/>
      <c r="CU862" s="151"/>
      <c r="CV862" s="151"/>
      <c r="CW862" s="151"/>
      <c r="CX862" s="151"/>
      <c r="CY862" s="151"/>
      <c r="CZ862" s="151"/>
      <c r="DA862" s="151"/>
      <c r="DB862" s="151"/>
      <c r="DC862" s="151"/>
      <c r="DD862" s="151"/>
      <c r="DE862" s="151"/>
      <c r="DF862" s="151"/>
      <c r="DG862" s="151"/>
      <c r="DH862" s="151"/>
      <c r="DI862" s="151"/>
      <c r="DJ862" s="151"/>
      <c r="DK862" s="151"/>
      <c r="DL862" s="151"/>
      <c r="DM862" s="151"/>
      <c r="DN862" s="151"/>
      <c r="DO862" s="151"/>
    </row>
    <row r="863" spans="1:119" ht="15.75" customHeight="1" x14ac:dyDescent="0.2">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151"/>
      <c r="BN863" s="151"/>
      <c r="BO863" s="151"/>
      <c r="BP863" s="151"/>
      <c r="BQ863" s="151"/>
      <c r="BR863" s="151"/>
      <c r="BS863" s="151"/>
      <c r="BT863" s="151"/>
      <c r="BU863" s="151"/>
      <c r="BV863" s="151"/>
      <c r="BW863" s="151"/>
      <c r="BX863" s="151"/>
      <c r="BY863" s="151"/>
      <c r="BZ863" s="151"/>
      <c r="CA863" s="151"/>
      <c r="CB863" s="151"/>
      <c r="CC863" s="151"/>
      <c r="CD863" s="151"/>
      <c r="CE863" s="151"/>
      <c r="CF863" s="151"/>
      <c r="CG863" s="151"/>
      <c r="CH863" s="151"/>
      <c r="CI863" s="151"/>
      <c r="CJ863" s="151"/>
      <c r="CK863" s="151"/>
      <c r="CL863" s="151"/>
      <c r="CM863" s="151"/>
      <c r="CN863" s="151"/>
      <c r="CO863" s="151"/>
      <c r="CP863" s="151"/>
      <c r="CQ863" s="151"/>
      <c r="CR863" s="151"/>
      <c r="CS863" s="151"/>
      <c r="CT863" s="151"/>
      <c r="CU863" s="151"/>
      <c r="CV863" s="151"/>
      <c r="CW863" s="151"/>
      <c r="CX863" s="151"/>
      <c r="CY863" s="151"/>
      <c r="CZ863" s="151"/>
      <c r="DA863" s="151"/>
      <c r="DB863" s="151"/>
      <c r="DC863" s="151"/>
      <c r="DD863" s="151"/>
      <c r="DE863" s="151"/>
      <c r="DF863" s="151"/>
      <c r="DG863" s="151"/>
      <c r="DH863" s="151"/>
      <c r="DI863" s="151"/>
      <c r="DJ863" s="151"/>
      <c r="DK863" s="151"/>
      <c r="DL863" s="151"/>
      <c r="DM863" s="151"/>
      <c r="DN863" s="151"/>
      <c r="DO863" s="151"/>
    </row>
    <row r="864" spans="1:119" ht="15.75" customHeight="1" x14ac:dyDescent="0.2">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151"/>
      <c r="BN864" s="151"/>
      <c r="BO864" s="151"/>
      <c r="BP864" s="151"/>
      <c r="BQ864" s="151"/>
      <c r="BR864" s="151"/>
      <c r="BS864" s="151"/>
      <c r="BT864" s="151"/>
      <c r="BU864" s="151"/>
      <c r="BV864" s="151"/>
      <c r="BW864" s="151"/>
      <c r="BX864" s="151"/>
      <c r="BY864" s="151"/>
      <c r="BZ864" s="151"/>
      <c r="CA864" s="151"/>
      <c r="CB864" s="151"/>
      <c r="CC864" s="151"/>
      <c r="CD864" s="151"/>
      <c r="CE864" s="151"/>
      <c r="CF864" s="151"/>
      <c r="CG864" s="151"/>
      <c r="CH864" s="151"/>
      <c r="CI864" s="151"/>
      <c r="CJ864" s="151"/>
      <c r="CK864" s="151"/>
      <c r="CL864" s="151"/>
      <c r="CM864" s="151"/>
      <c r="CN864" s="151"/>
      <c r="CO864" s="151"/>
      <c r="CP864" s="151"/>
      <c r="CQ864" s="151"/>
      <c r="CR864" s="151"/>
      <c r="CS864" s="151"/>
      <c r="CT864" s="151"/>
      <c r="CU864" s="151"/>
      <c r="CV864" s="151"/>
      <c r="CW864" s="151"/>
      <c r="CX864" s="151"/>
      <c r="CY864" s="151"/>
      <c r="CZ864" s="151"/>
      <c r="DA864" s="151"/>
      <c r="DB864" s="151"/>
      <c r="DC864" s="151"/>
      <c r="DD864" s="151"/>
      <c r="DE864" s="151"/>
      <c r="DF864" s="151"/>
      <c r="DG864" s="151"/>
      <c r="DH864" s="151"/>
      <c r="DI864" s="151"/>
      <c r="DJ864" s="151"/>
      <c r="DK864" s="151"/>
      <c r="DL864" s="151"/>
      <c r="DM864" s="151"/>
      <c r="DN864" s="151"/>
      <c r="DO864" s="151"/>
    </row>
    <row r="865" spans="1:119" ht="15.75" customHeight="1" x14ac:dyDescent="0.2">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c r="BR865" s="151"/>
      <c r="BS865" s="151"/>
      <c r="BT865" s="151"/>
      <c r="BU865" s="151"/>
      <c r="BV865" s="151"/>
      <c r="BW865" s="151"/>
      <c r="BX865" s="151"/>
      <c r="BY865" s="151"/>
      <c r="BZ865" s="151"/>
      <c r="CA865" s="151"/>
      <c r="CB865" s="151"/>
      <c r="CC865" s="151"/>
      <c r="CD865" s="151"/>
      <c r="CE865" s="151"/>
      <c r="CF865" s="151"/>
      <c r="CG865" s="151"/>
      <c r="CH865" s="151"/>
      <c r="CI865" s="151"/>
      <c r="CJ865" s="151"/>
      <c r="CK865" s="151"/>
      <c r="CL865" s="151"/>
      <c r="CM865" s="151"/>
      <c r="CN865" s="151"/>
      <c r="CO865" s="151"/>
      <c r="CP865" s="151"/>
      <c r="CQ865" s="151"/>
      <c r="CR865" s="151"/>
      <c r="CS865" s="151"/>
      <c r="CT865" s="151"/>
      <c r="CU865" s="151"/>
      <c r="CV865" s="151"/>
      <c r="CW865" s="151"/>
      <c r="CX865" s="151"/>
      <c r="CY865" s="151"/>
      <c r="CZ865" s="151"/>
      <c r="DA865" s="151"/>
      <c r="DB865" s="151"/>
      <c r="DC865" s="151"/>
      <c r="DD865" s="151"/>
      <c r="DE865" s="151"/>
      <c r="DF865" s="151"/>
      <c r="DG865" s="151"/>
      <c r="DH865" s="151"/>
      <c r="DI865" s="151"/>
      <c r="DJ865" s="151"/>
      <c r="DK865" s="151"/>
      <c r="DL865" s="151"/>
      <c r="DM865" s="151"/>
      <c r="DN865" s="151"/>
      <c r="DO865" s="151"/>
    </row>
    <row r="866" spans="1:119" ht="15.75" customHeight="1" x14ac:dyDescent="0.2">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151"/>
      <c r="BU866" s="151"/>
      <c r="BV866" s="151"/>
      <c r="BW866" s="151"/>
      <c r="BX866" s="151"/>
      <c r="BY866" s="151"/>
      <c r="BZ866" s="151"/>
      <c r="CA866" s="151"/>
      <c r="CB866" s="151"/>
      <c r="CC866" s="151"/>
      <c r="CD866" s="151"/>
      <c r="CE866" s="151"/>
      <c r="CF866" s="151"/>
      <c r="CG866" s="151"/>
      <c r="CH866" s="151"/>
      <c r="CI866" s="151"/>
      <c r="CJ866" s="151"/>
      <c r="CK866" s="151"/>
      <c r="CL866" s="151"/>
      <c r="CM866" s="151"/>
      <c r="CN866" s="151"/>
      <c r="CO866" s="151"/>
      <c r="CP866" s="151"/>
      <c r="CQ866" s="151"/>
      <c r="CR866" s="151"/>
      <c r="CS866" s="151"/>
      <c r="CT866" s="151"/>
      <c r="CU866" s="151"/>
      <c r="CV866" s="151"/>
      <c r="CW866" s="151"/>
      <c r="CX866" s="151"/>
      <c r="CY866" s="151"/>
      <c r="CZ866" s="151"/>
      <c r="DA866" s="151"/>
      <c r="DB866" s="151"/>
      <c r="DC866" s="151"/>
      <c r="DD866" s="151"/>
      <c r="DE866" s="151"/>
      <c r="DF866" s="151"/>
      <c r="DG866" s="151"/>
      <c r="DH866" s="151"/>
      <c r="DI866" s="151"/>
      <c r="DJ866" s="151"/>
      <c r="DK866" s="151"/>
      <c r="DL866" s="151"/>
      <c r="DM866" s="151"/>
      <c r="DN866" s="151"/>
      <c r="DO866" s="151"/>
    </row>
    <row r="867" spans="1:119" ht="15.75" customHeight="1" x14ac:dyDescent="0.2">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151"/>
      <c r="BU867" s="151"/>
      <c r="BV867" s="151"/>
      <c r="BW867" s="151"/>
      <c r="BX867" s="151"/>
      <c r="BY867" s="151"/>
      <c r="BZ867" s="151"/>
      <c r="CA867" s="151"/>
      <c r="CB867" s="151"/>
      <c r="CC867" s="151"/>
      <c r="CD867" s="151"/>
      <c r="CE867" s="151"/>
      <c r="CF867" s="151"/>
      <c r="CG867" s="151"/>
      <c r="CH867" s="151"/>
      <c r="CI867" s="151"/>
      <c r="CJ867" s="151"/>
      <c r="CK867" s="151"/>
      <c r="CL867" s="151"/>
      <c r="CM867" s="151"/>
      <c r="CN867" s="151"/>
      <c r="CO867" s="151"/>
      <c r="CP867" s="151"/>
      <c r="CQ867" s="151"/>
      <c r="CR867" s="151"/>
      <c r="CS867" s="151"/>
      <c r="CT867" s="151"/>
      <c r="CU867" s="151"/>
      <c r="CV867" s="151"/>
      <c r="CW867" s="151"/>
      <c r="CX867" s="151"/>
      <c r="CY867" s="151"/>
      <c r="CZ867" s="151"/>
      <c r="DA867" s="151"/>
      <c r="DB867" s="151"/>
      <c r="DC867" s="151"/>
      <c r="DD867" s="151"/>
      <c r="DE867" s="151"/>
      <c r="DF867" s="151"/>
      <c r="DG867" s="151"/>
      <c r="DH867" s="151"/>
      <c r="DI867" s="151"/>
      <c r="DJ867" s="151"/>
      <c r="DK867" s="151"/>
      <c r="DL867" s="151"/>
      <c r="DM867" s="151"/>
      <c r="DN867" s="151"/>
      <c r="DO867" s="151"/>
    </row>
    <row r="868" spans="1:119" ht="15.75" customHeight="1" x14ac:dyDescent="0.2">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c r="BR868" s="151"/>
      <c r="BS868" s="151"/>
      <c r="BT868" s="151"/>
      <c r="BU868" s="151"/>
      <c r="BV868" s="151"/>
      <c r="BW868" s="151"/>
      <c r="BX868" s="151"/>
      <c r="BY868" s="151"/>
      <c r="BZ868" s="151"/>
      <c r="CA868" s="151"/>
      <c r="CB868" s="151"/>
      <c r="CC868" s="151"/>
      <c r="CD868" s="151"/>
      <c r="CE868" s="151"/>
      <c r="CF868" s="151"/>
      <c r="CG868" s="151"/>
      <c r="CH868" s="151"/>
      <c r="CI868" s="151"/>
      <c r="CJ868" s="151"/>
      <c r="CK868" s="151"/>
      <c r="CL868" s="151"/>
      <c r="CM868" s="151"/>
      <c r="CN868" s="151"/>
      <c r="CO868" s="151"/>
      <c r="CP868" s="151"/>
      <c r="CQ868" s="151"/>
      <c r="CR868" s="151"/>
      <c r="CS868" s="151"/>
      <c r="CT868" s="151"/>
      <c r="CU868" s="151"/>
      <c r="CV868" s="151"/>
      <c r="CW868" s="151"/>
      <c r="CX868" s="151"/>
      <c r="CY868" s="151"/>
      <c r="CZ868" s="151"/>
      <c r="DA868" s="151"/>
      <c r="DB868" s="151"/>
      <c r="DC868" s="151"/>
      <c r="DD868" s="151"/>
      <c r="DE868" s="151"/>
      <c r="DF868" s="151"/>
      <c r="DG868" s="151"/>
      <c r="DH868" s="151"/>
      <c r="DI868" s="151"/>
      <c r="DJ868" s="151"/>
      <c r="DK868" s="151"/>
      <c r="DL868" s="151"/>
      <c r="DM868" s="151"/>
      <c r="DN868" s="151"/>
      <c r="DO868" s="151"/>
    </row>
    <row r="869" spans="1:119" ht="15.75" customHeight="1" x14ac:dyDescent="0.2">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c r="BR869" s="151"/>
      <c r="BS869" s="151"/>
      <c r="BT869" s="151"/>
      <c r="BU869" s="151"/>
      <c r="BV869" s="151"/>
      <c r="BW869" s="151"/>
      <c r="BX869" s="151"/>
      <c r="BY869" s="151"/>
      <c r="BZ869" s="151"/>
      <c r="CA869" s="151"/>
      <c r="CB869" s="151"/>
      <c r="CC869" s="151"/>
      <c r="CD869" s="151"/>
      <c r="CE869" s="151"/>
      <c r="CF869" s="151"/>
      <c r="CG869" s="151"/>
      <c r="CH869" s="151"/>
      <c r="CI869" s="151"/>
      <c r="CJ869" s="151"/>
      <c r="CK869" s="151"/>
      <c r="CL869" s="151"/>
      <c r="CM869" s="151"/>
      <c r="CN869" s="151"/>
      <c r="CO869" s="151"/>
      <c r="CP869" s="151"/>
      <c r="CQ869" s="151"/>
      <c r="CR869" s="151"/>
      <c r="CS869" s="151"/>
      <c r="CT869" s="151"/>
      <c r="CU869" s="151"/>
      <c r="CV869" s="151"/>
      <c r="CW869" s="151"/>
      <c r="CX869" s="151"/>
      <c r="CY869" s="151"/>
      <c r="CZ869" s="151"/>
      <c r="DA869" s="151"/>
      <c r="DB869" s="151"/>
      <c r="DC869" s="151"/>
      <c r="DD869" s="151"/>
      <c r="DE869" s="151"/>
      <c r="DF869" s="151"/>
      <c r="DG869" s="151"/>
      <c r="DH869" s="151"/>
      <c r="DI869" s="151"/>
      <c r="DJ869" s="151"/>
      <c r="DK869" s="151"/>
      <c r="DL869" s="151"/>
      <c r="DM869" s="151"/>
      <c r="DN869" s="151"/>
      <c r="DO869" s="151"/>
    </row>
    <row r="870" spans="1:119" ht="15.75" customHeight="1" x14ac:dyDescent="0.2">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151"/>
      <c r="BU870" s="151"/>
      <c r="BV870" s="151"/>
      <c r="BW870" s="151"/>
      <c r="BX870" s="151"/>
      <c r="BY870" s="151"/>
      <c r="BZ870" s="151"/>
      <c r="CA870" s="151"/>
      <c r="CB870" s="151"/>
      <c r="CC870" s="151"/>
      <c r="CD870" s="151"/>
      <c r="CE870" s="151"/>
      <c r="CF870" s="151"/>
      <c r="CG870" s="151"/>
      <c r="CH870" s="151"/>
      <c r="CI870" s="151"/>
      <c r="CJ870" s="151"/>
      <c r="CK870" s="151"/>
      <c r="CL870" s="151"/>
      <c r="CM870" s="151"/>
      <c r="CN870" s="151"/>
      <c r="CO870" s="151"/>
      <c r="CP870" s="151"/>
      <c r="CQ870" s="151"/>
      <c r="CR870" s="151"/>
      <c r="CS870" s="151"/>
      <c r="CT870" s="151"/>
      <c r="CU870" s="151"/>
      <c r="CV870" s="151"/>
      <c r="CW870" s="151"/>
      <c r="CX870" s="151"/>
      <c r="CY870" s="151"/>
      <c r="CZ870" s="151"/>
      <c r="DA870" s="151"/>
      <c r="DB870" s="151"/>
      <c r="DC870" s="151"/>
      <c r="DD870" s="151"/>
      <c r="DE870" s="151"/>
      <c r="DF870" s="151"/>
      <c r="DG870" s="151"/>
      <c r="DH870" s="151"/>
      <c r="DI870" s="151"/>
      <c r="DJ870" s="151"/>
      <c r="DK870" s="151"/>
      <c r="DL870" s="151"/>
      <c r="DM870" s="151"/>
      <c r="DN870" s="151"/>
      <c r="DO870" s="151"/>
    </row>
    <row r="871" spans="1:119" ht="15.75" customHeight="1" x14ac:dyDescent="0.2">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151"/>
      <c r="BU871" s="151"/>
      <c r="BV871" s="151"/>
      <c r="BW871" s="151"/>
      <c r="BX871" s="151"/>
      <c r="BY871" s="151"/>
      <c r="BZ871" s="151"/>
      <c r="CA871" s="151"/>
      <c r="CB871" s="151"/>
      <c r="CC871" s="151"/>
      <c r="CD871" s="151"/>
      <c r="CE871" s="151"/>
      <c r="CF871" s="151"/>
      <c r="CG871" s="151"/>
      <c r="CH871" s="151"/>
      <c r="CI871" s="151"/>
      <c r="CJ871" s="151"/>
      <c r="CK871" s="151"/>
      <c r="CL871" s="151"/>
      <c r="CM871" s="151"/>
      <c r="CN871" s="151"/>
      <c r="CO871" s="151"/>
      <c r="CP871" s="151"/>
      <c r="CQ871" s="151"/>
      <c r="CR871" s="151"/>
      <c r="CS871" s="151"/>
      <c r="CT871" s="151"/>
      <c r="CU871" s="151"/>
      <c r="CV871" s="151"/>
      <c r="CW871" s="151"/>
      <c r="CX871" s="151"/>
      <c r="CY871" s="151"/>
      <c r="CZ871" s="151"/>
      <c r="DA871" s="151"/>
      <c r="DB871" s="151"/>
      <c r="DC871" s="151"/>
      <c r="DD871" s="151"/>
      <c r="DE871" s="151"/>
      <c r="DF871" s="151"/>
      <c r="DG871" s="151"/>
      <c r="DH871" s="151"/>
      <c r="DI871" s="151"/>
      <c r="DJ871" s="151"/>
      <c r="DK871" s="151"/>
      <c r="DL871" s="151"/>
      <c r="DM871" s="151"/>
      <c r="DN871" s="151"/>
      <c r="DO871" s="151"/>
    </row>
    <row r="872" spans="1:119" ht="15.75" customHeight="1" x14ac:dyDescent="0.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151"/>
      <c r="BN872" s="151"/>
      <c r="BO872" s="151"/>
      <c r="BP872" s="151"/>
      <c r="BQ872" s="151"/>
      <c r="BR872" s="151"/>
      <c r="BS872" s="151"/>
      <c r="BT872" s="151"/>
      <c r="BU872" s="151"/>
      <c r="BV872" s="151"/>
      <c r="BW872" s="151"/>
      <c r="BX872" s="151"/>
      <c r="BY872" s="151"/>
      <c r="BZ872" s="151"/>
      <c r="CA872" s="151"/>
      <c r="CB872" s="151"/>
      <c r="CC872" s="151"/>
      <c r="CD872" s="151"/>
      <c r="CE872" s="151"/>
      <c r="CF872" s="151"/>
      <c r="CG872" s="151"/>
      <c r="CH872" s="151"/>
      <c r="CI872" s="151"/>
      <c r="CJ872" s="151"/>
      <c r="CK872" s="151"/>
      <c r="CL872" s="151"/>
      <c r="CM872" s="151"/>
      <c r="CN872" s="151"/>
      <c r="CO872" s="151"/>
      <c r="CP872" s="151"/>
      <c r="CQ872" s="151"/>
      <c r="CR872" s="151"/>
      <c r="CS872" s="151"/>
      <c r="CT872" s="151"/>
      <c r="CU872" s="151"/>
      <c r="CV872" s="151"/>
      <c r="CW872" s="151"/>
      <c r="CX872" s="151"/>
      <c r="CY872" s="151"/>
      <c r="CZ872" s="151"/>
      <c r="DA872" s="151"/>
      <c r="DB872" s="151"/>
      <c r="DC872" s="151"/>
      <c r="DD872" s="151"/>
      <c r="DE872" s="151"/>
      <c r="DF872" s="151"/>
      <c r="DG872" s="151"/>
      <c r="DH872" s="151"/>
      <c r="DI872" s="151"/>
      <c r="DJ872" s="151"/>
      <c r="DK872" s="151"/>
      <c r="DL872" s="151"/>
      <c r="DM872" s="151"/>
      <c r="DN872" s="151"/>
      <c r="DO872" s="151"/>
    </row>
    <row r="873" spans="1:119" ht="15.75" customHeight="1" x14ac:dyDescent="0.2">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c r="AC873" s="151"/>
      <c r="AD873" s="151"/>
      <c r="AE873" s="151"/>
      <c r="AF873" s="151"/>
      <c r="AG873" s="151"/>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c r="BR873" s="151"/>
      <c r="BS873" s="151"/>
      <c r="BT873" s="151"/>
      <c r="BU873" s="151"/>
      <c r="BV873" s="151"/>
      <c r="BW873" s="151"/>
      <c r="BX873" s="151"/>
      <c r="BY873" s="151"/>
      <c r="BZ873" s="151"/>
      <c r="CA873" s="151"/>
      <c r="CB873" s="151"/>
      <c r="CC873" s="151"/>
      <c r="CD873" s="151"/>
      <c r="CE873" s="151"/>
      <c r="CF873" s="151"/>
      <c r="CG873" s="151"/>
      <c r="CH873" s="151"/>
      <c r="CI873" s="151"/>
      <c r="CJ873" s="151"/>
      <c r="CK873" s="151"/>
      <c r="CL873" s="151"/>
      <c r="CM873" s="151"/>
      <c r="CN873" s="151"/>
      <c r="CO873" s="151"/>
      <c r="CP873" s="151"/>
      <c r="CQ873" s="151"/>
      <c r="CR873" s="151"/>
      <c r="CS873" s="151"/>
      <c r="CT873" s="151"/>
      <c r="CU873" s="151"/>
      <c r="CV873" s="151"/>
      <c r="CW873" s="151"/>
      <c r="CX873" s="151"/>
      <c r="CY873" s="151"/>
      <c r="CZ873" s="151"/>
      <c r="DA873" s="151"/>
      <c r="DB873" s="151"/>
      <c r="DC873" s="151"/>
      <c r="DD873" s="151"/>
      <c r="DE873" s="151"/>
      <c r="DF873" s="151"/>
      <c r="DG873" s="151"/>
      <c r="DH873" s="151"/>
      <c r="DI873" s="151"/>
      <c r="DJ873" s="151"/>
      <c r="DK873" s="151"/>
      <c r="DL873" s="151"/>
      <c r="DM873" s="151"/>
      <c r="DN873" s="151"/>
      <c r="DO873" s="151"/>
    </row>
    <row r="874" spans="1:119" ht="15.75" customHeight="1" x14ac:dyDescent="0.2">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c r="AC874" s="151"/>
      <c r="AD874" s="151"/>
      <c r="AE874" s="151"/>
      <c r="AF874" s="151"/>
      <c r="AG874" s="151"/>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151"/>
      <c r="BU874" s="151"/>
      <c r="BV874" s="151"/>
      <c r="BW874" s="151"/>
      <c r="BX874" s="151"/>
      <c r="BY874" s="151"/>
      <c r="BZ874" s="151"/>
      <c r="CA874" s="151"/>
      <c r="CB874" s="151"/>
      <c r="CC874" s="151"/>
      <c r="CD874" s="151"/>
      <c r="CE874" s="151"/>
      <c r="CF874" s="151"/>
      <c r="CG874" s="151"/>
      <c r="CH874" s="151"/>
      <c r="CI874" s="151"/>
      <c r="CJ874" s="151"/>
      <c r="CK874" s="151"/>
      <c r="CL874" s="151"/>
      <c r="CM874" s="151"/>
      <c r="CN874" s="151"/>
      <c r="CO874" s="151"/>
      <c r="CP874" s="151"/>
      <c r="CQ874" s="151"/>
      <c r="CR874" s="151"/>
      <c r="CS874" s="151"/>
      <c r="CT874" s="151"/>
      <c r="CU874" s="151"/>
      <c r="CV874" s="151"/>
      <c r="CW874" s="151"/>
      <c r="CX874" s="151"/>
      <c r="CY874" s="151"/>
      <c r="CZ874" s="151"/>
      <c r="DA874" s="151"/>
      <c r="DB874" s="151"/>
      <c r="DC874" s="151"/>
      <c r="DD874" s="151"/>
      <c r="DE874" s="151"/>
      <c r="DF874" s="151"/>
      <c r="DG874" s="151"/>
      <c r="DH874" s="151"/>
      <c r="DI874" s="151"/>
      <c r="DJ874" s="151"/>
      <c r="DK874" s="151"/>
      <c r="DL874" s="151"/>
      <c r="DM874" s="151"/>
      <c r="DN874" s="151"/>
      <c r="DO874" s="151"/>
    </row>
    <row r="875" spans="1:119" ht="15.75" customHeight="1" x14ac:dyDescent="0.2">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c r="AC875" s="151"/>
      <c r="AD875" s="151"/>
      <c r="AE875" s="151"/>
      <c r="AF875" s="151"/>
      <c r="AG875" s="151"/>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151"/>
      <c r="BU875" s="151"/>
      <c r="BV875" s="151"/>
      <c r="BW875" s="151"/>
      <c r="BX875" s="151"/>
      <c r="BY875" s="151"/>
      <c r="BZ875" s="151"/>
      <c r="CA875" s="151"/>
      <c r="CB875" s="151"/>
      <c r="CC875" s="151"/>
      <c r="CD875" s="151"/>
      <c r="CE875" s="151"/>
      <c r="CF875" s="151"/>
      <c r="CG875" s="151"/>
      <c r="CH875" s="151"/>
      <c r="CI875" s="151"/>
      <c r="CJ875" s="151"/>
      <c r="CK875" s="151"/>
      <c r="CL875" s="151"/>
      <c r="CM875" s="151"/>
      <c r="CN875" s="151"/>
      <c r="CO875" s="151"/>
      <c r="CP875" s="151"/>
      <c r="CQ875" s="151"/>
      <c r="CR875" s="151"/>
      <c r="CS875" s="151"/>
      <c r="CT875" s="151"/>
      <c r="CU875" s="151"/>
      <c r="CV875" s="151"/>
      <c r="CW875" s="151"/>
      <c r="CX875" s="151"/>
      <c r="CY875" s="151"/>
      <c r="CZ875" s="151"/>
      <c r="DA875" s="151"/>
      <c r="DB875" s="151"/>
      <c r="DC875" s="151"/>
      <c r="DD875" s="151"/>
      <c r="DE875" s="151"/>
      <c r="DF875" s="151"/>
      <c r="DG875" s="151"/>
      <c r="DH875" s="151"/>
      <c r="DI875" s="151"/>
      <c r="DJ875" s="151"/>
      <c r="DK875" s="151"/>
      <c r="DL875" s="151"/>
      <c r="DM875" s="151"/>
      <c r="DN875" s="151"/>
      <c r="DO875" s="151"/>
    </row>
    <row r="876" spans="1:119" ht="15.75" customHeight="1" x14ac:dyDescent="0.2">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c r="AC876" s="151"/>
      <c r="AD876" s="151"/>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c r="BR876" s="151"/>
      <c r="BS876" s="151"/>
      <c r="BT876" s="151"/>
      <c r="BU876" s="151"/>
      <c r="BV876" s="151"/>
      <c r="BW876" s="151"/>
      <c r="BX876" s="151"/>
      <c r="BY876" s="151"/>
      <c r="BZ876" s="151"/>
      <c r="CA876" s="151"/>
      <c r="CB876" s="151"/>
      <c r="CC876" s="151"/>
      <c r="CD876" s="151"/>
      <c r="CE876" s="151"/>
      <c r="CF876" s="151"/>
      <c r="CG876" s="151"/>
      <c r="CH876" s="151"/>
      <c r="CI876" s="151"/>
      <c r="CJ876" s="151"/>
      <c r="CK876" s="151"/>
      <c r="CL876" s="151"/>
      <c r="CM876" s="151"/>
      <c r="CN876" s="151"/>
      <c r="CO876" s="151"/>
      <c r="CP876" s="151"/>
      <c r="CQ876" s="151"/>
      <c r="CR876" s="151"/>
      <c r="CS876" s="151"/>
      <c r="CT876" s="151"/>
      <c r="CU876" s="151"/>
      <c r="CV876" s="151"/>
      <c r="CW876" s="151"/>
      <c r="CX876" s="151"/>
      <c r="CY876" s="151"/>
      <c r="CZ876" s="151"/>
      <c r="DA876" s="151"/>
      <c r="DB876" s="151"/>
      <c r="DC876" s="151"/>
      <c r="DD876" s="151"/>
      <c r="DE876" s="151"/>
      <c r="DF876" s="151"/>
      <c r="DG876" s="151"/>
      <c r="DH876" s="151"/>
      <c r="DI876" s="151"/>
      <c r="DJ876" s="151"/>
      <c r="DK876" s="151"/>
      <c r="DL876" s="151"/>
      <c r="DM876" s="151"/>
      <c r="DN876" s="151"/>
      <c r="DO876" s="151"/>
    </row>
    <row r="877" spans="1:119" ht="15.75" customHeight="1" x14ac:dyDescent="0.2">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c r="AC877" s="151"/>
      <c r="AD877" s="151"/>
      <c r="AE877" s="151"/>
      <c r="AF877" s="151"/>
      <c r="AG877" s="151"/>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c r="BR877" s="151"/>
      <c r="BS877" s="151"/>
      <c r="BT877" s="151"/>
      <c r="BU877" s="151"/>
      <c r="BV877" s="151"/>
      <c r="BW877" s="151"/>
      <c r="BX877" s="151"/>
      <c r="BY877" s="151"/>
      <c r="BZ877" s="151"/>
      <c r="CA877" s="151"/>
      <c r="CB877" s="151"/>
      <c r="CC877" s="151"/>
      <c r="CD877" s="151"/>
      <c r="CE877" s="151"/>
      <c r="CF877" s="151"/>
      <c r="CG877" s="151"/>
      <c r="CH877" s="151"/>
      <c r="CI877" s="151"/>
      <c r="CJ877" s="151"/>
      <c r="CK877" s="151"/>
      <c r="CL877" s="151"/>
      <c r="CM877" s="151"/>
      <c r="CN877" s="151"/>
      <c r="CO877" s="151"/>
      <c r="CP877" s="151"/>
      <c r="CQ877" s="151"/>
      <c r="CR877" s="151"/>
      <c r="CS877" s="151"/>
      <c r="CT877" s="151"/>
      <c r="CU877" s="151"/>
      <c r="CV877" s="151"/>
      <c r="CW877" s="151"/>
      <c r="CX877" s="151"/>
      <c r="CY877" s="151"/>
      <c r="CZ877" s="151"/>
      <c r="DA877" s="151"/>
      <c r="DB877" s="151"/>
      <c r="DC877" s="151"/>
      <c r="DD877" s="151"/>
      <c r="DE877" s="151"/>
      <c r="DF877" s="151"/>
      <c r="DG877" s="151"/>
      <c r="DH877" s="151"/>
      <c r="DI877" s="151"/>
      <c r="DJ877" s="151"/>
      <c r="DK877" s="151"/>
      <c r="DL877" s="151"/>
      <c r="DM877" s="151"/>
      <c r="DN877" s="151"/>
      <c r="DO877" s="151"/>
    </row>
    <row r="878" spans="1:119" ht="15.75" customHeight="1" x14ac:dyDescent="0.2">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c r="AC878" s="151"/>
      <c r="AD878" s="151"/>
      <c r="AE878" s="151"/>
      <c r="AF878" s="151"/>
      <c r="AG878" s="151"/>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151"/>
      <c r="BU878" s="151"/>
      <c r="BV878" s="151"/>
      <c r="BW878" s="151"/>
      <c r="BX878" s="151"/>
      <c r="BY878" s="151"/>
      <c r="BZ878" s="151"/>
      <c r="CA878" s="151"/>
      <c r="CB878" s="151"/>
      <c r="CC878" s="151"/>
      <c r="CD878" s="151"/>
      <c r="CE878" s="151"/>
      <c r="CF878" s="151"/>
      <c r="CG878" s="151"/>
      <c r="CH878" s="151"/>
      <c r="CI878" s="151"/>
      <c r="CJ878" s="151"/>
      <c r="CK878" s="151"/>
      <c r="CL878" s="151"/>
      <c r="CM878" s="151"/>
      <c r="CN878" s="151"/>
      <c r="CO878" s="151"/>
      <c r="CP878" s="151"/>
      <c r="CQ878" s="151"/>
      <c r="CR878" s="151"/>
      <c r="CS878" s="151"/>
      <c r="CT878" s="151"/>
      <c r="CU878" s="151"/>
      <c r="CV878" s="151"/>
      <c r="CW878" s="151"/>
      <c r="CX878" s="151"/>
      <c r="CY878" s="151"/>
      <c r="CZ878" s="151"/>
      <c r="DA878" s="151"/>
      <c r="DB878" s="151"/>
      <c r="DC878" s="151"/>
      <c r="DD878" s="151"/>
      <c r="DE878" s="151"/>
      <c r="DF878" s="151"/>
      <c r="DG878" s="151"/>
      <c r="DH878" s="151"/>
      <c r="DI878" s="151"/>
      <c r="DJ878" s="151"/>
      <c r="DK878" s="151"/>
      <c r="DL878" s="151"/>
      <c r="DM878" s="151"/>
      <c r="DN878" s="151"/>
      <c r="DO878" s="151"/>
    </row>
    <row r="879" spans="1:119" ht="15.75" customHeight="1" x14ac:dyDescent="0.2">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c r="AC879" s="151"/>
      <c r="AD879" s="151"/>
      <c r="AE879" s="151"/>
      <c r="AF879" s="151"/>
      <c r="AG879" s="151"/>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c r="BR879" s="151"/>
      <c r="BS879" s="151"/>
      <c r="BT879" s="151"/>
      <c r="BU879" s="151"/>
      <c r="BV879" s="151"/>
      <c r="BW879" s="151"/>
      <c r="BX879" s="151"/>
      <c r="BY879" s="151"/>
      <c r="BZ879" s="151"/>
      <c r="CA879" s="151"/>
      <c r="CB879" s="151"/>
      <c r="CC879" s="151"/>
      <c r="CD879" s="151"/>
      <c r="CE879" s="151"/>
      <c r="CF879" s="151"/>
      <c r="CG879" s="151"/>
      <c r="CH879" s="151"/>
      <c r="CI879" s="151"/>
      <c r="CJ879" s="151"/>
      <c r="CK879" s="151"/>
      <c r="CL879" s="151"/>
      <c r="CM879" s="151"/>
      <c r="CN879" s="151"/>
      <c r="CO879" s="151"/>
      <c r="CP879" s="151"/>
      <c r="CQ879" s="151"/>
      <c r="CR879" s="151"/>
      <c r="CS879" s="151"/>
      <c r="CT879" s="151"/>
      <c r="CU879" s="151"/>
      <c r="CV879" s="151"/>
      <c r="CW879" s="151"/>
      <c r="CX879" s="151"/>
      <c r="CY879" s="151"/>
      <c r="CZ879" s="151"/>
      <c r="DA879" s="151"/>
      <c r="DB879" s="151"/>
      <c r="DC879" s="151"/>
      <c r="DD879" s="151"/>
      <c r="DE879" s="151"/>
      <c r="DF879" s="151"/>
      <c r="DG879" s="151"/>
      <c r="DH879" s="151"/>
      <c r="DI879" s="151"/>
      <c r="DJ879" s="151"/>
      <c r="DK879" s="151"/>
      <c r="DL879" s="151"/>
      <c r="DM879" s="151"/>
      <c r="DN879" s="151"/>
      <c r="DO879" s="151"/>
    </row>
    <row r="880" spans="1:119" ht="15.75" customHeight="1" x14ac:dyDescent="0.2">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c r="AC880" s="151"/>
      <c r="AD880" s="151"/>
      <c r="AE880" s="151"/>
      <c r="AF880" s="151"/>
      <c r="AG880" s="151"/>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151"/>
      <c r="BN880" s="151"/>
      <c r="BO880" s="151"/>
      <c r="BP880" s="151"/>
      <c r="BQ880" s="151"/>
      <c r="BR880" s="151"/>
      <c r="BS880" s="151"/>
      <c r="BT880" s="151"/>
      <c r="BU880" s="151"/>
      <c r="BV880" s="151"/>
      <c r="BW880" s="151"/>
      <c r="BX880" s="151"/>
      <c r="BY880" s="151"/>
      <c r="BZ880" s="151"/>
      <c r="CA880" s="151"/>
      <c r="CB880" s="151"/>
      <c r="CC880" s="151"/>
      <c r="CD880" s="151"/>
      <c r="CE880" s="151"/>
      <c r="CF880" s="151"/>
      <c r="CG880" s="151"/>
      <c r="CH880" s="151"/>
      <c r="CI880" s="151"/>
      <c r="CJ880" s="151"/>
      <c r="CK880" s="151"/>
      <c r="CL880" s="151"/>
      <c r="CM880" s="151"/>
      <c r="CN880" s="151"/>
      <c r="CO880" s="151"/>
      <c r="CP880" s="151"/>
      <c r="CQ880" s="151"/>
      <c r="CR880" s="151"/>
      <c r="CS880" s="151"/>
      <c r="CT880" s="151"/>
      <c r="CU880" s="151"/>
      <c r="CV880" s="151"/>
      <c r="CW880" s="151"/>
      <c r="CX880" s="151"/>
      <c r="CY880" s="151"/>
      <c r="CZ880" s="151"/>
      <c r="DA880" s="151"/>
      <c r="DB880" s="151"/>
      <c r="DC880" s="151"/>
      <c r="DD880" s="151"/>
      <c r="DE880" s="151"/>
      <c r="DF880" s="151"/>
      <c r="DG880" s="151"/>
      <c r="DH880" s="151"/>
      <c r="DI880" s="151"/>
      <c r="DJ880" s="151"/>
      <c r="DK880" s="151"/>
      <c r="DL880" s="151"/>
      <c r="DM880" s="151"/>
      <c r="DN880" s="151"/>
      <c r="DO880" s="151"/>
    </row>
    <row r="881" spans="1:119" ht="15.75" customHeight="1" x14ac:dyDescent="0.2">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c r="AC881" s="151"/>
      <c r="AD881" s="151"/>
      <c r="AE881" s="151"/>
      <c r="AF881" s="151"/>
      <c r="AG881" s="151"/>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151"/>
      <c r="BN881" s="151"/>
      <c r="BO881" s="151"/>
      <c r="BP881" s="151"/>
      <c r="BQ881" s="151"/>
      <c r="BR881" s="151"/>
      <c r="BS881" s="151"/>
      <c r="BT881" s="151"/>
      <c r="BU881" s="151"/>
      <c r="BV881" s="151"/>
      <c r="BW881" s="151"/>
      <c r="BX881" s="151"/>
      <c r="BY881" s="151"/>
      <c r="BZ881" s="151"/>
      <c r="CA881" s="151"/>
      <c r="CB881" s="151"/>
      <c r="CC881" s="151"/>
      <c r="CD881" s="151"/>
      <c r="CE881" s="151"/>
      <c r="CF881" s="151"/>
      <c r="CG881" s="151"/>
      <c r="CH881" s="151"/>
      <c r="CI881" s="151"/>
      <c r="CJ881" s="151"/>
      <c r="CK881" s="151"/>
      <c r="CL881" s="151"/>
      <c r="CM881" s="151"/>
      <c r="CN881" s="151"/>
      <c r="CO881" s="151"/>
      <c r="CP881" s="151"/>
      <c r="CQ881" s="151"/>
      <c r="CR881" s="151"/>
      <c r="CS881" s="151"/>
      <c r="CT881" s="151"/>
      <c r="CU881" s="151"/>
      <c r="CV881" s="151"/>
      <c r="CW881" s="151"/>
      <c r="CX881" s="151"/>
      <c r="CY881" s="151"/>
      <c r="CZ881" s="151"/>
      <c r="DA881" s="151"/>
      <c r="DB881" s="151"/>
      <c r="DC881" s="151"/>
      <c r="DD881" s="151"/>
      <c r="DE881" s="151"/>
      <c r="DF881" s="151"/>
      <c r="DG881" s="151"/>
      <c r="DH881" s="151"/>
      <c r="DI881" s="151"/>
      <c r="DJ881" s="151"/>
      <c r="DK881" s="151"/>
      <c r="DL881" s="151"/>
      <c r="DM881" s="151"/>
      <c r="DN881" s="151"/>
      <c r="DO881" s="151"/>
    </row>
    <row r="882" spans="1:119" ht="15.75" customHeight="1" x14ac:dyDescent="0.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c r="AC882" s="151"/>
      <c r="AD882" s="151"/>
      <c r="AE882" s="151"/>
      <c r="AF882" s="151"/>
      <c r="AG882" s="151"/>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151"/>
      <c r="BU882" s="151"/>
      <c r="BV882" s="151"/>
      <c r="BW882" s="151"/>
      <c r="BX882" s="151"/>
      <c r="BY882" s="151"/>
      <c r="BZ882" s="151"/>
      <c r="CA882" s="151"/>
      <c r="CB882" s="151"/>
      <c r="CC882" s="151"/>
      <c r="CD882" s="151"/>
      <c r="CE882" s="151"/>
      <c r="CF882" s="151"/>
      <c r="CG882" s="151"/>
      <c r="CH882" s="151"/>
      <c r="CI882" s="151"/>
      <c r="CJ882" s="151"/>
      <c r="CK882" s="151"/>
      <c r="CL882" s="151"/>
      <c r="CM882" s="151"/>
      <c r="CN882" s="151"/>
      <c r="CO882" s="151"/>
      <c r="CP882" s="151"/>
      <c r="CQ882" s="151"/>
      <c r="CR882" s="151"/>
      <c r="CS882" s="151"/>
      <c r="CT882" s="151"/>
      <c r="CU882" s="151"/>
      <c r="CV882" s="151"/>
      <c r="CW882" s="151"/>
      <c r="CX882" s="151"/>
      <c r="CY882" s="151"/>
      <c r="CZ882" s="151"/>
      <c r="DA882" s="151"/>
      <c r="DB882" s="151"/>
      <c r="DC882" s="151"/>
      <c r="DD882" s="151"/>
      <c r="DE882" s="151"/>
      <c r="DF882" s="151"/>
      <c r="DG882" s="151"/>
      <c r="DH882" s="151"/>
      <c r="DI882" s="151"/>
      <c r="DJ882" s="151"/>
      <c r="DK882" s="151"/>
      <c r="DL882" s="151"/>
      <c r="DM882" s="151"/>
      <c r="DN882" s="151"/>
      <c r="DO882" s="151"/>
    </row>
    <row r="883" spans="1:119" ht="15.75" customHeight="1" x14ac:dyDescent="0.2">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c r="AC883" s="151"/>
      <c r="AD883" s="151"/>
      <c r="AE883" s="151"/>
      <c r="AF883" s="151"/>
      <c r="AG883" s="151"/>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151"/>
      <c r="BU883" s="151"/>
      <c r="BV883" s="151"/>
      <c r="BW883" s="151"/>
      <c r="BX883" s="151"/>
      <c r="BY883" s="151"/>
      <c r="BZ883" s="151"/>
      <c r="CA883" s="151"/>
      <c r="CB883" s="151"/>
      <c r="CC883" s="151"/>
      <c r="CD883" s="151"/>
      <c r="CE883" s="151"/>
      <c r="CF883" s="151"/>
      <c r="CG883" s="151"/>
      <c r="CH883" s="151"/>
      <c r="CI883" s="151"/>
      <c r="CJ883" s="151"/>
      <c r="CK883" s="151"/>
      <c r="CL883" s="151"/>
      <c r="CM883" s="151"/>
      <c r="CN883" s="151"/>
      <c r="CO883" s="151"/>
      <c r="CP883" s="151"/>
      <c r="CQ883" s="151"/>
      <c r="CR883" s="151"/>
      <c r="CS883" s="151"/>
      <c r="CT883" s="151"/>
      <c r="CU883" s="151"/>
      <c r="CV883" s="151"/>
      <c r="CW883" s="151"/>
      <c r="CX883" s="151"/>
      <c r="CY883" s="151"/>
      <c r="CZ883" s="151"/>
      <c r="DA883" s="151"/>
      <c r="DB883" s="151"/>
      <c r="DC883" s="151"/>
      <c r="DD883" s="151"/>
      <c r="DE883" s="151"/>
      <c r="DF883" s="151"/>
      <c r="DG883" s="151"/>
      <c r="DH883" s="151"/>
      <c r="DI883" s="151"/>
      <c r="DJ883" s="151"/>
      <c r="DK883" s="151"/>
      <c r="DL883" s="151"/>
      <c r="DM883" s="151"/>
      <c r="DN883" s="151"/>
      <c r="DO883" s="151"/>
    </row>
    <row r="884" spans="1:119" ht="15.75" customHeight="1" x14ac:dyDescent="0.2">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c r="AC884" s="151"/>
      <c r="AD884" s="151"/>
      <c r="AE884" s="151"/>
      <c r="AF884" s="151"/>
      <c r="AG884" s="151"/>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c r="BR884" s="151"/>
      <c r="BS884" s="151"/>
      <c r="BT884" s="151"/>
      <c r="BU884" s="151"/>
      <c r="BV884" s="151"/>
      <c r="BW884" s="151"/>
      <c r="BX884" s="151"/>
      <c r="BY884" s="151"/>
      <c r="BZ884" s="151"/>
      <c r="CA884" s="151"/>
      <c r="CB884" s="151"/>
      <c r="CC884" s="151"/>
      <c r="CD884" s="151"/>
      <c r="CE884" s="151"/>
      <c r="CF884" s="151"/>
      <c r="CG884" s="151"/>
      <c r="CH884" s="151"/>
      <c r="CI884" s="151"/>
      <c r="CJ884" s="151"/>
      <c r="CK884" s="151"/>
      <c r="CL884" s="151"/>
      <c r="CM884" s="151"/>
      <c r="CN884" s="151"/>
      <c r="CO884" s="151"/>
      <c r="CP884" s="151"/>
      <c r="CQ884" s="151"/>
      <c r="CR884" s="151"/>
      <c r="CS884" s="151"/>
      <c r="CT884" s="151"/>
      <c r="CU884" s="151"/>
      <c r="CV884" s="151"/>
      <c r="CW884" s="151"/>
      <c r="CX884" s="151"/>
      <c r="CY884" s="151"/>
      <c r="CZ884" s="151"/>
      <c r="DA884" s="151"/>
      <c r="DB884" s="151"/>
      <c r="DC884" s="151"/>
      <c r="DD884" s="151"/>
      <c r="DE884" s="151"/>
      <c r="DF884" s="151"/>
      <c r="DG884" s="151"/>
      <c r="DH884" s="151"/>
      <c r="DI884" s="151"/>
      <c r="DJ884" s="151"/>
      <c r="DK884" s="151"/>
      <c r="DL884" s="151"/>
      <c r="DM884" s="151"/>
      <c r="DN884" s="151"/>
      <c r="DO884" s="151"/>
    </row>
    <row r="885" spans="1:119" ht="15.75" customHeight="1" x14ac:dyDescent="0.2">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c r="AC885" s="151"/>
      <c r="AD885" s="151"/>
      <c r="AE885" s="151"/>
      <c r="AF885" s="151"/>
      <c r="AG885" s="151"/>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c r="BR885" s="151"/>
      <c r="BS885" s="151"/>
      <c r="BT885" s="151"/>
      <c r="BU885" s="151"/>
      <c r="BV885" s="151"/>
      <c r="BW885" s="151"/>
      <c r="BX885" s="151"/>
      <c r="BY885" s="151"/>
      <c r="BZ885" s="151"/>
      <c r="CA885" s="151"/>
      <c r="CB885" s="151"/>
      <c r="CC885" s="151"/>
      <c r="CD885" s="151"/>
      <c r="CE885" s="151"/>
      <c r="CF885" s="151"/>
      <c r="CG885" s="151"/>
      <c r="CH885" s="151"/>
      <c r="CI885" s="151"/>
      <c r="CJ885" s="151"/>
      <c r="CK885" s="151"/>
      <c r="CL885" s="151"/>
      <c r="CM885" s="151"/>
      <c r="CN885" s="151"/>
      <c r="CO885" s="151"/>
      <c r="CP885" s="151"/>
      <c r="CQ885" s="151"/>
      <c r="CR885" s="151"/>
      <c r="CS885" s="151"/>
      <c r="CT885" s="151"/>
      <c r="CU885" s="151"/>
      <c r="CV885" s="151"/>
      <c r="CW885" s="151"/>
      <c r="CX885" s="151"/>
      <c r="CY885" s="151"/>
      <c r="CZ885" s="151"/>
      <c r="DA885" s="151"/>
      <c r="DB885" s="151"/>
      <c r="DC885" s="151"/>
      <c r="DD885" s="151"/>
      <c r="DE885" s="151"/>
      <c r="DF885" s="151"/>
      <c r="DG885" s="151"/>
      <c r="DH885" s="151"/>
      <c r="DI885" s="151"/>
      <c r="DJ885" s="151"/>
      <c r="DK885" s="151"/>
      <c r="DL885" s="151"/>
      <c r="DM885" s="151"/>
      <c r="DN885" s="151"/>
      <c r="DO885" s="151"/>
    </row>
    <row r="886" spans="1:119" ht="15.75" customHeight="1" x14ac:dyDescent="0.2">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c r="AC886" s="151"/>
      <c r="AD886" s="151"/>
      <c r="AE886" s="151"/>
      <c r="AF886" s="151"/>
      <c r="AG886" s="151"/>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c r="BR886" s="151"/>
      <c r="BS886" s="151"/>
      <c r="BT886" s="151"/>
      <c r="BU886" s="151"/>
      <c r="BV886" s="151"/>
      <c r="BW886" s="151"/>
      <c r="BX886" s="151"/>
      <c r="BY886" s="151"/>
      <c r="BZ886" s="151"/>
      <c r="CA886" s="151"/>
      <c r="CB886" s="151"/>
      <c r="CC886" s="151"/>
      <c r="CD886" s="151"/>
      <c r="CE886" s="151"/>
      <c r="CF886" s="151"/>
      <c r="CG886" s="151"/>
      <c r="CH886" s="151"/>
      <c r="CI886" s="151"/>
      <c r="CJ886" s="151"/>
      <c r="CK886" s="151"/>
      <c r="CL886" s="151"/>
      <c r="CM886" s="151"/>
      <c r="CN886" s="151"/>
      <c r="CO886" s="151"/>
      <c r="CP886" s="151"/>
      <c r="CQ886" s="151"/>
      <c r="CR886" s="151"/>
      <c r="CS886" s="151"/>
      <c r="CT886" s="151"/>
      <c r="CU886" s="151"/>
      <c r="CV886" s="151"/>
      <c r="CW886" s="151"/>
      <c r="CX886" s="151"/>
      <c r="CY886" s="151"/>
      <c r="CZ886" s="151"/>
      <c r="DA886" s="151"/>
      <c r="DB886" s="151"/>
      <c r="DC886" s="151"/>
      <c r="DD886" s="151"/>
      <c r="DE886" s="151"/>
      <c r="DF886" s="151"/>
      <c r="DG886" s="151"/>
      <c r="DH886" s="151"/>
      <c r="DI886" s="151"/>
      <c r="DJ886" s="151"/>
      <c r="DK886" s="151"/>
      <c r="DL886" s="151"/>
      <c r="DM886" s="151"/>
      <c r="DN886" s="151"/>
      <c r="DO886" s="151"/>
    </row>
    <row r="887" spans="1:119" ht="15.75" customHeight="1" x14ac:dyDescent="0.2">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c r="BR887" s="151"/>
      <c r="BS887" s="151"/>
      <c r="BT887" s="151"/>
      <c r="BU887" s="151"/>
      <c r="BV887" s="151"/>
      <c r="BW887" s="151"/>
      <c r="BX887" s="151"/>
      <c r="BY887" s="151"/>
      <c r="BZ887" s="151"/>
      <c r="CA887" s="151"/>
      <c r="CB887" s="151"/>
      <c r="CC887" s="151"/>
      <c r="CD887" s="151"/>
      <c r="CE887" s="151"/>
      <c r="CF887" s="151"/>
      <c r="CG887" s="151"/>
      <c r="CH887" s="151"/>
      <c r="CI887" s="151"/>
      <c r="CJ887" s="151"/>
      <c r="CK887" s="151"/>
      <c r="CL887" s="151"/>
      <c r="CM887" s="151"/>
      <c r="CN887" s="151"/>
      <c r="CO887" s="151"/>
      <c r="CP887" s="151"/>
      <c r="CQ887" s="151"/>
      <c r="CR887" s="151"/>
      <c r="CS887" s="151"/>
      <c r="CT887" s="151"/>
      <c r="CU887" s="151"/>
      <c r="CV887" s="151"/>
      <c r="CW887" s="151"/>
      <c r="CX887" s="151"/>
      <c r="CY887" s="151"/>
      <c r="CZ887" s="151"/>
      <c r="DA887" s="151"/>
      <c r="DB887" s="151"/>
      <c r="DC887" s="151"/>
      <c r="DD887" s="151"/>
      <c r="DE887" s="151"/>
      <c r="DF887" s="151"/>
      <c r="DG887" s="151"/>
      <c r="DH887" s="151"/>
      <c r="DI887" s="151"/>
      <c r="DJ887" s="151"/>
      <c r="DK887" s="151"/>
      <c r="DL887" s="151"/>
      <c r="DM887" s="151"/>
      <c r="DN887" s="151"/>
      <c r="DO887" s="151"/>
    </row>
    <row r="888" spans="1:119" ht="15.75" customHeight="1" x14ac:dyDescent="0.2">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151"/>
      <c r="BN888" s="151"/>
      <c r="BO888" s="151"/>
      <c r="BP888" s="151"/>
      <c r="BQ888" s="151"/>
      <c r="BR888" s="151"/>
      <c r="BS888" s="151"/>
      <c r="BT888" s="151"/>
      <c r="BU888" s="151"/>
      <c r="BV888" s="151"/>
      <c r="BW888" s="151"/>
      <c r="BX888" s="151"/>
      <c r="BY888" s="151"/>
      <c r="BZ888" s="151"/>
      <c r="CA888" s="151"/>
      <c r="CB888" s="151"/>
      <c r="CC888" s="151"/>
      <c r="CD888" s="151"/>
      <c r="CE888" s="151"/>
      <c r="CF888" s="151"/>
      <c r="CG888" s="151"/>
      <c r="CH888" s="151"/>
      <c r="CI888" s="151"/>
      <c r="CJ888" s="151"/>
      <c r="CK888" s="151"/>
      <c r="CL888" s="151"/>
      <c r="CM888" s="151"/>
      <c r="CN888" s="151"/>
      <c r="CO888" s="151"/>
      <c r="CP888" s="151"/>
      <c r="CQ888" s="151"/>
      <c r="CR888" s="151"/>
      <c r="CS888" s="151"/>
      <c r="CT888" s="151"/>
      <c r="CU888" s="151"/>
      <c r="CV888" s="151"/>
      <c r="CW888" s="151"/>
      <c r="CX888" s="151"/>
      <c r="CY888" s="151"/>
      <c r="CZ888" s="151"/>
      <c r="DA888" s="151"/>
      <c r="DB888" s="151"/>
      <c r="DC888" s="151"/>
      <c r="DD888" s="151"/>
      <c r="DE888" s="151"/>
      <c r="DF888" s="151"/>
      <c r="DG888" s="151"/>
      <c r="DH888" s="151"/>
      <c r="DI888" s="151"/>
      <c r="DJ888" s="151"/>
      <c r="DK888" s="151"/>
      <c r="DL888" s="151"/>
      <c r="DM888" s="151"/>
      <c r="DN888" s="151"/>
      <c r="DO888" s="151"/>
    </row>
    <row r="889" spans="1:119" ht="15.75" customHeight="1" x14ac:dyDescent="0.2">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c r="AC889" s="151"/>
      <c r="AD889" s="151"/>
      <c r="AE889" s="151"/>
      <c r="AF889" s="151"/>
      <c r="AG889" s="151"/>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c r="BR889" s="151"/>
      <c r="BS889" s="151"/>
      <c r="BT889" s="151"/>
      <c r="BU889" s="151"/>
      <c r="BV889" s="151"/>
      <c r="BW889" s="151"/>
      <c r="BX889" s="151"/>
      <c r="BY889" s="151"/>
      <c r="BZ889" s="151"/>
      <c r="CA889" s="151"/>
      <c r="CB889" s="151"/>
      <c r="CC889" s="151"/>
      <c r="CD889" s="151"/>
      <c r="CE889" s="151"/>
      <c r="CF889" s="151"/>
      <c r="CG889" s="151"/>
      <c r="CH889" s="151"/>
      <c r="CI889" s="151"/>
      <c r="CJ889" s="151"/>
      <c r="CK889" s="151"/>
      <c r="CL889" s="151"/>
      <c r="CM889" s="151"/>
      <c r="CN889" s="151"/>
      <c r="CO889" s="151"/>
      <c r="CP889" s="151"/>
      <c r="CQ889" s="151"/>
      <c r="CR889" s="151"/>
      <c r="CS889" s="151"/>
      <c r="CT889" s="151"/>
      <c r="CU889" s="151"/>
      <c r="CV889" s="151"/>
      <c r="CW889" s="151"/>
      <c r="CX889" s="151"/>
      <c r="CY889" s="151"/>
      <c r="CZ889" s="151"/>
      <c r="DA889" s="151"/>
      <c r="DB889" s="151"/>
      <c r="DC889" s="151"/>
      <c r="DD889" s="151"/>
      <c r="DE889" s="151"/>
      <c r="DF889" s="151"/>
      <c r="DG889" s="151"/>
      <c r="DH889" s="151"/>
      <c r="DI889" s="151"/>
      <c r="DJ889" s="151"/>
      <c r="DK889" s="151"/>
      <c r="DL889" s="151"/>
      <c r="DM889" s="151"/>
      <c r="DN889" s="151"/>
      <c r="DO889" s="151"/>
    </row>
    <row r="890" spans="1:119" ht="15.75" customHeight="1" x14ac:dyDescent="0.2">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c r="AC890" s="151"/>
      <c r="AD890" s="151"/>
      <c r="AE890" s="151"/>
      <c r="AF890" s="151"/>
      <c r="AG890" s="151"/>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c r="BR890" s="151"/>
      <c r="BS890" s="151"/>
      <c r="BT890" s="151"/>
      <c r="BU890" s="151"/>
      <c r="BV890" s="151"/>
      <c r="BW890" s="151"/>
      <c r="BX890" s="151"/>
      <c r="BY890" s="151"/>
      <c r="BZ890" s="151"/>
      <c r="CA890" s="151"/>
      <c r="CB890" s="151"/>
      <c r="CC890" s="151"/>
      <c r="CD890" s="151"/>
      <c r="CE890" s="151"/>
      <c r="CF890" s="151"/>
      <c r="CG890" s="151"/>
      <c r="CH890" s="151"/>
      <c r="CI890" s="151"/>
      <c r="CJ890" s="151"/>
      <c r="CK890" s="151"/>
      <c r="CL890" s="151"/>
      <c r="CM890" s="151"/>
      <c r="CN890" s="151"/>
      <c r="CO890" s="151"/>
      <c r="CP890" s="151"/>
      <c r="CQ890" s="151"/>
      <c r="CR890" s="151"/>
      <c r="CS890" s="151"/>
      <c r="CT890" s="151"/>
      <c r="CU890" s="151"/>
      <c r="CV890" s="151"/>
      <c r="CW890" s="151"/>
      <c r="CX890" s="151"/>
      <c r="CY890" s="151"/>
      <c r="CZ890" s="151"/>
      <c r="DA890" s="151"/>
      <c r="DB890" s="151"/>
      <c r="DC890" s="151"/>
      <c r="DD890" s="151"/>
      <c r="DE890" s="151"/>
      <c r="DF890" s="151"/>
      <c r="DG890" s="151"/>
      <c r="DH890" s="151"/>
      <c r="DI890" s="151"/>
      <c r="DJ890" s="151"/>
      <c r="DK890" s="151"/>
      <c r="DL890" s="151"/>
      <c r="DM890" s="151"/>
      <c r="DN890" s="151"/>
      <c r="DO890" s="151"/>
    </row>
    <row r="891" spans="1:119" ht="15.75" customHeight="1" x14ac:dyDescent="0.2">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c r="AC891" s="151"/>
      <c r="AD891" s="151"/>
      <c r="AE891" s="151"/>
      <c r="AF891" s="151"/>
      <c r="AG891" s="151"/>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c r="BR891" s="151"/>
      <c r="BS891" s="151"/>
      <c r="BT891" s="151"/>
      <c r="BU891" s="151"/>
      <c r="BV891" s="151"/>
      <c r="BW891" s="151"/>
      <c r="BX891" s="151"/>
      <c r="BY891" s="151"/>
      <c r="BZ891" s="151"/>
      <c r="CA891" s="151"/>
      <c r="CB891" s="151"/>
      <c r="CC891" s="151"/>
      <c r="CD891" s="151"/>
      <c r="CE891" s="151"/>
      <c r="CF891" s="151"/>
      <c r="CG891" s="151"/>
      <c r="CH891" s="151"/>
      <c r="CI891" s="151"/>
      <c r="CJ891" s="151"/>
      <c r="CK891" s="151"/>
      <c r="CL891" s="151"/>
      <c r="CM891" s="151"/>
      <c r="CN891" s="151"/>
      <c r="CO891" s="151"/>
      <c r="CP891" s="151"/>
      <c r="CQ891" s="151"/>
      <c r="CR891" s="151"/>
      <c r="CS891" s="151"/>
      <c r="CT891" s="151"/>
      <c r="CU891" s="151"/>
      <c r="CV891" s="151"/>
      <c r="CW891" s="151"/>
      <c r="CX891" s="151"/>
      <c r="CY891" s="151"/>
      <c r="CZ891" s="151"/>
      <c r="DA891" s="151"/>
      <c r="DB891" s="151"/>
      <c r="DC891" s="151"/>
      <c r="DD891" s="151"/>
      <c r="DE891" s="151"/>
      <c r="DF891" s="151"/>
      <c r="DG891" s="151"/>
      <c r="DH891" s="151"/>
      <c r="DI891" s="151"/>
      <c r="DJ891" s="151"/>
      <c r="DK891" s="151"/>
      <c r="DL891" s="151"/>
      <c r="DM891" s="151"/>
      <c r="DN891" s="151"/>
      <c r="DO891" s="151"/>
    </row>
    <row r="892" spans="1:119" ht="15.75" customHeight="1" x14ac:dyDescent="0.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c r="AC892" s="151"/>
      <c r="AD892" s="151"/>
      <c r="AE892" s="151"/>
      <c r="AF892" s="151"/>
      <c r="AG892" s="151"/>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c r="BR892" s="151"/>
      <c r="BS892" s="151"/>
      <c r="BT892" s="151"/>
      <c r="BU892" s="151"/>
      <c r="BV892" s="151"/>
      <c r="BW892" s="151"/>
      <c r="BX892" s="151"/>
      <c r="BY892" s="151"/>
      <c r="BZ892" s="151"/>
      <c r="CA892" s="151"/>
      <c r="CB892" s="151"/>
      <c r="CC892" s="151"/>
      <c r="CD892" s="151"/>
      <c r="CE892" s="151"/>
      <c r="CF892" s="151"/>
      <c r="CG892" s="151"/>
      <c r="CH892" s="151"/>
      <c r="CI892" s="151"/>
      <c r="CJ892" s="151"/>
      <c r="CK892" s="151"/>
      <c r="CL892" s="151"/>
      <c r="CM892" s="151"/>
      <c r="CN892" s="151"/>
      <c r="CO892" s="151"/>
      <c r="CP892" s="151"/>
      <c r="CQ892" s="151"/>
      <c r="CR892" s="151"/>
      <c r="CS892" s="151"/>
      <c r="CT892" s="151"/>
      <c r="CU892" s="151"/>
      <c r="CV892" s="151"/>
      <c r="CW892" s="151"/>
      <c r="CX892" s="151"/>
      <c r="CY892" s="151"/>
      <c r="CZ892" s="151"/>
      <c r="DA892" s="151"/>
      <c r="DB892" s="151"/>
      <c r="DC892" s="151"/>
      <c r="DD892" s="151"/>
      <c r="DE892" s="151"/>
      <c r="DF892" s="151"/>
      <c r="DG892" s="151"/>
      <c r="DH892" s="151"/>
      <c r="DI892" s="151"/>
      <c r="DJ892" s="151"/>
      <c r="DK892" s="151"/>
      <c r="DL892" s="151"/>
      <c r="DM892" s="151"/>
      <c r="DN892" s="151"/>
      <c r="DO892" s="151"/>
    </row>
    <row r="893" spans="1:119" ht="15.75" customHeight="1" x14ac:dyDescent="0.2">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c r="AC893" s="151"/>
      <c r="AD893" s="151"/>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c r="BR893" s="151"/>
      <c r="BS893" s="151"/>
      <c r="BT893" s="151"/>
      <c r="BU893" s="151"/>
      <c r="BV893" s="151"/>
      <c r="BW893" s="151"/>
      <c r="BX893" s="151"/>
      <c r="BY893" s="151"/>
      <c r="BZ893" s="151"/>
      <c r="CA893" s="151"/>
      <c r="CB893" s="151"/>
      <c r="CC893" s="151"/>
      <c r="CD893" s="151"/>
      <c r="CE893" s="151"/>
      <c r="CF893" s="151"/>
      <c r="CG893" s="151"/>
      <c r="CH893" s="151"/>
      <c r="CI893" s="151"/>
      <c r="CJ893" s="151"/>
      <c r="CK893" s="151"/>
      <c r="CL893" s="151"/>
      <c r="CM893" s="151"/>
      <c r="CN893" s="151"/>
      <c r="CO893" s="151"/>
      <c r="CP893" s="151"/>
      <c r="CQ893" s="151"/>
      <c r="CR893" s="151"/>
      <c r="CS893" s="151"/>
      <c r="CT893" s="151"/>
      <c r="CU893" s="151"/>
      <c r="CV893" s="151"/>
      <c r="CW893" s="151"/>
      <c r="CX893" s="151"/>
      <c r="CY893" s="151"/>
      <c r="CZ893" s="151"/>
      <c r="DA893" s="151"/>
      <c r="DB893" s="151"/>
      <c r="DC893" s="151"/>
      <c r="DD893" s="151"/>
      <c r="DE893" s="151"/>
      <c r="DF893" s="151"/>
      <c r="DG893" s="151"/>
      <c r="DH893" s="151"/>
      <c r="DI893" s="151"/>
      <c r="DJ893" s="151"/>
      <c r="DK893" s="151"/>
      <c r="DL893" s="151"/>
      <c r="DM893" s="151"/>
      <c r="DN893" s="151"/>
      <c r="DO893" s="151"/>
    </row>
    <row r="894" spans="1:119" ht="15.75" customHeight="1" x14ac:dyDescent="0.2">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c r="AC894" s="151"/>
      <c r="AD894" s="151"/>
      <c r="AE894" s="151"/>
      <c r="AF894" s="151"/>
      <c r="AG894" s="151"/>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c r="BR894" s="151"/>
      <c r="BS894" s="151"/>
      <c r="BT894" s="151"/>
      <c r="BU894" s="151"/>
      <c r="BV894" s="151"/>
      <c r="BW894" s="151"/>
      <c r="BX894" s="151"/>
      <c r="BY894" s="151"/>
      <c r="BZ894" s="151"/>
      <c r="CA894" s="151"/>
      <c r="CB894" s="151"/>
      <c r="CC894" s="151"/>
      <c r="CD894" s="151"/>
      <c r="CE894" s="151"/>
      <c r="CF894" s="151"/>
      <c r="CG894" s="151"/>
      <c r="CH894" s="151"/>
      <c r="CI894" s="151"/>
      <c r="CJ894" s="151"/>
      <c r="CK894" s="151"/>
      <c r="CL894" s="151"/>
      <c r="CM894" s="151"/>
      <c r="CN894" s="151"/>
      <c r="CO894" s="151"/>
      <c r="CP894" s="151"/>
      <c r="CQ894" s="151"/>
      <c r="CR894" s="151"/>
      <c r="CS894" s="151"/>
      <c r="CT894" s="151"/>
      <c r="CU894" s="151"/>
      <c r="CV894" s="151"/>
      <c r="CW894" s="151"/>
      <c r="CX894" s="151"/>
      <c r="CY894" s="151"/>
      <c r="CZ894" s="151"/>
      <c r="DA894" s="151"/>
      <c r="DB894" s="151"/>
      <c r="DC894" s="151"/>
      <c r="DD894" s="151"/>
      <c r="DE894" s="151"/>
      <c r="DF894" s="151"/>
      <c r="DG894" s="151"/>
      <c r="DH894" s="151"/>
      <c r="DI894" s="151"/>
      <c r="DJ894" s="151"/>
      <c r="DK894" s="151"/>
      <c r="DL894" s="151"/>
      <c r="DM894" s="151"/>
      <c r="DN894" s="151"/>
      <c r="DO894" s="151"/>
    </row>
    <row r="895" spans="1:119" ht="15.75" customHeight="1" x14ac:dyDescent="0.2">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row>
    <row r="896" spans="1:119" ht="15.75" customHeight="1" x14ac:dyDescent="0.2">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c r="AC896" s="151"/>
      <c r="AD896" s="151"/>
      <c r="AE896" s="151"/>
      <c r="AF896" s="151"/>
      <c r="AG896" s="151"/>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151"/>
      <c r="BN896" s="151"/>
      <c r="BO896" s="151"/>
      <c r="BP896" s="151"/>
      <c r="BQ896" s="151"/>
      <c r="BR896" s="151"/>
      <c r="BS896" s="151"/>
      <c r="BT896" s="151"/>
      <c r="BU896" s="151"/>
      <c r="BV896" s="151"/>
      <c r="BW896" s="151"/>
      <c r="BX896" s="151"/>
      <c r="BY896" s="151"/>
      <c r="BZ896" s="151"/>
      <c r="CA896" s="151"/>
      <c r="CB896" s="151"/>
      <c r="CC896" s="151"/>
      <c r="CD896" s="151"/>
      <c r="CE896" s="151"/>
      <c r="CF896" s="151"/>
      <c r="CG896" s="151"/>
      <c r="CH896" s="151"/>
      <c r="CI896" s="151"/>
      <c r="CJ896" s="151"/>
      <c r="CK896" s="151"/>
      <c r="CL896" s="151"/>
      <c r="CM896" s="151"/>
      <c r="CN896" s="151"/>
      <c r="CO896" s="151"/>
      <c r="CP896" s="151"/>
      <c r="CQ896" s="151"/>
      <c r="CR896" s="151"/>
      <c r="CS896" s="151"/>
      <c r="CT896" s="151"/>
      <c r="CU896" s="151"/>
      <c r="CV896" s="151"/>
      <c r="CW896" s="151"/>
      <c r="CX896" s="151"/>
      <c r="CY896" s="151"/>
      <c r="CZ896" s="151"/>
      <c r="DA896" s="151"/>
      <c r="DB896" s="151"/>
      <c r="DC896" s="151"/>
      <c r="DD896" s="151"/>
      <c r="DE896" s="151"/>
      <c r="DF896" s="151"/>
      <c r="DG896" s="151"/>
      <c r="DH896" s="151"/>
      <c r="DI896" s="151"/>
      <c r="DJ896" s="151"/>
      <c r="DK896" s="151"/>
      <c r="DL896" s="151"/>
      <c r="DM896" s="151"/>
      <c r="DN896" s="151"/>
      <c r="DO896" s="151"/>
    </row>
    <row r="897" spans="1:119" ht="15.75" customHeight="1" x14ac:dyDescent="0.2">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c r="AC897" s="151"/>
      <c r="AD897" s="151"/>
      <c r="AE897" s="151"/>
      <c r="AF897" s="151"/>
      <c r="AG897" s="151"/>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151"/>
      <c r="BN897" s="151"/>
      <c r="BO897" s="151"/>
      <c r="BP897" s="151"/>
      <c r="BQ897" s="151"/>
      <c r="BR897" s="151"/>
      <c r="BS897" s="151"/>
      <c r="BT897" s="151"/>
      <c r="BU897" s="151"/>
      <c r="BV897" s="151"/>
      <c r="BW897" s="151"/>
      <c r="BX897" s="151"/>
      <c r="BY897" s="151"/>
      <c r="BZ897" s="151"/>
      <c r="CA897" s="151"/>
      <c r="CB897" s="151"/>
      <c r="CC897" s="151"/>
      <c r="CD897" s="151"/>
      <c r="CE897" s="151"/>
      <c r="CF897" s="151"/>
      <c r="CG897" s="151"/>
      <c r="CH897" s="151"/>
      <c r="CI897" s="151"/>
      <c r="CJ897" s="151"/>
      <c r="CK897" s="151"/>
      <c r="CL897" s="151"/>
      <c r="CM897" s="151"/>
      <c r="CN897" s="151"/>
      <c r="CO897" s="151"/>
      <c r="CP897" s="151"/>
      <c r="CQ897" s="151"/>
      <c r="CR897" s="151"/>
      <c r="CS897" s="151"/>
      <c r="CT897" s="151"/>
      <c r="CU897" s="151"/>
      <c r="CV897" s="151"/>
      <c r="CW897" s="151"/>
      <c r="CX897" s="151"/>
      <c r="CY897" s="151"/>
      <c r="CZ897" s="151"/>
      <c r="DA897" s="151"/>
      <c r="DB897" s="151"/>
      <c r="DC897" s="151"/>
      <c r="DD897" s="151"/>
      <c r="DE897" s="151"/>
      <c r="DF897" s="151"/>
      <c r="DG897" s="151"/>
      <c r="DH897" s="151"/>
      <c r="DI897" s="151"/>
      <c r="DJ897" s="151"/>
      <c r="DK897" s="151"/>
      <c r="DL897" s="151"/>
      <c r="DM897" s="151"/>
      <c r="DN897" s="151"/>
      <c r="DO897" s="151"/>
    </row>
    <row r="898" spans="1:119" ht="15.75" customHeight="1" x14ac:dyDescent="0.2">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c r="AC898" s="151"/>
      <c r="AD898" s="151"/>
      <c r="AE898" s="151"/>
      <c r="AF898" s="151"/>
      <c r="AG898" s="151"/>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151"/>
      <c r="BN898" s="151"/>
      <c r="BO898" s="151"/>
      <c r="BP898" s="151"/>
      <c r="BQ898" s="151"/>
      <c r="BR898" s="151"/>
      <c r="BS898" s="151"/>
      <c r="BT898" s="151"/>
      <c r="BU898" s="151"/>
      <c r="BV898" s="151"/>
      <c r="BW898" s="151"/>
      <c r="BX898" s="151"/>
      <c r="BY898" s="151"/>
      <c r="BZ898" s="151"/>
      <c r="CA898" s="151"/>
      <c r="CB898" s="151"/>
      <c r="CC898" s="151"/>
      <c r="CD898" s="151"/>
      <c r="CE898" s="151"/>
      <c r="CF898" s="151"/>
      <c r="CG898" s="151"/>
      <c r="CH898" s="151"/>
      <c r="CI898" s="151"/>
      <c r="CJ898" s="151"/>
      <c r="CK898" s="151"/>
      <c r="CL898" s="151"/>
      <c r="CM898" s="151"/>
      <c r="CN898" s="151"/>
      <c r="CO898" s="151"/>
      <c r="CP898" s="151"/>
      <c r="CQ898" s="151"/>
      <c r="CR898" s="151"/>
      <c r="CS898" s="151"/>
      <c r="CT898" s="151"/>
      <c r="CU898" s="151"/>
      <c r="CV898" s="151"/>
      <c r="CW898" s="151"/>
      <c r="CX898" s="151"/>
      <c r="CY898" s="151"/>
      <c r="CZ898" s="151"/>
      <c r="DA898" s="151"/>
      <c r="DB898" s="151"/>
      <c r="DC898" s="151"/>
      <c r="DD898" s="151"/>
      <c r="DE898" s="151"/>
      <c r="DF898" s="151"/>
      <c r="DG898" s="151"/>
      <c r="DH898" s="151"/>
      <c r="DI898" s="151"/>
      <c r="DJ898" s="151"/>
      <c r="DK898" s="151"/>
      <c r="DL898" s="151"/>
      <c r="DM898" s="151"/>
      <c r="DN898" s="151"/>
      <c r="DO898" s="151"/>
    </row>
    <row r="899" spans="1:119" ht="15.75" customHeight="1" x14ac:dyDescent="0.2">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c r="AC899" s="151"/>
      <c r="AD899" s="151"/>
      <c r="AE899" s="151"/>
      <c r="AF899" s="151"/>
      <c r="AG899" s="151"/>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151"/>
      <c r="BN899" s="151"/>
      <c r="BO899" s="151"/>
      <c r="BP899" s="151"/>
      <c r="BQ899" s="151"/>
      <c r="BR899" s="151"/>
      <c r="BS899" s="151"/>
      <c r="BT899" s="151"/>
      <c r="BU899" s="151"/>
      <c r="BV899" s="151"/>
      <c r="BW899" s="151"/>
      <c r="BX899" s="151"/>
      <c r="BY899" s="151"/>
      <c r="BZ899" s="151"/>
      <c r="CA899" s="151"/>
      <c r="CB899" s="151"/>
      <c r="CC899" s="151"/>
      <c r="CD899" s="151"/>
      <c r="CE899" s="151"/>
      <c r="CF899" s="151"/>
      <c r="CG899" s="151"/>
      <c r="CH899" s="151"/>
      <c r="CI899" s="151"/>
      <c r="CJ899" s="151"/>
      <c r="CK899" s="151"/>
      <c r="CL899" s="151"/>
      <c r="CM899" s="151"/>
      <c r="CN899" s="151"/>
      <c r="CO899" s="151"/>
      <c r="CP899" s="151"/>
      <c r="CQ899" s="151"/>
      <c r="CR899" s="151"/>
      <c r="CS899" s="151"/>
      <c r="CT899" s="151"/>
      <c r="CU899" s="151"/>
      <c r="CV899" s="151"/>
      <c r="CW899" s="151"/>
      <c r="CX899" s="151"/>
      <c r="CY899" s="151"/>
      <c r="CZ899" s="151"/>
      <c r="DA899" s="151"/>
      <c r="DB899" s="151"/>
      <c r="DC899" s="151"/>
      <c r="DD899" s="151"/>
      <c r="DE899" s="151"/>
      <c r="DF899" s="151"/>
      <c r="DG899" s="151"/>
      <c r="DH899" s="151"/>
      <c r="DI899" s="151"/>
      <c r="DJ899" s="151"/>
      <c r="DK899" s="151"/>
      <c r="DL899" s="151"/>
      <c r="DM899" s="151"/>
      <c r="DN899" s="151"/>
      <c r="DO899" s="151"/>
    </row>
    <row r="900" spans="1:119" ht="15.75" customHeight="1" x14ac:dyDescent="0.2">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c r="AC900" s="151"/>
      <c r="AD900" s="151"/>
      <c r="AE900" s="151"/>
      <c r="AF900" s="151"/>
      <c r="AG900" s="151"/>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c r="BR900" s="151"/>
      <c r="BS900" s="151"/>
      <c r="BT900" s="151"/>
      <c r="BU900" s="151"/>
      <c r="BV900" s="151"/>
      <c r="BW900" s="151"/>
      <c r="BX900" s="151"/>
      <c r="BY900" s="151"/>
      <c r="BZ900" s="151"/>
      <c r="CA900" s="151"/>
      <c r="CB900" s="151"/>
      <c r="CC900" s="151"/>
      <c r="CD900" s="151"/>
      <c r="CE900" s="151"/>
      <c r="CF900" s="151"/>
      <c r="CG900" s="151"/>
      <c r="CH900" s="151"/>
      <c r="CI900" s="151"/>
      <c r="CJ900" s="151"/>
      <c r="CK900" s="151"/>
      <c r="CL900" s="151"/>
      <c r="CM900" s="151"/>
      <c r="CN900" s="151"/>
      <c r="CO900" s="151"/>
      <c r="CP900" s="151"/>
      <c r="CQ900" s="151"/>
      <c r="CR900" s="151"/>
      <c r="CS900" s="151"/>
      <c r="CT900" s="151"/>
      <c r="CU900" s="151"/>
      <c r="CV900" s="151"/>
      <c r="CW900" s="151"/>
      <c r="CX900" s="151"/>
      <c r="CY900" s="151"/>
      <c r="CZ900" s="151"/>
      <c r="DA900" s="151"/>
      <c r="DB900" s="151"/>
      <c r="DC900" s="151"/>
      <c r="DD900" s="151"/>
      <c r="DE900" s="151"/>
      <c r="DF900" s="151"/>
      <c r="DG900" s="151"/>
      <c r="DH900" s="151"/>
      <c r="DI900" s="151"/>
      <c r="DJ900" s="151"/>
      <c r="DK900" s="151"/>
      <c r="DL900" s="151"/>
      <c r="DM900" s="151"/>
      <c r="DN900" s="151"/>
      <c r="DO900" s="151"/>
    </row>
    <row r="901" spans="1:119" ht="15.75" customHeight="1" x14ac:dyDescent="0.2">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c r="AC901" s="151"/>
      <c r="AD901" s="151"/>
      <c r="AE901" s="151"/>
      <c r="AF901" s="151"/>
      <c r="AG901" s="151"/>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c r="BR901" s="151"/>
      <c r="BS901" s="151"/>
      <c r="BT901" s="151"/>
      <c r="BU901" s="151"/>
      <c r="BV901" s="151"/>
      <c r="BW901" s="151"/>
      <c r="BX901" s="151"/>
      <c r="BY901" s="151"/>
      <c r="BZ901" s="151"/>
      <c r="CA901" s="151"/>
      <c r="CB901" s="151"/>
      <c r="CC901" s="151"/>
      <c r="CD901" s="151"/>
      <c r="CE901" s="151"/>
      <c r="CF901" s="151"/>
      <c r="CG901" s="151"/>
      <c r="CH901" s="151"/>
      <c r="CI901" s="151"/>
      <c r="CJ901" s="151"/>
      <c r="CK901" s="151"/>
      <c r="CL901" s="151"/>
      <c r="CM901" s="151"/>
      <c r="CN901" s="151"/>
      <c r="CO901" s="151"/>
      <c r="CP901" s="151"/>
      <c r="CQ901" s="151"/>
      <c r="CR901" s="151"/>
      <c r="CS901" s="151"/>
      <c r="CT901" s="151"/>
      <c r="CU901" s="151"/>
      <c r="CV901" s="151"/>
      <c r="CW901" s="151"/>
      <c r="CX901" s="151"/>
      <c r="CY901" s="151"/>
      <c r="CZ901" s="151"/>
      <c r="DA901" s="151"/>
      <c r="DB901" s="151"/>
      <c r="DC901" s="151"/>
      <c r="DD901" s="151"/>
      <c r="DE901" s="151"/>
      <c r="DF901" s="151"/>
      <c r="DG901" s="151"/>
      <c r="DH901" s="151"/>
      <c r="DI901" s="151"/>
      <c r="DJ901" s="151"/>
      <c r="DK901" s="151"/>
      <c r="DL901" s="151"/>
      <c r="DM901" s="151"/>
      <c r="DN901" s="151"/>
      <c r="DO901" s="151"/>
    </row>
    <row r="902" spans="1:119" ht="15.75" customHeight="1" x14ac:dyDescent="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c r="AC902" s="151"/>
      <c r="AD902" s="151"/>
      <c r="AE902" s="151"/>
      <c r="AF902" s="151"/>
      <c r="AG902" s="151"/>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c r="BR902" s="151"/>
      <c r="BS902" s="151"/>
      <c r="BT902" s="151"/>
      <c r="BU902" s="151"/>
      <c r="BV902" s="151"/>
      <c r="BW902" s="151"/>
      <c r="BX902" s="151"/>
      <c r="BY902" s="151"/>
      <c r="BZ902" s="151"/>
      <c r="CA902" s="151"/>
      <c r="CB902" s="151"/>
      <c r="CC902" s="151"/>
      <c r="CD902" s="151"/>
      <c r="CE902" s="151"/>
      <c r="CF902" s="151"/>
      <c r="CG902" s="151"/>
      <c r="CH902" s="151"/>
      <c r="CI902" s="151"/>
      <c r="CJ902" s="151"/>
      <c r="CK902" s="151"/>
      <c r="CL902" s="151"/>
      <c r="CM902" s="151"/>
      <c r="CN902" s="151"/>
      <c r="CO902" s="151"/>
      <c r="CP902" s="151"/>
      <c r="CQ902" s="151"/>
      <c r="CR902" s="151"/>
      <c r="CS902" s="151"/>
      <c r="CT902" s="151"/>
      <c r="CU902" s="151"/>
      <c r="CV902" s="151"/>
      <c r="CW902" s="151"/>
      <c r="CX902" s="151"/>
      <c r="CY902" s="151"/>
      <c r="CZ902" s="151"/>
      <c r="DA902" s="151"/>
      <c r="DB902" s="151"/>
      <c r="DC902" s="151"/>
      <c r="DD902" s="151"/>
      <c r="DE902" s="151"/>
      <c r="DF902" s="151"/>
      <c r="DG902" s="151"/>
      <c r="DH902" s="151"/>
      <c r="DI902" s="151"/>
      <c r="DJ902" s="151"/>
      <c r="DK902" s="151"/>
      <c r="DL902" s="151"/>
      <c r="DM902" s="151"/>
      <c r="DN902" s="151"/>
      <c r="DO902" s="151"/>
    </row>
    <row r="903" spans="1:119" ht="15.75" customHeight="1" x14ac:dyDescent="0.2">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c r="AC903" s="151"/>
      <c r="AD903" s="151"/>
      <c r="AE903" s="151"/>
      <c r="AF903" s="151"/>
      <c r="AG903" s="151"/>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c r="BR903" s="151"/>
      <c r="BS903" s="151"/>
      <c r="BT903" s="151"/>
      <c r="BU903" s="151"/>
      <c r="BV903" s="151"/>
      <c r="BW903" s="151"/>
      <c r="BX903" s="151"/>
      <c r="BY903" s="151"/>
      <c r="BZ903" s="151"/>
      <c r="CA903" s="151"/>
      <c r="CB903" s="151"/>
      <c r="CC903" s="151"/>
      <c r="CD903" s="151"/>
      <c r="CE903" s="151"/>
      <c r="CF903" s="151"/>
      <c r="CG903" s="151"/>
      <c r="CH903" s="151"/>
      <c r="CI903" s="151"/>
      <c r="CJ903" s="151"/>
      <c r="CK903" s="151"/>
      <c r="CL903" s="151"/>
      <c r="CM903" s="151"/>
      <c r="CN903" s="151"/>
      <c r="CO903" s="151"/>
      <c r="CP903" s="151"/>
      <c r="CQ903" s="151"/>
      <c r="CR903" s="151"/>
      <c r="CS903" s="151"/>
      <c r="CT903" s="151"/>
      <c r="CU903" s="151"/>
      <c r="CV903" s="151"/>
      <c r="CW903" s="151"/>
      <c r="CX903" s="151"/>
      <c r="CY903" s="151"/>
      <c r="CZ903" s="151"/>
      <c r="DA903" s="151"/>
      <c r="DB903" s="151"/>
      <c r="DC903" s="151"/>
      <c r="DD903" s="151"/>
      <c r="DE903" s="151"/>
      <c r="DF903" s="151"/>
      <c r="DG903" s="151"/>
      <c r="DH903" s="151"/>
      <c r="DI903" s="151"/>
      <c r="DJ903" s="151"/>
      <c r="DK903" s="151"/>
      <c r="DL903" s="151"/>
      <c r="DM903" s="151"/>
      <c r="DN903" s="151"/>
      <c r="DO903" s="151"/>
    </row>
    <row r="904" spans="1:119" ht="15.75" customHeight="1" x14ac:dyDescent="0.2">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c r="AC904" s="151"/>
      <c r="AD904" s="151"/>
      <c r="AE904" s="151"/>
      <c r="AF904" s="151"/>
      <c r="AG904" s="151"/>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151"/>
      <c r="BN904" s="151"/>
      <c r="BO904" s="151"/>
      <c r="BP904" s="151"/>
      <c r="BQ904" s="151"/>
      <c r="BR904" s="151"/>
      <c r="BS904" s="151"/>
      <c r="BT904" s="151"/>
      <c r="BU904" s="151"/>
      <c r="BV904" s="151"/>
      <c r="BW904" s="151"/>
      <c r="BX904" s="151"/>
      <c r="BY904" s="151"/>
      <c r="BZ904" s="151"/>
      <c r="CA904" s="151"/>
      <c r="CB904" s="151"/>
      <c r="CC904" s="151"/>
      <c r="CD904" s="151"/>
      <c r="CE904" s="151"/>
      <c r="CF904" s="151"/>
      <c r="CG904" s="151"/>
      <c r="CH904" s="151"/>
      <c r="CI904" s="151"/>
      <c r="CJ904" s="151"/>
      <c r="CK904" s="151"/>
      <c r="CL904" s="151"/>
      <c r="CM904" s="151"/>
      <c r="CN904" s="151"/>
      <c r="CO904" s="151"/>
      <c r="CP904" s="151"/>
      <c r="CQ904" s="151"/>
      <c r="CR904" s="151"/>
      <c r="CS904" s="151"/>
      <c r="CT904" s="151"/>
      <c r="CU904" s="151"/>
      <c r="CV904" s="151"/>
      <c r="CW904" s="151"/>
      <c r="CX904" s="151"/>
      <c r="CY904" s="151"/>
      <c r="CZ904" s="151"/>
      <c r="DA904" s="151"/>
      <c r="DB904" s="151"/>
      <c r="DC904" s="151"/>
      <c r="DD904" s="151"/>
      <c r="DE904" s="151"/>
      <c r="DF904" s="151"/>
      <c r="DG904" s="151"/>
      <c r="DH904" s="151"/>
      <c r="DI904" s="151"/>
      <c r="DJ904" s="151"/>
      <c r="DK904" s="151"/>
      <c r="DL904" s="151"/>
      <c r="DM904" s="151"/>
      <c r="DN904" s="151"/>
      <c r="DO904" s="151"/>
    </row>
    <row r="905" spans="1:119" ht="15.75" customHeight="1" x14ac:dyDescent="0.2">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c r="AC905" s="151"/>
      <c r="AD905" s="151"/>
      <c r="AE905" s="151"/>
      <c r="AF905" s="151"/>
      <c r="AG905" s="151"/>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151"/>
      <c r="BN905" s="151"/>
      <c r="BO905" s="151"/>
      <c r="BP905" s="151"/>
      <c r="BQ905" s="151"/>
      <c r="BR905" s="151"/>
      <c r="BS905" s="151"/>
      <c r="BT905" s="151"/>
      <c r="BU905" s="151"/>
      <c r="BV905" s="151"/>
      <c r="BW905" s="151"/>
      <c r="BX905" s="151"/>
      <c r="BY905" s="151"/>
      <c r="BZ905" s="151"/>
      <c r="CA905" s="151"/>
      <c r="CB905" s="151"/>
      <c r="CC905" s="151"/>
      <c r="CD905" s="151"/>
      <c r="CE905" s="151"/>
      <c r="CF905" s="151"/>
      <c r="CG905" s="151"/>
      <c r="CH905" s="151"/>
      <c r="CI905" s="151"/>
      <c r="CJ905" s="151"/>
      <c r="CK905" s="151"/>
      <c r="CL905" s="151"/>
      <c r="CM905" s="151"/>
      <c r="CN905" s="151"/>
      <c r="CO905" s="151"/>
      <c r="CP905" s="151"/>
      <c r="CQ905" s="151"/>
      <c r="CR905" s="151"/>
      <c r="CS905" s="151"/>
      <c r="CT905" s="151"/>
      <c r="CU905" s="151"/>
      <c r="CV905" s="151"/>
      <c r="CW905" s="151"/>
      <c r="CX905" s="151"/>
      <c r="CY905" s="151"/>
      <c r="CZ905" s="151"/>
      <c r="DA905" s="151"/>
      <c r="DB905" s="151"/>
      <c r="DC905" s="151"/>
      <c r="DD905" s="151"/>
      <c r="DE905" s="151"/>
      <c r="DF905" s="151"/>
      <c r="DG905" s="151"/>
      <c r="DH905" s="151"/>
      <c r="DI905" s="151"/>
      <c r="DJ905" s="151"/>
      <c r="DK905" s="151"/>
      <c r="DL905" s="151"/>
      <c r="DM905" s="151"/>
      <c r="DN905" s="151"/>
      <c r="DO905" s="151"/>
    </row>
    <row r="906" spans="1:119" ht="15.75" customHeight="1" x14ac:dyDescent="0.2">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c r="AC906" s="151"/>
      <c r="AD906" s="151"/>
      <c r="AE906" s="151"/>
      <c r="AF906" s="151"/>
      <c r="AG906" s="151"/>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151"/>
      <c r="BN906" s="151"/>
      <c r="BO906" s="151"/>
      <c r="BP906" s="151"/>
      <c r="BQ906" s="151"/>
      <c r="BR906" s="151"/>
      <c r="BS906" s="151"/>
      <c r="BT906" s="151"/>
      <c r="BU906" s="151"/>
      <c r="BV906" s="151"/>
      <c r="BW906" s="151"/>
      <c r="BX906" s="151"/>
      <c r="BY906" s="151"/>
      <c r="BZ906" s="151"/>
      <c r="CA906" s="151"/>
      <c r="CB906" s="151"/>
      <c r="CC906" s="151"/>
      <c r="CD906" s="151"/>
      <c r="CE906" s="151"/>
      <c r="CF906" s="151"/>
      <c r="CG906" s="151"/>
      <c r="CH906" s="151"/>
      <c r="CI906" s="151"/>
      <c r="CJ906" s="151"/>
      <c r="CK906" s="151"/>
      <c r="CL906" s="151"/>
      <c r="CM906" s="151"/>
      <c r="CN906" s="151"/>
      <c r="CO906" s="151"/>
      <c r="CP906" s="151"/>
      <c r="CQ906" s="151"/>
      <c r="CR906" s="151"/>
      <c r="CS906" s="151"/>
      <c r="CT906" s="151"/>
      <c r="CU906" s="151"/>
      <c r="CV906" s="151"/>
      <c r="CW906" s="151"/>
      <c r="CX906" s="151"/>
      <c r="CY906" s="151"/>
      <c r="CZ906" s="151"/>
      <c r="DA906" s="151"/>
      <c r="DB906" s="151"/>
      <c r="DC906" s="151"/>
      <c r="DD906" s="151"/>
      <c r="DE906" s="151"/>
      <c r="DF906" s="151"/>
      <c r="DG906" s="151"/>
      <c r="DH906" s="151"/>
      <c r="DI906" s="151"/>
      <c r="DJ906" s="151"/>
      <c r="DK906" s="151"/>
      <c r="DL906" s="151"/>
      <c r="DM906" s="151"/>
      <c r="DN906" s="151"/>
      <c r="DO906" s="151"/>
    </row>
    <row r="907" spans="1:119" ht="15.75" customHeight="1" x14ac:dyDescent="0.2">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c r="AC907" s="151"/>
      <c r="AD907" s="151"/>
      <c r="AE907" s="151"/>
      <c r="AF907" s="151"/>
      <c r="AG907" s="151"/>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151"/>
      <c r="BN907" s="151"/>
      <c r="BO907" s="151"/>
      <c r="BP907" s="151"/>
      <c r="BQ907" s="151"/>
      <c r="BR907" s="151"/>
      <c r="BS907" s="151"/>
      <c r="BT907" s="151"/>
      <c r="BU907" s="151"/>
      <c r="BV907" s="151"/>
      <c r="BW907" s="151"/>
      <c r="BX907" s="151"/>
      <c r="BY907" s="151"/>
      <c r="BZ907" s="151"/>
      <c r="CA907" s="151"/>
      <c r="CB907" s="151"/>
      <c r="CC907" s="151"/>
      <c r="CD907" s="151"/>
      <c r="CE907" s="151"/>
      <c r="CF907" s="151"/>
      <c r="CG907" s="151"/>
      <c r="CH907" s="151"/>
      <c r="CI907" s="151"/>
      <c r="CJ907" s="151"/>
      <c r="CK907" s="151"/>
      <c r="CL907" s="151"/>
      <c r="CM907" s="151"/>
      <c r="CN907" s="151"/>
      <c r="CO907" s="151"/>
      <c r="CP907" s="151"/>
      <c r="CQ907" s="151"/>
      <c r="CR907" s="151"/>
      <c r="CS907" s="151"/>
      <c r="CT907" s="151"/>
      <c r="CU907" s="151"/>
      <c r="CV907" s="151"/>
      <c r="CW907" s="151"/>
      <c r="CX907" s="151"/>
      <c r="CY907" s="151"/>
      <c r="CZ907" s="151"/>
      <c r="DA907" s="151"/>
      <c r="DB907" s="151"/>
      <c r="DC907" s="151"/>
      <c r="DD907" s="151"/>
      <c r="DE907" s="151"/>
      <c r="DF907" s="151"/>
      <c r="DG907" s="151"/>
      <c r="DH907" s="151"/>
      <c r="DI907" s="151"/>
      <c r="DJ907" s="151"/>
      <c r="DK907" s="151"/>
      <c r="DL907" s="151"/>
      <c r="DM907" s="151"/>
      <c r="DN907" s="151"/>
      <c r="DO907" s="151"/>
    </row>
    <row r="908" spans="1:119" ht="15.75" customHeight="1" x14ac:dyDescent="0.2">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c r="AC908" s="151"/>
      <c r="AD908" s="151"/>
      <c r="AE908" s="151"/>
      <c r="AF908" s="151"/>
      <c r="AG908" s="151"/>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151"/>
      <c r="BN908" s="151"/>
      <c r="BO908" s="151"/>
      <c r="BP908" s="151"/>
      <c r="BQ908" s="151"/>
      <c r="BR908" s="151"/>
      <c r="BS908" s="151"/>
      <c r="BT908" s="151"/>
      <c r="BU908" s="151"/>
      <c r="BV908" s="151"/>
      <c r="BW908" s="151"/>
      <c r="BX908" s="151"/>
      <c r="BY908" s="151"/>
      <c r="BZ908" s="151"/>
      <c r="CA908" s="151"/>
      <c r="CB908" s="151"/>
      <c r="CC908" s="151"/>
      <c r="CD908" s="151"/>
      <c r="CE908" s="151"/>
      <c r="CF908" s="151"/>
      <c r="CG908" s="151"/>
      <c r="CH908" s="151"/>
      <c r="CI908" s="151"/>
      <c r="CJ908" s="151"/>
      <c r="CK908" s="151"/>
      <c r="CL908" s="151"/>
      <c r="CM908" s="151"/>
      <c r="CN908" s="151"/>
      <c r="CO908" s="151"/>
      <c r="CP908" s="151"/>
      <c r="CQ908" s="151"/>
      <c r="CR908" s="151"/>
      <c r="CS908" s="151"/>
      <c r="CT908" s="151"/>
      <c r="CU908" s="151"/>
      <c r="CV908" s="151"/>
      <c r="CW908" s="151"/>
      <c r="CX908" s="151"/>
      <c r="CY908" s="151"/>
      <c r="CZ908" s="151"/>
      <c r="DA908" s="151"/>
      <c r="DB908" s="151"/>
      <c r="DC908" s="151"/>
      <c r="DD908" s="151"/>
      <c r="DE908" s="151"/>
      <c r="DF908" s="151"/>
      <c r="DG908" s="151"/>
      <c r="DH908" s="151"/>
      <c r="DI908" s="151"/>
      <c r="DJ908" s="151"/>
      <c r="DK908" s="151"/>
      <c r="DL908" s="151"/>
      <c r="DM908" s="151"/>
      <c r="DN908" s="151"/>
      <c r="DO908" s="151"/>
    </row>
    <row r="909" spans="1:119" ht="15.75" customHeight="1" x14ac:dyDescent="0.2">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c r="AC909" s="151"/>
      <c r="AD909" s="151"/>
      <c r="AE909" s="151"/>
      <c r="AF909" s="151"/>
      <c r="AG909" s="151"/>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151"/>
      <c r="BN909" s="151"/>
      <c r="BO909" s="151"/>
      <c r="BP909" s="151"/>
      <c r="BQ909" s="151"/>
      <c r="BR909" s="151"/>
      <c r="BS909" s="151"/>
      <c r="BT909" s="151"/>
      <c r="BU909" s="151"/>
      <c r="BV909" s="151"/>
      <c r="BW909" s="151"/>
      <c r="BX909" s="151"/>
      <c r="BY909" s="151"/>
      <c r="BZ909" s="151"/>
      <c r="CA909" s="151"/>
      <c r="CB909" s="151"/>
      <c r="CC909" s="151"/>
      <c r="CD909" s="151"/>
      <c r="CE909" s="151"/>
      <c r="CF909" s="151"/>
      <c r="CG909" s="151"/>
      <c r="CH909" s="151"/>
      <c r="CI909" s="151"/>
      <c r="CJ909" s="151"/>
      <c r="CK909" s="151"/>
      <c r="CL909" s="151"/>
      <c r="CM909" s="151"/>
      <c r="CN909" s="151"/>
      <c r="CO909" s="151"/>
      <c r="CP909" s="151"/>
      <c r="CQ909" s="151"/>
      <c r="CR909" s="151"/>
      <c r="CS909" s="151"/>
      <c r="CT909" s="151"/>
      <c r="CU909" s="151"/>
      <c r="CV909" s="151"/>
      <c r="CW909" s="151"/>
      <c r="CX909" s="151"/>
      <c r="CY909" s="151"/>
      <c r="CZ909" s="151"/>
      <c r="DA909" s="151"/>
      <c r="DB909" s="151"/>
      <c r="DC909" s="151"/>
      <c r="DD909" s="151"/>
      <c r="DE909" s="151"/>
      <c r="DF909" s="151"/>
      <c r="DG909" s="151"/>
      <c r="DH909" s="151"/>
      <c r="DI909" s="151"/>
      <c r="DJ909" s="151"/>
      <c r="DK909" s="151"/>
      <c r="DL909" s="151"/>
      <c r="DM909" s="151"/>
      <c r="DN909" s="151"/>
      <c r="DO909" s="151"/>
    </row>
    <row r="910" spans="1:119" ht="15.75" customHeight="1" x14ac:dyDescent="0.2">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c r="AC910" s="151"/>
      <c r="AD910" s="151"/>
      <c r="AE910" s="151"/>
      <c r="AF910" s="151"/>
      <c r="AG910" s="151"/>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151"/>
      <c r="BN910" s="151"/>
      <c r="BO910" s="151"/>
      <c r="BP910" s="151"/>
      <c r="BQ910" s="151"/>
      <c r="BR910" s="151"/>
      <c r="BS910" s="151"/>
      <c r="BT910" s="151"/>
      <c r="BU910" s="151"/>
      <c r="BV910" s="151"/>
      <c r="BW910" s="151"/>
      <c r="BX910" s="151"/>
      <c r="BY910" s="151"/>
      <c r="BZ910" s="151"/>
      <c r="CA910" s="151"/>
      <c r="CB910" s="151"/>
      <c r="CC910" s="151"/>
      <c r="CD910" s="151"/>
      <c r="CE910" s="151"/>
      <c r="CF910" s="151"/>
      <c r="CG910" s="151"/>
      <c r="CH910" s="151"/>
      <c r="CI910" s="151"/>
      <c r="CJ910" s="151"/>
      <c r="CK910" s="151"/>
      <c r="CL910" s="151"/>
      <c r="CM910" s="151"/>
      <c r="CN910" s="151"/>
      <c r="CO910" s="151"/>
      <c r="CP910" s="151"/>
      <c r="CQ910" s="151"/>
      <c r="CR910" s="151"/>
      <c r="CS910" s="151"/>
      <c r="CT910" s="151"/>
      <c r="CU910" s="151"/>
      <c r="CV910" s="151"/>
      <c r="CW910" s="151"/>
      <c r="CX910" s="151"/>
      <c r="CY910" s="151"/>
      <c r="CZ910" s="151"/>
      <c r="DA910" s="151"/>
      <c r="DB910" s="151"/>
      <c r="DC910" s="151"/>
      <c r="DD910" s="151"/>
      <c r="DE910" s="151"/>
      <c r="DF910" s="151"/>
      <c r="DG910" s="151"/>
      <c r="DH910" s="151"/>
      <c r="DI910" s="151"/>
      <c r="DJ910" s="151"/>
      <c r="DK910" s="151"/>
      <c r="DL910" s="151"/>
      <c r="DM910" s="151"/>
      <c r="DN910" s="151"/>
      <c r="DO910" s="151"/>
    </row>
    <row r="911" spans="1:119" ht="15.75" customHeight="1" x14ac:dyDescent="0.2">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c r="AC911" s="151"/>
      <c r="AD911" s="151"/>
      <c r="AE911" s="151"/>
      <c r="AF911" s="151"/>
      <c r="AG911" s="151"/>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151"/>
      <c r="BN911" s="151"/>
      <c r="BO911" s="151"/>
      <c r="BP911" s="151"/>
      <c r="BQ911" s="151"/>
      <c r="BR911" s="151"/>
      <c r="BS911" s="151"/>
      <c r="BT911" s="151"/>
      <c r="BU911" s="151"/>
      <c r="BV911" s="151"/>
      <c r="BW911" s="151"/>
      <c r="BX911" s="151"/>
      <c r="BY911" s="151"/>
      <c r="BZ911" s="151"/>
      <c r="CA911" s="151"/>
      <c r="CB911" s="151"/>
      <c r="CC911" s="151"/>
      <c r="CD911" s="151"/>
      <c r="CE911" s="151"/>
      <c r="CF911" s="151"/>
      <c r="CG911" s="151"/>
      <c r="CH911" s="151"/>
      <c r="CI911" s="151"/>
      <c r="CJ911" s="151"/>
      <c r="CK911" s="151"/>
      <c r="CL911" s="151"/>
      <c r="CM911" s="151"/>
      <c r="CN911" s="151"/>
      <c r="CO911" s="151"/>
      <c r="CP911" s="151"/>
      <c r="CQ911" s="151"/>
      <c r="CR911" s="151"/>
      <c r="CS911" s="151"/>
      <c r="CT911" s="151"/>
      <c r="CU911" s="151"/>
      <c r="CV911" s="151"/>
      <c r="CW911" s="151"/>
      <c r="CX911" s="151"/>
      <c r="CY911" s="151"/>
      <c r="CZ911" s="151"/>
      <c r="DA911" s="151"/>
      <c r="DB911" s="151"/>
      <c r="DC911" s="151"/>
      <c r="DD911" s="151"/>
      <c r="DE911" s="151"/>
      <c r="DF911" s="151"/>
      <c r="DG911" s="151"/>
      <c r="DH911" s="151"/>
      <c r="DI911" s="151"/>
      <c r="DJ911" s="151"/>
      <c r="DK911" s="151"/>
      <c r="DL911" s="151"/>
      <c r="DM911" s="151"/>
      <c r="DN911" s="151"/>
      <c r="DO911" s="151"/>
    </row>
    <row r="912" spans="1:119" ht="15.75" customHeight="1" x14ac:dyDescent="0.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c r="AC912" s="151"/>
      <c r="AD912" s="151"/>
      <c r="AE912" s="151"/>
      <c r="AF912" s="151"/>
      <c r="AG912" s="151"/>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151"/>
      <c r="BN912" s="151"/>
      <c r="BO912" s="151"/>
      <c r="BP912" s="151"/>
      <c r="BQ912" s="151"/>
      <c r="BR912" s="151"/>
      <c r="BS912" s="151"/>
      <c r="BT912" s="151"/>
      <c r="BU912" s="151"/>
      <c r="BV912" s="151"/>
      <c r="BW912" s="151"/>
      <c r="BX912" s="151"/>
      <c r="BY912" s="151"/>
      <c r="BZ912" s="151"/>
      <c r="CA912" s="151"/>
      <c r="CB912" s="151"/>
      <c r="CC912" s="151"/>
      <c r="CD912" s="151"/>
      <c r="CE912" s="151"/>
      <c r="CF912" s="151"/>
      <c r="CG912" s="151"/>
      <c r="CH912" s="151"/>
      <c r="CI912" s="151"/>
      <c r="CJ912" s="151"/>
      <c r="CK912" s="151"/>
      <c r="CL912" s="151"/>
      <c r="CM912" s="151"/>
      <c r="CN912" s="151"/>
      <c r="CO912" s="151"/>
      <c r="CP912" s="151"/>
      <c r="CQ912" s="151"/>
      <c r="CR912" s="151"/>
      <c r="CS912" s="151"/>
      <c r="CT912" s="151"/>
      <c r="CU912" s="151"/>
      <c r="CV912" s="151"/>
      <c r="CW912" s="151"/>
      <c r="CX912" s="151"/>
      <c r="CY912" s="151"/>
      <c r="CZ912" s="151"/>
      <c r="DA912" s="151"/>
      <c r="DB912" s="151"/>
      <c r="DC912" s="151"/>
      <c r="DD912" s="151"/>
      <c r="DE912" s="151"/>
      <c r="DF912" s="151"/>
      <c r="DG912" s="151"/>
      <c r="DH912" s="151"/>
      <c r="DI912" s="151"/>
      <c r="DJ912" s="151"/>
      <c r="DK912" s="151"/>
      <c r="DL912" s="151"/>
      <c r="DM912" s="151"/>
      <c r="DN912" s="151"/>
      <c r="DO912" s="151"/>
    </row>
    <row r="913" spans="1:119" ht="15.75" customHeight="1" x14ac:dyDescent="0.2">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c r="AC913" s="151"/>
      <c r="AD913" s="151"/>
      <c r="AE913" s="151"/>
      <c r="AF913" s="151"/>
      <c r="AG913" s="151"/>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151"/>
      <c r="BN913" s="151"/>
      <c r="BO913" s="151"/>
      <c r="BP913" s="151"/>
      <c r="BQ913" s="151"/>
      <c r="BR913" s="151"/>
      <c r="BS913" s="151"/>
      <c r="BT913" s="151"/>
      <c r="BU913" s="151"/>
      <c r="BV913" s="151"/>
      <c r="BW913" s="151"/>
      <c r="BX913" s="151"/>
      <c r="BY913" s="151"/>
      <c r="BZ913" s="151"/>
      <c r="CA913" s="151"/>
      <c r="CB913" s="151"/>
      <c r="CC913" s="151"/>
      <c r="CD913" s="151"/>
      <c r="CE913" s="151"/>
      <c r="CF913" s="151"/>
      <c r="CG913" s="151"/>
      <c r="CH913" s="151"/>
      <c r="CI913" s="151"/>
      <c r="CJ913" s="151"/>
      <c r="CK913" s="151"/>
      <c r="CL913" s="151"/>
      <c r="CM913" s="151"/>
      <c r="CN913" s="151"/>
      <c r="CO913" s="151"/>
      <c r="CP913" s="151"/>
      <c r="CQ913" s="151"/>
      <c r="CR913" s="151"/>
      <c r="CS913" s="151"/>
      <c r="CT913" s="151"/>
      <c r="CU913" s="151"/>
      <c r="CV913" s="151"/>
      <c r="CW913" s="151"/>
      <c r="CX913" s="151"/>
      <c r="CY913" s="151"/>
      <c r="CZ913" s="151"/>
      <c r="DA913" s="151"/>
      <c r="DB913" s="151"/>
      <c r="DC913" s="151"/>
      <c r="DD913" s="151"/>
      <c r="DE913" s="151"/>
      <c r="DF913" s="151"/>
      <c r="DG913" s="151"/>
      <c r="DH913" s="151"/>
      <c r="DI913" s="151"/>
      <c r="DJ913" s="151"/>
      <c r="DK913" s="151"/>
      <c r="DL913" s="151"/>
      <c r="DM913" s="151"/>
      <c r="DN913" s="151"/>
      <c r="DO913" s="151"/>
    </row>
    <row r="914" spans="1:119" ht="15.75" customHeight="1" x14ac:dyDescent="0.2">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c r="AC914" s="151"/>
      <c r="AD914" s="151"/>
      <c r="AE914" s="151"/>
      <c r="AF914" s="151"/>
      <c r="AG914" s="151"/>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151"/>
      <c r="BN914" s="151"/>
      <c r="BO914" s="151"/>
      <c r="BP914" s="151"/>
      <c r="BQ914" s="151"/>
      <c r="BR914" s="151"/>
      <c r="BS914" s="151"/>
      <c r="BT914" s="151"/>
      <c r="BU914" s="151"/>
      <c r="BV914" s="151"/>
      <c r="BW914" s="151"/>
      <c r="BX914" s="151"/>
      <c r="BY914" s="151"/>
      <c r="BZ914" s="151"/>
      <c r="CA914" s="151"/>
      <c r="CB914" s="151"/>
      <c r="CC914" s="151"/>
      <c r="CD914" s="151"/>
      <c r="CE914" s="151"/>
      <c r="CF914" s="151"/>
      <c r="CG914" s="151"/>
      <c r="CH914" s="151"/>
      <c r="CI914" s="151"/>
      <c r="CJ914" s="151"/>
      <c r="CK914" s="151"/>
      <c r="CL914" s="151"/>
      <c r="CM914" s="151"/>
      <c r="CN914" s="151"/>
      <c r="CO914" s="151"/>
      <c r="CP914" s="151"/>
      <c r="CQ914" s="151"/>
      <c r="CR914" s="151"/>
      <c r="CS914" s="151"/>
      <c r="CT914" s="151"/>
      <c r="CU914" s="151"/>
      <c r="CV914" s="151"/>
      <c r="CW914" s="151"/>
      <c r="CX914" s="151"/>
      <c r="CY914" s="151"/>
      <c r="CZ914" s="151"/>
      <c r="DA914" s="151"/>
      <c r="DB914" s="151"/>
      <c r="DC914" s="151"/>
      <c r="DD914" s="151"/>
      <c r="DE914" s="151"/>
      <c r="DF914" s="151"/>
      <c r="DG914" s="151"/>
      <c r="DH914" s="151"/>
      <c r="DI914" s="151"/>
      <c r="DJ914" s="151"/>
      <c r="DK914" s="151"/>
      <c r="DL914" s="151"/>
      <c r="DM914" s="151"/>
      <c r="DN914" s="151"/>
      <c r="DO914" s="151"/>
    </row>
    <row r="915" spans="1:119" ht="15.75" customHeight="1" x14ac:dyDescent="0.2">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c r="AC915" s="151"/>
      <c r="AD915" s="151"/>
      <c r="AE915" s="151"/>
      <c r="AF915" s="151"/>
      <c r="AG915" s="151"/>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151"/>
      <c r="BN915" s="151"/>
      <c r="BO915" s="151"/>
      <c r="BP915" s="151"/>
      <c r="BQ915" s="151"/>
      <c r="BR915" s="151"/>
      <c r="BS915" s="151"/>
      <c r="BT915" s="151"/>
      <c r="BU915" s="151"/>
      <c r="BV915" s="151"/>
      <c r="BW915" s="151"/>
      <c r="BX915" s="151"/>
      <c r="BY915" s="151"/>
      <c r="BZ915" s="151"/>
      <c r="CA915" s="151"/>
      <c r="CB915" s="151"/>
      <c r="CC915" s="151"/>
      <c r="CD915" s="151"/>
      <c r="CE915" s="151"/>
      <c r="CF915" s="151"/>
      <c r="CG915" s="151"/>
      <c r="CH915" s="151"/>
      <c r="CI915" s="151"/>
      <c r="CJ915" s="151"/>
      <c r="CK915" s="151"/>
      <c r="CL915" s="151"/>
      <c r="CM915" s="151"/>
      <c r="CN915" s="151"/>
      <c r="CO915" s="151"/>
      <c r="CP915" s="151"/>
      <c r="CQ915" s="151"/>
      <c r="CR915" s="151"/>
      <c r="CS915" s="151"/>
      <c r="CT915" s="151"/>
      <c r="CU915" s="151"/>
      <c r="CV915" s="151"/>
      <c r="CW915" s="151"/>
      <c r="CX915" s="151"/>
      <c r="CY915" s="151"/>
      <c r="CZ915" s="151"/>
      <c r="DA915" s="151"/>
      <c r="DB915" s="151"/>
      <c r="DC915" s="151"/>
      <c r="DD915" s="151"/>
      <c r="DE915" s="151"/>
      <c r="DF915" s="151"/>
      <c r="DG915" s="151"/>
      <c r="DH915" s="151"/>
      <c r="DI915" s="151"/>
      <c r="DJ915" s="151"/>
      <c r="DK915" s="151"/>
      <c r="DL915" s="151"/>
      <c r="DM915" s="151"/>
      <c r="DN915" s="151"/>
      <c r="DO915" s="151"/>
    </row>
    <row r="916" spans="1:119" ht="15.75" customHeight="1" x14ac:dyDescent="0.2">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c r="AC916" s="151"/>
      <c r="AD916" s="151"/>
      <c r="AE916" s="151"/>
      <c r="AF916" s="151"/>
      <c r="AG916" s="151"/>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c r="BR916" s="151"/>
      <c r="BS916" s="151"/>
      <c r="BT916" s="151"/>
      <c r="BU916" s="151"/>
      <c r="BV916" s="151"/>
      <c r="BW916" s="151"/>
      <c r="BX916" s="151"/>
      <c r="BY916" s="151"/>
      <c r="BZ916" s="151"/>
      <c r="CA916" s="151"/>
      <c r="CB916" s="151"/>
      <c r="CC916" s="151"/>
      <c r="CD916" s="151"/>
      <c r="CE916" s="151"/>
      <c r="CF916" s="151"/>
      <c r="CG916" s="151"/>
      <c r="CH916" s="151"/>
      <c r="CI916" s="151"/>
      <c r="CJ916" s="151"/>
      <c r="CK916" s="151"/>
      <c r="CL916" s="151"/>
      <c r="CM916" s="151"/>
      <c r="CN916" s="151"/>
      <c r="CO916" s="151"/>
      <c r="CP916" s="151"/>
      <c r="CQ916" s="151"/>
      <c r="CR916" s="151"/>
      <c r="CS916" s="151"/>
      <c r="CT916" s="151"/>
      <c r="CU916" s="151"/>
      <c r="CV916" s="151"/>
      <c r="CW916" s="151"/>
      <c r="CX916" s="151"/>
      <c r="CY916" s="151"/>
      <c r="CZ916" s="151"/>
      <c r="DA916" s="151"/>
      <c r="DB916" s="151"/>
      <c r="DC916" s="151"/>
      <c r="DD916" s="151"/>
      <c r="DE916" s="151"/>
      <c r="DF916" s="151"/>
      <c r="DG916" s="151"/>
      <c r="DH916" s="151"/>
      <c r="DI916" s="151"/>
      <c r="DJ916" s="151"/>
      <c r="DK916" s="151"/>
      <c r="DL916" s="151"/>
      <c r="DM916" s="151"/>
      <c r="DN916" s="151"/>
      <c r="DO916" s="151"/>
    </row>
    <row r="917" spans="1:119" ht="15.75" customHeight="1" x14ac:dyDescent="0.2">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c r="AC917" s="151"/>
      <c r="AD917" s="151"/>
      <c r="AE917" s="151"/>
      <c r="AF917" s="151"/>
      <c r="AG917" s="151"/>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c r="BR917" s="151"/>
      <c r="BS917" s="151"/>
      <c r="BT917" s="151"/>
      <c r="BU917" s="151"/>
      <c r="BV917" s="151"/>
      <c r="BW917" s="151"/>
      <c r="BX917" s="151"/>
      <c r="BY917" s="151"/>
      <c r="BZ917" s="151"/>
      <c r="CA917" s="151"/>
      <c r="CB917" s="151"/>
      <c r="CC917" s="151"/>
      <c r="CD917" s="151"/>
      <c r="CE917" s="151"/>
      <c r="CF917" s="151"/>
      <c r="CG917" s="151"/>
      <c r="CH917" s="151"/>
      <c r="CI917" s="151"/>
      <c r="CJ917" s="151"/>
      <c r="CK917" s="151"/>
      <c r="CL917" s="151"/>
      <c r="CM917" s="151"/>
      <c r="CN917" s="151"/>
      <c r="CO917" s="151"/>
      <c r="CP917" s="151"/>
      <c r="CQ917" s="151"/>
      <c r="CR917" s="151"/>
      <c r="CS917" s="151"/>
      <c r="CT917" s="151"/>
      <c r="CU917" s="151"/>
      <c r="CV917" s="151"/>
      <c r="CW917" s="151"/>
      <c r="CX917" s="151"/>
      <c r="CY917" s="151"/>
      <c r="CZ917" s="151"/>
      <c r="DA917" s="151"/>
      <c r="DB917" s="151"/>
      <c r="DC917" s="151"/>
      <c r="DD917" s="151"/>
      <c r="DE917" s="151"/>
      <c r="DF917" s="151"/>
      <c r="DG917" s="151"/>
      <c r="DH917" s="151"/>
      <c r="DI917" s="151"/>
      <c r="DJ917" s="151"/>
      <c r="DK917" s="151"/>
      <c r="DL917" s="151"/>
      <c r="DM917" s="151"/>
      <c r="DN917" s="151"/>
      <c r="DO917" s="151"/>
    </row>
    <row r="918" spans="1:119" ht="15.75" customHeight="1" x14ac:dyDescent="0.2">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c r="AC918" s="151"/>
      <c r="AD918" s="151"/>
      <c r="AE918" s="151"/>
      <c r="AF918" s="151"/>
      <c r="AG918" s="151"/>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c r="BR918" s="151"/>
      <c r="BS918" s="151"/>
      <c r="BT918" s="151"/>
      <c r="BU918" s="151"/>
      <c r="BV918" s="151"/>
      <c r="BW918" s="151"/>
      <c r="BX918" s="151"/>
      <c r="BY918" s="151"/>
      <c r="BZ918" s="151"/>
      <c r="CA918" s="151"/>
      <c r="CB918" s="151"/>
      <c r="CC918" s="151"/>
      <c r="CD918" s="151"/>
      <c r="CE918" s="151"/>
      <c r="CF918" s="151"/>
      <c r="CG918" s="151"/>
      <c r="CH918" s="151"/>
      <c r="CI918" s="151"/>
      <c r="CJ918" s="151"/>
      <c r="CK918" s="151"/>
      <c r="CL918" s="151"/>
      <c r="CM918" s="151"/>
      <c r="CN918" s="151"/>
      <c r="CO918" s="151"/>
      <c r="CP918" s="151"/>
      <c r="CQ918" s="151"/>
      <c r="CR918" s="151"/>
      <c r="CS918" s="151"/>
      <c r="CT918" s="151"/>
      <c r="CU918" s="151"/>
      <c r="CV918" s="151"/>
      <c r="CW918" s="151"/>
      <c r="CX918" s="151"/>
      <c r="CY918" s="151"/>
      <c r="CZ918" s="151"/>
      <c r="DA918" s="151"/>
      <c r="DB918" s="151"/>
      <c r="DC918" s="151"/>
      <c r="DD918" s="151"/>
      <c r="DE918" s="151"/>
      <c r="DF918" s="151"/>
      <c r="DG918" s="151"/>
      <c r="DH918" s="151"/>
      <c r="DI918" s="151"/>
      <c r="DJ918" s="151"/>
      <c r="DK918" s="151"/>
      <c r="DL918" s="151"/>
      <c r="DM918" s="151"/>
      <c r="DN918" s="151"/>
      <c r="DO918" s="151"/>
    </row>
    <row r="919" spans="1:119" ht="15.75" customHeight="1" x14ac:dyDescent="0.2">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c r="AC919" s="151"/>
      <c r="AD919" s="151"/>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c r="BR919" s="151"/>
      <c r="BS919" s="151"/>
      <c r="BT919" s="151"/>
      <c r="BU919" s="151"/>
      <c r="BV919" s="151"/>
      <c r="BW919" s="151"/>
      <c r="BX919" s="151"/>
      <c r="BY919" s="151"/>
      <c r="BZ919" s="151"/>
      <c r="CA919" s="151"/>
      <c r="CB919" s="151"/>
      <c r="CC919" s="151"/>
      <c r="CD919" s="151"/>
      <c r="CE919" s="151"/>
      <c r="CF919" s="151"/>
      <c r="CG919" s="151"/>
      <c r="CH919" s="151"/>
      <c r="CI919" s="151"/>
      <c r="CJ919" s="151"/>
      <c r="CK919" s="151"/>
      <c r="CL919" s="151"/>
      <c r="CM919" s="151"/>
      <c r="CN919" s="151"/>
      <c r="CO919" s="151"/>
      <c r="CP919" s="151"/>
      <c r="CQ919" s="151"/>
      <c r="CR919" s="151"/>
      <c r="CS919" s="151"/>
      <c r="CT919" s="151"/>
      <c r="CU919" s="151"/>
      <c r="CV919" s="151"/>
      <c r="CW919" s="151"/>
      <c r="CX919" s="151"/>
      <c r="CY919" s="151"/>
      <c r="CZ919" s="151"/>
      <c r="DA919" s="151"/>
      <c r="DB919" s="151"/>
      <c r="DC919" s="151"/>
      <c r="DD919" s="151"/>
      <c r="DE919" s="151"/>
      <c r="DF919" s="151"/>
      <c r="DG919" s="151"/>
      <c r="DH919" s="151"/>
      <c r="DI919" s="151"/>
      <c r="DJ919" s="151"/>
      <c r="DK919" s="151"/>
      <c r="DL919" s="151"/>
      <c r="DM919" s="151"/>
      <c r="DN919" s="151"/>
      <c r="DO919" s="151"/>
    </row>
    <row r="920" spans="1:119" ht="15.75" customHeight="1" x14ac:dyDescent="0.2">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c r="AC920" s="151"/>
      <c r="AD920" s="151"/>
      <c r="AE920" s="151"/>
      <c r="AF920" s="151"/>
      <c r="AG920" s="151"/>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151"/>
      <c r="BN920" s="151"/>
      <c r="BO920" s="151"/>
      <c r="BP920" s="151"/>
      <c r="BQ920" s="151"/>
      <c r="BR920" s="151"/>
      <c r="BS920" s="151"/>
      <c r="BT920" s="151"/>
      <c r="BU920" s="151"/>
      <c r="BV920" s="151"/>
      <c r="BW920" s="151"/>
      <c r="BX920" s="151"/>
      <c r="BY920" s="151"/>
      <c r="BZ920" s="151"/>
      <c r="CA920" s="151"/>
      <c r="CB920" s="151"/>
      <c r="CC920" s="151"/>
      <c r="CD920" s="151"/>
      <c r="CE920" s="151"/>
      <c r="CF920" s="151"/>
      <c r="CG920" s="151"/>
      <c r="CH920" s="151"/>
      <c r="CI920" s="151"/>
      <c r="CJ920" s="151"/>
      <c r="CK920" s="151"/>
      <c r="CL920" s="151"/>
      <c r="CM920" s="151"/>
      <c r="CN920" s="151"/>
      <c r="CO920" s="151"/>
      <c r="CP920" s="151"/>
      <c r="CQ920" s="151"/>
      <c r="CR920" s="151"/>
      <c r="CS920" s="151"/>
      <c r="CT920" s="151"/>
      <c r="CU920" s="151"/>
      <c r="CV920" s="151"/>
      <c r="CW920" s="151"/>
      <c r="CX920" s="151"/>
      <c r="CY920" s="151"/>
      <c r="CZ920" s="151"/>
      <c r="DA920" s="151"/>
      <c r="DB920" s="151"/>
      <c r="DC920" s="151"/>
      <c r="DD920" s="151"/>
      <c r="DE920" s="151"/>
      <c r="DF920" s="151"/>
      <c r="DG920" s="151"/>
      <c r="DH920" s="151"/>
      <c r="DI920" s="151"/>
      <c r="DJ920" s="151"/>
      <c r="DK920" s="151"/>
      <c r="DL920" s="151"/>
      <c r="DM920" s="151"/>
      <c r="DN920" s="151"/>
      <c r="DO920" s="151"/>
    </row>
    <row r="921" spans="1:119" ht="15.75" customHeight="1" x14ac:dyDescent="0.2">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c r="AC921" s="151"/>
      <c r="AD921" s="151"/>
      <c r="AE921" s="151"/>
      <c r="AF921" s="151"/>
      <c r="AG921" s="151"/>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c r="BR921" s="151"/>
      <c r="BS921" s="151"/>
      <c r="BT921" s="151"/>
      <c r="BU921" s="151"/>
      <c r="BV921" s="151"/>
      <c r="BW921" s="151"/>
      <c r="BX921" s="151"/>
      <c r="BY921" s="151"/>
      <c r="BZ921" s="151"/>
      <c r="CA921" s="151"/>
      <c r="CB921" s="151"/>
      <c r="CC921" s="151"/>
      <c r="CD921" s="151"/>
      <c r="CE921" s="151"/>
      <c r="CF921" s="151"/>
      <c r="CG921" s="151"/>
      <c r="CH921" s="151"/>
      <c r="CI921" s="151"/>
      <c r="CJ921" s="151"/>
      <c r="CK921" s="151"/>
      <c r="CL921" s="151"/>
      <c r="CM921" s="151"/>
      <c r="CN921" s="151"/>
      <c r="CO921" s="151"/>
      <c r="CP921" s="151"/>
      <c r="CQ921" s="151"/>
      <c r="CR921" s="151"/>
      <c r="CS921" s="151"/>
      <c r="CT921" s="151"/>
      <c r="CU921" s="151"/>
      <c r="CV921" s="151"/>
      <c r="CW921" s="151"/>
      <c r="CX921" s="151"/>
      <c r="CY921" s="151"/>
      <c r="CZ921" s="151"/>
      <c r="DA921" s="151"/>
      <c r="DB921" s="151"/>
      <c r="DC921" s="151"/>
      <c r="DD921" s="151"/>
      <c r="DE921" s="151"/>
      <c r="DF921" s="151"/>
      <c r="DG921" s="151"/>
      <c r="DH921" s="151"/>
      <c r="DI921" s="151"/>
      <c r="DJ921" s="151"/>
      <c r="DK921" s="151"/>
      <c r="DL921" s="151"/>
      <c r="DM921" s="151"/>
      <c r="DN921" s="151"/>
      <c r="DO921" s="151"/>
    </row>
    <row r="922" spans="1:119" ht="15.75" customHeight="1" x14ac:dyDescent="0.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c r="AC922" s="151"/>
      <c r="AD922" s="151"/>
      <c r="AE922" s="151"/>
      <c r="AF922" s="151"/>
      <c r="AG922" s="151"/>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c r="BR922" s="151"/>
      <c r="BS922" s="151"/>
      <c r="BT922" s="151"/>
      <c r="BU922" s="151"/>
      <c r="BV922" s="151"/>
      <c r="BW922" s="151"/>
      <c r="BX922" s="151"/>
      <c r="BY922" s="151"/>
      <c r="BZ922" s="151"/>
      <c r="CA922" s="151"/>
      <c r="CB922" s="151"/>
      <c r="CC922" s="151"/>
      <c r="CD922" s="151"/>
      <c r="CE922" s="151"/>
      <c r="CF922" s="151"/>
      <c r="CG922" s="151"/>
      <c r="CH922" s="151"/>
      <c r="CI922" s="151"/>
      <c r="CJ922" s="151"/>
      <c r="CK922" s="151"/>
      <c r="CL922" s="151"/>
      <c r="CM922" s="151"/>
      <c r="CN922" s="151"/>
      <c r="CO922" s="151"/>
      <c r="CP922" s="151"/>
      <c r="CQ922" s="151"/>
      <c r="CR922" s="151"/>
      <c r="CS922" s="151"/>
      <c r="CT922" s="151"/>
      <c r="CU922" s="151"/>
      <c r="CV922" s="151"/>
      <c r="CW922" s="151"/>
      <c r="CX922" s="151"/>
      <c r="CY922" s="151"/>
      <c r="CZ922" s="151"/>
      <c r="DA922" s="151"/>
      <c r="DB922" s="151"/>
      <c r="DC922" s="151"/>
      <c r="DD922" s="151"/>
      <c r="DE922" s="151"/>
      <c r="DF922" s="151"/>
      <c r="DG922" s="151"/>
      <c r="DH922" s="151"/>
      <c r="DI922" s="151"/>
      <c r="DJ922" s="151"/>
      <c r="DK922" s="151"/>
      <c r="DL922" s="151"/>
      <c r="DM922" s="151"/>
      <c r="DN922" s="151"/>
      <c r="DO922" s="151"/>
    </row>
    <row r="923" spans="1:119" ht="15.75" customHeight="1" x14ac:dyDescent="0.2">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c r="AC923" s="151"/>
      <c r="AD923" s="151"/>
      <c r="AE923" s="151"/>
      <c r="AF923" s="151"/>
      <c r="AG923" s="151"/>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c r="BR923" s="151"/>
      <c r="BS923" s="151"/>
      <c r="BT923" s="151"/>
      <c r="BU923" s="151"/>
      <c r="BV923" s="151"/>
      <c r="BW923" s="151"/>
      <c r="BX923" s="151"/>
      <c r="BY923" s="151"/>
      <c r="BZ923" s="151"/>
      <c r="CA923" s="151"/>
      <c r="CB923" s="151"/>
      <c r="CC923" s="151"/>
      <c r="CD923" s="151"/>
      <c r="CE923" s="151"/>
      <c r="CF923" s="151"/>
      <c r="CG923" s="151"/>
      <c r="CH923" s="151"/>
      <c r="CI923" s="151"/>
      <c r="CJ923" s="151"/>
      <c r="CK923" s="151"/>
      <c r="CL923" s="151"/>
      <c r="CM923" s="151"/>
      <c r="CN923" s="151"/>
      <c r="CO923" s="151"/>
      <c r="CP923" s="151"/>
      <c r="CQ923" s="151"/>
      <c r="CR923" s="151"/>
      <c r="CS923" s="151"/>
      <c r="CT923" s="151"/>
      <c r="CU923" s="151"/>
      <c r="CV923" s="151"/>
      <c r="CW923" s="151"/>
      <c r="CX923" s="151"/>
      <c r="CY923" s="151"/>
      <c r="CZ923" s="151"/>
      <c r="DA923" s="151"/>
      <c r="DB923" s="151"/>
      <c r="DC923" s="151"/>
      <c r="DD923" s="151"/>
      <c r="DE923" s="151"/>
      <c r="DF923" s="151"/>
      <c r="DG923" s="151"/>
      <c r="DH923" s="151"/>
      <c r="DI923" s="151"/>
      <c r="DJ923" s="151"/>
      <c r="DK923" s="151"/>
      <c r="DL923" s="151"/>
      <c r="DM923" s="151"/>
      <c r="DN923" s="151"/>
      <c r="DO923" s="151"/>
    </row>
    <row r="924" spans="1:119" ht="15.75" customHeight="1" x14ac:dyDescent="0.2">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c r="AC924" s="151"/>
      <c r="AD924" s="151"/>
      <c r="AE924" s="151"/>
      <c r="AF924" s="151"/>
      <c r="AG924" s="151"/>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151"/>
      <c r="BN924" s="151"/>
      <c r="BO924" s="151"/>
      <c r="BP924" s="151"/>
      <c r="BQ924" s="151"/>
      <c r="BR924" s="151"/>
      <c r="BS924" s="151"/>
      <c r="BT924" s="151"/>
      <c r="BU924" s="151"/>
      <c r="BV924" s="151"/>
      <c r="BW924" s="151"/>
      <c r="BX924" s="151"/>
      <c r="BY924" s="151"/>
      <c r="BZ924" s="151"/>
      <c r="CA924" s="151"/>
      <c r="CB924" s="151"/>
      <c r="CC924" s="151"/>
      <c r="CD924" s="151"/>
      <c r="CE924" s="151"/>
      <c r="CF924" s="151"/>
      <c r="CG924" s="151"/>
      <c r="CH924" s="151"/>
      <c r="CI924" s="151"/>
      <c r="CJ924" s="151"/>
      <c r="CK924" s="151"/>
      <c r="CL924" s="151"/>
      <c r="CM924" s="151"/>
      <c r="CN924" s="151"/>
      <c r="CO924" s="151"/>
      <c r="CP924" s="151"/>
      <c r="CQ924" s="151"/>
      <c r="CR924" s="151"/>
      <c r="CS924" s="151"/>
      <c r="CT924" s="151"/>
      <c r="CU924" s="151"/>
      <c r="CV924" s="151"/>
      <c r="CW924" s="151"/>
      <c r="CX924" s="151"/>
      <c r="CY924" s="151"/>
      <c r="CZ924" s="151"/>
      <c r="DA924" s="151"/>
      <c r="DB924" s="151"/>
      <c r="DC924" s="151"/>
      <c r="DD924" s="151"/>
      <c r="DE924" s="151"/>
      <c r="DF924" s="151"/>
      <c r="DG924" s="151"/>
      <c r="DH924" s="151"/>
      <c r="DI924" s="151"/>
      <c r="DJ924" s="151"/>
      <c r="DK924" s="151"/>
      <c r="DL924" s="151"/>
      <c r="DM924" s="151"/>
      <c r="DN924" s="151"/>
      <c r="DO924" s="151"/>
    </row>
    <row r="925" spans="1:119" ht="15.75" customHeight="1" x14ac:dyDescent="0.2">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c r="AC925" s="151"/>
      <c r="AD925" s="151"/>
      <c r="AE925" s="151"/>
      <c r="AF925" s="151"/>
      <c r="AG925" s="151"/>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151"/>
      <c r="BN925" s="151"/>
      <c r="BO925" s="151"/>
      <c r="BP925" s="151"/>
      <c r="BQ925" s="151"/>
      <c r="BR925" s="151"/>
      <c r="BS925" s="151"/>
      <c r="BT925" s="151"/>
      <c r="BU925" s="151"/>
      <c r="BV925" s="151"/>
      <c r="BW925" s="151"/>
      <c r="BX925" s="151"/>
      <c r="BY925" s="151"/>
      <c r="BZ925" s="151"/>
      <c r="CA925" s="151"/>
      <c r="CB925" s="151"/>
      <c r="CC925" s="151"/>
      <c r="CD925" s="151"/>
      <c r="CE925" s="151"/>
      <c r="CF925" s="151"/>
      <c r="CG925" s="151"/>
      <c r="CH925" s="151"/>
      <c r="CI925" s="151"/>
      <c r="CJ925" s="151"/>
      <c r="CK925" s="151"/>
      <c r="CL925" s="151"/>
      <c r="CM925" s="151"/>
      <c r="CN925" s="151"/>
      <c r="CO925" s="151"/>
      <c r="CP925" s="151"/>
      <c r="CQ925" s="151"/>
      <c r="CR925" s="151"/>
      <c r="CS925" s="151"/>
      <c r="CT925" s="151"/>
      <c r="CU925" s="151"/>
      <c r="CV925" s="151"/>
      <c r="CW925" s="151"/>
      <c r="CX925" s="151"/>
      <c r="CY925" s="151"/>
      <c r="CZ925" s="151"/>
      <c r="DA925" s="151"/>
      <c r="DB925" s="151"/>
      <c r="DC925" s="151"/>
      <c r="DD925" s="151"/>
      <c r="DE925" s="151"/>
      <c r="DF925" s="151"/>
      <c r="DG925" s="151"/>
      <c r="DH925" s="151"/>
      <c r="DI925" s="151"/>
      <c r="DJ925" s="151"/>
      <c r="DK925" s="151"/>
      <c r="DL925" s="151"/>
      <c r="DM925" s="151"/>
      <c r="DN925" s="151"/>
      <c r="DO925" s="151"/>
    </row>
    <row r="926" spans="1:119" ht="15.75" customHeight="1" x14ac:dyDescent="0.2">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c r="AC926" s="151"/>
      <c r="AD926" s="151"/>
      <c r="AE926" s="151"/>
      <c r="AF926" s="151"/>
      <c r="AG926" s="151"/>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151"/>
      <c r="BU926" s="151"/>
      <c r="BV926" s="151"/>
      <c r="BW926" s="151"/>
      <c r="BX926" s="151"/>
      <c r="BY926" s="151"/>
      <c r="BZ926" s="151"/>
      <c r="CA926" s="151"/>
      <c r="CB926" s="151"/>
      <c r="CC926" s="151"/>
      <c r="CD926" s="151"/>
      <c r="CE926" s="151"/>
      <c r="CF926" s="151"/>
      <c r="CG926" s="151"/>
      <c r="CH926" s="151"/>
      <c r="CI926" s="151"/>
      <c r="CJ926" s="151"/>
      <c r="CK926" s="151"/>
      <c r="CL926" s="151"/>
      <c r="CM926" s="151"/>
      <c r="CN926" s="151"/>
      <c r="CO926" s="151"/>
      <c r="CP926" s="151"/>
      <c r="CQ926" s="151"/>
      <c r="CR926" s="151"/>
      <c r="CS926" s="151"/>
      <c r="CT926" s="151"/>
      <c r="CU926" s="151"/>
      <c r="CV926" s="151"/>
      <c r="CW926" s="151"/>
      <c r="CX926" s="151"/>
      <c r="CY926" s="151"/>
      <c r="CZ926" s="151"/>
      <c r="DA926" s="151"/>
      <c r="DB926" s="151"/>
      <c r="DC926" s="151"/>
      <c r="DD926" s="151"/>
      <c r="DE926" s="151"/>
      <c r="DF926" s="151"/>
      <c r="DG926" s="151"/>
      <c r="DH926" s="151"/>
      <c r="DI926" s="151"/>
      <c r="DJ926" s="151"/>
      <c r="DK926" s="151"/>
      <c r="DL926" s="151"/>
      <c r="DM926" s="151"/>
      <c r="DN926" s="151"/>
      <c r="DO926" s="151"/>
    </row>
    <row r="927" spans="1:119" ht="15.75" customHeight="1" x14ac:dyDescent="0.2">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c r="AC927" s="151"/>
      <c r="AD927" s="151"/>
      <c r="AE927" s="151"/>
      <c r="AF927" s="151"/>
      <c r="AG927" s="151"/>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151"/>
      <c r="BU927" s="151"/>
      <c r="BV927" s="151"/>
      <c r="BW927" s="151"/>
      <c r="BX927" s="151"/>
      <c r="BY927" s="151"/>
      <c r="BZ927" s="151"/>
      <c r="CA927" s="151"/>
      <c r="CB927" s="151"/>
      <c r="CC927" s="151"/>
      <c r="CD927" s="151"/>
      <c r="CE927" s="151"/>
      <c r="CF927" s="151"/>
      <c r="CG927" s="151"/>
      <c r="CH927" s="151"/>
      <c r="CI927" s="151"/>
      <c r="CJ927" s="151"/>
      <c r="CK927" s="151"/>
      <c r="CL927" s="151"/>
      <c r="CM927" s="151"/>
      <c r="CN927" s="151"/>
      <c r="CO927" s="151"/>
      <c r="CP927" s="151"/>
      <c r="CQ927" s="151"/>
      <c r="CR927" s="151"/>
      <c r="CS927" s="151"/>
      <c r="CT927" s="151"/>
      <c r="CU927" s="151"/>
      <c r="CV927" s="151"/>
      <c r="CW927" s="151"/>
      <c r="CX927" s="151"/>
      <c r="CY927" s="151"/>
      <c r="CZ927" s="151"/>
      <c r="DA927" s="151"/>
      <c r="DB927" s="151"/>
      <c r="DC927" s="151"/>
      <c r="DD927" s="151"/>
      <c r="DE927" s="151"/>
      <c r="DF927" s="151"/>
      <c r="DG927" s="151"/>
      <c r="DH927" s="151"/>
      <c r="DI927" s="151"/>
      <c r="DJ927" s="151"/>
      <c r="DK927" s="151"/>
      <c r="DL927" s="151"/>
      <c r="DM927" s="151"/>
      <c r="DN927" s="151"/>
      <c r="DO927" s="151"/>
    </row>
    <row r="928" spans="1:119" ht="15.75" customHeight="1" x14ac:dyDescent="0.2">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c r="AC928" s="151"/>
      <c r="AD928" s="151"/>
      <c r="AE928" s="151"/>
      <c r="AF928" s="151"/>
      <c r="AG928" s="151"/>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151"/>
      <c r="BN928" s="151"/>
      <c r="BO928" s="151"/>
      <c r="BP928" s="151"/>
      <c r="BQ928" s="151"/>
      <c r="BR928" s="151"/>
      <c r="BS928" s="151"/>
      <c r="BT928" s="151"/>
      <c r="BU928" s="151"/>
      <c r="BV928" s="151"/>
      <c r="BW928" s="151"/>
      <c r="BX928" s="151"/>
      <c r="BY928" s="151"/>
      <c r="BZ928" s="151"/>
      <c r="CA928" s="151"/>
      <c r="CB928" s="151"/>
      <c r="CC928" s="151"/>
      <c r="CD928" s="151"/>
      <c r="CE928" s="151"/>
      <c r="CF928" s="151"/>
      <c r="CG928" s="151"/>
      <c r="CH928" s="151"/>
      <c r="CI928" s="151"/>
      <c r="CJ928" s="151"/>
      <c r="CK928" s="151"/>
      <c r="CL928" s="151"/>
      <c r="CM928" s="151"/>
      <c r="CN928" s="151"/>
      <c r="CO928" s="151"/>
      <c r="CP928" s="151"/>
      <c r="CQ928" s="151"/>
      <c r="CR928" s="151"/>
      <c r="CS928" s="151"/>
      <c r="CT928" s="151"/>
      <c r="CU928" s="151"/>
      <c r="CV928" s="151"/>
      <c r="CW928" s="151"/>
      <c r="CX928" s="151"/>
      <c r="CY928" s="151"/>
      <c r="CZ928" s="151"/>
      <c r="DA928" s="151"/>
      <c r="DB928" s="151"/>
      <c r="DC928" s="151"/>
      <c r="DD928" s="151"/>
      <c r="DE928" s="151"/>
      <c r="DF928" s="151"/>
      <c r="DG928" s="151"/>
      <c r="DH928" s="151"/>
      <c r="DI928" s="151"/>
      <c r="DJ928" s="151"/>
      <c r="DK928" s="151"/>
      <c r="DL928" s="151"/>
      <c r="DM928" s="151"/>
      <c r="DN928" s="151"/>
      <c r="DO928" s="151"/>
    </row>
    <row r="929" spans="1:119" ht="15.75" customHeight="1" x14ac:dyDescent="0.2">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c r="AC929" s="151"/>
      <c r="AD929" s="151"/>
      <c r="AE929" s="151"/>
      <c r="AF929" s="151"/>
      <c r="AG929" s="151"/>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151"/>
      <c r="BN929" s="151"/>
      <c r="BO929" s="151"/>
      <c r="BP929" s="151"/>
      <c r="BQ929" s="151"/>
      <c r="BR929" s="151"/>
      <c r="BS929" s="151"/>
      <c r="BT929" s="151"/>
      <c r="BU929" s="151"/>
      <c r="BV929" s="151"/>
      <c r="BW929" s="151"/>
      <c r="BX929" s="151"/>
      <c r="BY929" s="151"/>
      <c r="BZ929" s="151"/>
      <c r="CA929" s="151"/>
      <c r="CB929" s="151"/>
      <c r="CC929" s="151"/>
      <c r="CD929" s="151"/>
      <c r="CE929" s="151"/>
      <c r="CF929" s="151"/>
      <c r="CG929" s="151"/>
      <c r="CH929" s="151"/>
      <c r="CI929" s="151"/>
      <c r="CJ929" s="151"/>
      <c r="CK929" s="151"/>
      <c r="CL929" s="151"/>
      <c r="CM929" s="151"/>
      <c r="CN929" s="151"/>
      <c r="CO929" s="151"/>
      <c r="CP929" s="151"/>
      <c r="CQ929" s="151"/>
      <c r="CR929" s="151"/>
      <c r="CS929" s="151"/>
      <c r="CT929" s="151"/>
      <c r="CU929" s="151"/>
      <c r="CV929" s="151"/>
      <c r="CW929" s="151"/>
      <c r="CX929" s="151"/>
      <c r="CY929" s="151"/>
      <c r="CZ929" s="151"/>
      <c r="DA929" s="151"/>
      <c r="DB929" s="151"/>
      <c r="DC929" s="151"/>
      <c r="DD929" s="151"/>
      <c r="DE929" s="151"/>
      <c r="DF929" s="151"/>
      <c r="DG929" s="151"/>
      <c r="DH929" s="151"/>
      <c r="DI929" s="151"/>
      <c r="DJ929" s="151"/>
      <c r="DK929" s="151"/>
      <c r="DL929" s="151"/>
      <c r="DM929" s="151"/>
      <c r="DN929" s="151"/>
      <c r="DO929" s="151"/>
    </row>
    <row r="930" spans="1:119" ht="15.75" customHeight="1" x14ac:dyDescent="0.2">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c r="AC930" s="151"/>
      <c r="AD930" s="151"/>
      <c r="AE930" s="151"/>
      <c r="AF930" s="151"/>
      <c r="AG930" s="151"/>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151"/>
      <c r="BU930" s="151"/>
      <c r="BV930" s="151"/>
      <c r="BW930" s="151"/>
      <c r="BX930" s="151"/>
      <c r="BY930" s="151"/>
      <c r="BZ930" s="151"/>
      <c r="CA930" s="151"/>
      <c r="CB930" s="151"/>
      <c r="CC930" s="151"/>
      <c r="CD930" s="151"/>
      <c r="CE930" s="151"/>
      <c r="CF930" s="151"/>
      <c r="CG930" s="151"/>
      <c r="CH930" s="151"/>
      <c r="CI930" s="151"/>
      <c r="CJ930" s="151"/>
      <c r="CK930" s="151"/>
      <c r="CL930" s="151"/>
      <c r="CM930" s="151"/>
      <c r="CN930" s="151"/>
      <c r="CO930" s="151"/>
      <c r="CP930" s="151"/>
      <c r="CQ930" s="151"/>
      <c r="CR930" s="151"/>
      <c r="CS930" s="151"/>
      <c r="CT930" s="151"/>
      <c r="CU930" s="151"/>
      <c r="CV930" s="151"/>
      <c r="CW930" s="151"/>
      <c r="CX930" s="151"/>
      <c r="CY930" s="151"/>
      <c r="CZ930" s="151"/>
      <c r="DA930" s="151"/>
      <c r="DB930" s="151"/>
      <c r="DC930" s="151"/>
      <c r="DD930" s="151"/>
      <c r="DE930" s="151"/>
      <c r="DF930" s="151"/>
      <c r="DG930" s="151"/>
      <c r="DH930" s="151"/>
      <c r="DI930" s="151"/>
      <c r="DJ930" s="151"/>
      <c r="DK930" s="151"/>
      <c r="DL930" s="151"/>
      <c r="DM930" s="151"/>
      <c r="DN930" s="151"/>
      <c r="DO930" s="151"/>
    </row>
    <row r="931" spans="1:119" ht="15.75" customHeight="1" x14ac:dyDescent="0.2">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c r="AC931" s="151"/>
      <c r="AD931" s="151"/>
      <c r="AE931" s="151"/>
      <c r="AF931" s="151"/>
      <c r="AG931" s="151"/>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151"/>
      <c r="BU931" s="151"/>
      <c r="BV931" s="151"/>
      <c r="BW931" s="151"/>
      <c r="BX931" s="151"/>
      <c r="BY931" s="151"/>
      <c r="BZ931" s="151"/>
      <c r="CA931" s="151"/>
      <c r="CB931" s="151"/>
      <c r="CC931" s="151"/>
      <c r="CD931" s="151"/>
      <c r="CE931" s="151"/>
      <c r="CF931" s="151"/>
      <c r="CG931" s="151"/>
      <c r="CH931" s="151"/>
      <c r="CI931" s="151"/>
      <c r="CJ931" s="151"/>
      <c r="CK931" s="151"/>
      <c r="CL931" s="151"/>
      <c r="CM931" s="151"/>
      <c r="CN931" s="151"/>
      <c r="CO931" s="151"/>
      <c r="CP931" s="151"/>
      <c r="CQ931" s="151"/>
      <c r="CR931" s="151"/>
      <c r="CS931" s="151"/>
      <c r="CT931" s="151"/>
      <c r="CU931" s="151"/>
      <c r="CV931" s="151"/>
      <c r="CW931" s="151"/>
      <c r="CX931" s="151"/>
      <c r="CY931" s="151"/>
      <c r="CZ931" s="151"/>
      <c r="DA931" s="151"/>
      <c r="DB931" s="151"/>
      <c r="DC931" s="151"/>
      <c r="DD931" s="151"/>
      <c r="DE931" s="151"/>
      <c r="DF931" s="151"/>
      <c r="DG931" s="151"/>
      <c r="DH931" s="151"/>
      <c r="DI931" s="151"/>
      <c r="DJ931" s="151"/>
      <c r="DK931" s="151"/>
      <c r="DL931" s="151"/>
      <c r="DM931" s="151"/>
      <c r="DN931" s="151"/>
      <c r="DO931" s="151"/>
    </row>
    <row r="932" spans="1:119" ht="15.75" customHeight="1" x14ac:dyDescent="0.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c r="AC932" s="151"/>
      <c r="AD932" s="151"/>
      <c r="AE932" s="151"/>
      <c r="AF932" s="151"/>
      <c r="AG932" s="151"/>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151"/>
      <c r="BN932" s="151"/>
      <c r="BO932" s="151"/>
      <c r="BP932" s="151"/>
      <c r="BQ932" s="151"/>
      <c r="BR932" s="151"/>
      <c r="BS932" s="151"/>
      <c r="BT932" s="151"/>
      <c r="BU932" s="151"/>
      <c r="BV932" s="151"/>
      <c r="BW932" s="151"/>
      <c r="BX932" s="151"/>
      <c r="BY932" s="151"/>
      <c r="BZ932" s="151"/>
      <c r="CA932" s="151"/>
      <c r="CB932" s="151"/>
      <c r="CC932" s="151"/>
      <c r="CD932" s="151"/>
      <c r="CE932" s="151"/>
      <c r="CF932" s="151"/>
      <c r="CG932" s="151"/>
      <c r="CH932" s="151"/>
      <c r="CI932" s="151"/>
      <c r="CJ932" s="151"/>
      <c r="CK932" s="151"/>
      <c r="CL932" s="151"/>
      <c r="CM932" s="151"/>
      <c r="CN932" s="151"/>
      <c r="CO932" s="151"/>
      <c r="CP932" s="151"/>
      <c r="CQ932" s="151"/>
      <c r="CR932" s="151"/>
      <c r="CS932" s="151"/>
      <c r="CT932" s="151"/>
      <c r="CU932" s="151"/>
      <c r="CV932" s="151"/>
      <c r="CW932" s="151"/>
      <c r="CX932" s="151"/>
      <c r="CY932" s="151"/>
      <c r="CZ932" s="151"/>
      <c r="DA932" s="151"/>
      <c r="DB932" s="151"/>
      <c r="DC932" s="151"/>
      <c r="DD932" s="151"/>
      <c r="DE932" s="151"/>
      <c r="DF932" s="151"/>
      <c r="DG932" s="151"/>
      <c r="DH932" s="151"/>
      <c r="DI932" s="151"/>
      <c r="DJ932" s="151"/>
      <c r="DK932" s="151"/>
      <c r="DL932" s="151"/>
      <c r="DM932" s="151"/>
      <c r="DN932" s="151"/>
      <c r="DO932" s="151"/>
    </row>
    <row r="933" spans="1:119" ht="15.75" customHeight="1" x14ac:dyDescent="0.2">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c r="AC933" s="151"/>
      <c r="AD933" s="151"/>
      <c r="AE933" s="151"/>
      <c r="AF933" s="151"/>
      <c r="AG933" s="151"/>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151"/>
      <c r="BN933" s="151"/>
      <c r="BO933" s="151"/>
      <c r="BP933" s="151"/>
      <c r="BQ933" s="151"/>
      <c r="BR933" s="151"/>
      <c r="BS933" s="151"/>
      <c r="BT933" s="151"/>
      <c r="BU933" s="151"/>
      <c r="BV933" s="151"/>
      <c r="BW933" s="151"/>
      <c r="BX933" s="151"/>
      <c r="BY933" s="151"/>
      <c r="BZ933" s="151"/>
      <c r="CA933" s="151"/>
      <c r="CB933" s="151"/>
      <c r="CC933" s="151"/>
      <c r="CD933" s="151"/>
      <c r="CE933" s="151"/>
      <c r="CF933" s="151"/>
      <c r="CG933" s="151"/>
      <c r="CH933" s="151"/>
      <c r="CI933" s="151"/>
      <c r="CJ933" s="151"/>
      <c r="CK933" s="151"/>
      <c r="CL933" s="151"/>
      <c r="CM933" s="151"/>
      <c r="CN933" s="151"/>
      <c r="CO933" s="151"/>
      <c r="CP933" s="151"/>
      <c r="CQ933" s="151"/>
      <c r="CR933" s="151"/>
      <c r="CS933" s="151"/>
      <c r="CT933" s="151"/>
      <c r="CU933" s="151"/>
      <c r="CV933" s="151"/>
      <c r="CW933" s="151"/>
      <c r="CX933" s="151"/>
      <c r="CY933" s="151"/>
      <c r="CZ933" s="151"/>
      <c r="DA933" s="151"/>
      <c r="DB933" s="151"/>
      <c r="DC933" s="151"/>
      <c r="DD933" s="151"/>
      <c r="DE933" s="151"/>
      <c r="DF933" s="151"/>
      <c r="DG933" s="151"/>
      <c r="DH933" s="151"/>
      <c r="DI933" s="151"/>
      <c r="DJ933" s="151"/>
      <c r="DK933" s="151"/>
      <c r="DL933" s="151"/>
      <c r="DM933" s="151"/>
      <c r="DN933" s="151"/>
      <c r="DO933" s="151"/>
    </row>
    <row r="934" spans="1:119" ht="15.75" customHeight="1" x14ac:dyDescent="0.2">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c r="AC934" s="151"/>
      <c r="AD934" s="151"/>
      <c r="AE934" s="151"/>
      <c r="AF934" s="151"/>
      <c r="AG934" s="151"/>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151"/>
      <c r="BN934" s="151"/>
      <c r="BO934" s="151"/>
      <c r="BP934" s="151"/>
      <c r="BQ934" s="151"/>
      <c r="BR934" s="151"/>
      <c r="BS934" s="151"/>
      <c r="BT934" s="151"/>
      <c r="BU934" s="151"/>
      <c r="BV934" s="151"/>
      <c r="BW934" s="151"/>
      <c r="BX934" s="151"/>
      <c r="BY934" s="151"/>
      <c r="BZ934" s="151"/>
      <c r="CA934" s="151"/>
      <c r="CB934" s="151"/>
      <c r="CC934" s="151"/>
      <c r="CD934" s="151"/>
      <c r="CE934" s="151"/>
      <c r="CF934" s="151"/>
      <c r="CG934" s="151"/>
      <c r="CH934" s="151"/>
      <c r="CI934" s="151"/>
      <c r="CJ934" s="151"/>
      <c r="CK934" s="151"/>
      <c r="CL934" s="151"/>
      <c r="CM934" s="151"/>
      <c r="CN934" s="151"/>
      <c r="CO934" s="151"/>
      <c r="CP934" s="151"/>
      <c r="CQ934" s="151"/>
      <c r="CR934" s="151"/>
      <c r="CS934" s="151"/>
      <c r="CT934" s="151"/>
      <c r="CU934" s="151"/>
      <c r="CV934" s="151"/>
      <c r="CW934" s="151"/>
      <c r="CX934" s="151"/>
      <c r="CY934" s="151"/>
      <c r="CZ934" s="151"/>
      <c r="DA934" s="151"/>
      <c r="DB934" s="151"/>
      <c r="DC934" s="151"/>
      <c r="DD934" s="151"/>
      <c r="DE934" s="151"/>
      <c r="DF934" s="151"/>
      <c r="DG934" s="151"/>
      <c r="DH934" s="151"/>
      <c r="DI934" s="151"/>
      <c r="DJ934" s="151"/>
      <c r="DK934" s="151"/>
      <c r="DL934" s="151"/>
      <c r="DM934" s="151"/>
      <c r="DN934" s="151"/>
      <c r="DO934" s="151"/>
    </row>
    <row r="935" spans="1:119" ht="15.75" customHeight="1" x14ac:dyDescent="0.2">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c r="AC935" s="151"/>
      <c r="AD935" s="151"/>
      <c r="AE935" s="151"/>
      <c r="AF935" s="151"/>
      <c r="AG935" s="151"/>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151"/>
      <c r="BN935" s="151"/>
      <c r="BO935" s="151"/>
      <c r="BP935" s="151"/>
      <c r="BQ935" s="151"/>
      <c r="BR935" s="151"/>
      <c r="BS935" s="151"/>
      <c r="BT935" s="151"/>
      <c r="BU935" s="151"/>
      <c r="BV935" s="151"/>
      <c r="BW935" s="151"/>
      <c r="BX935" s="151"/>
      <c r="BY935" s="151"/>
      <c r="BZ935" s="151"/>
      <c r="CA935" s="151"/>
      <c r="CB935" s="151"/>
      <c r="CC935" s="151"/>
      <c r="CD935" s="151"/>
      <c r="CE935" s="151"/>
      <c r="CF935" s="151"/>
      <c r="CG935" s="151"/>
      <c r="CH935" s="151"/>
      <c r="CI935" s="151"/>
      <c r="CJ935" s="151"/>
      <c r="CK935" s="151"/>
      <c r="CL935" s="151"/>
      <c r="CM935" s="151"/>
      <c r="CN935" s="151"/>
      <c r="CO935" s="151"/>
      <c r="CP935" s="151"/>
      <c r="CQ935" s="151"/>
      <c r="CR935" s="151"/>
      <c r="CS935" s="151"/>
      <c r="CT935" s="151"/>
      <c r="CU935" s="151"/>
      <c r="CV935" s="151"/>
      <c r="CW935" s="151"/>
      <c r="CX935" s="151"/>
      <c r="CY935" s="151"/>
      <c r="CZ935" s="151"/>
      <c r="DA935" s="151"/>
      <c r="DB935" s="151"/>
      <c r="DC935" s="151"/>
      <c r="DD935" s="151"/>
      <c r="DE935" s="151"/>
      <c r="DF935" s="151"/>
      <c r="DG935" s="151"/>
      <c r="DH935" s="151"/>
      <c r="DI935" s="151"/>
      <c r="DJ935" s="151"/>
      <c r="DK935" s="151"/>
      <c r="DL935" s="151"/>
      <c r="DM935" s="151"/>
      <c r="DN935" s="151"/>
      <c r="DO935" s="151"/>
    </row>
    <row r="936" spans="1:119" ht="15.75" customHeight="1" x14ac:dyDescent="0.2">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c r="AC936" s="151"/>
      <c r="AD936" s="151"/>
      <c r="AE936" s="151"/>
      <c r="AF936" s="151"/>
      <c r="AG936" s="151"/>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151"/>
      <c r="BN936" s="151"/>
      <c r="BO936" s="151"/>
      <c r="BP936" s="151"/>
      <c r="BQ936" s="151"/>
      <c r="BR936" s="151"/>
      <c r="BS936" s="151"/>
      <c r="BT936" s="151"/>
      <c r="BU936" s="151"/>
      <c r="BV936" s="151"/>
      <c r="BW936" s="151"/>
      <c r="BX936" s="151"/>
      <c r="BY936" s="151"/>
      <c r="BZ936" s="151"/>
      <c r="CA936" s="151"/>
      <c r="CB936" s="151"/>
      <c r="CC936" s="151"/>
      <c r="CD936" s="151"/>
      <c r="CE936" s="151"/>
      <c r="CF936" s="151"/>
      <c r="CG936" s="151"/>
      <c r="CH936" s="151"/>
      <c r="CI936" s="151"/>
      <c r="CJ936" s="151"/>
      <c r="CK936" s="151"/>
      <c r="CL936" s="151"/>
      <c r="CM936" s="151"/>
      <c r="CN936" s="151"/>
      <c r="CO936" s="151"/>
      <c r="CP936" s="151"/>
      <c r="CQ936" s="151"/>
      <c r="CR936" s="151"/>
      <c r="CS936" s="151"/>
      <c r="CT936" s="151"/>
      <c r="CU936" s="151"/>
      <c r="CV936" s="151"/>
      <c r="CW936" s="151"/>
      <c r="CX936" s="151"/>
      <c r="CY936" s="151"/>
      <c r="CZ936" s="151"/>
      <c r="DA936" s="151"/>
      <c r="DB936" s="151"/>
      <c r="DC936" s="151"/>
      <c r="DD936" s="151"/>
      <c r="DE936" s="151"/>
      <c r="DF936" s="151"/>
      <c r="DG936" s="151"/>
      <c r="DH936" s="151"/>
      <c r="DI936" s="151"/>
      <c r="DJ936" s="151"/>
      <c r="DK936" s="151"/>
      <c r="DL936" s="151"/>
      <c r="DM936" s="151"/>
      <c r="DN936" s="151"/>
      <c r="DO936" s="151"/>
    </row>
    <row r="937" spans="1:119" ht="15.75" customHeight="1" x14ac:dyDescent="0.2">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c r="AC937" s="151"/>
      <c r="AD937" s="151"/>
      <c r="AE937" s="151"/>
      <c r="AF937" s="151"/>
      <c r="AG937" s="151"/>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151"/>
      <c r="BN937" s="151"/>
      <c r="BO937" s="151"/>
      <c r="BP937" s="151"/>
      <c r="BQ937" s="151"/>
      <c r="BR937" s="151"/>
      <c r="BS937" s="151"/>
      <c r="BT937" s="151"/>
      <c r="BU937" s="151"/>
      <c r="BV937" s="151"/>
      <c r="BW937" s="151"/>
      <c r="BX937" s="151"/>
      <c r="BY937" s="151"/>
      <c r="BZ937" s="151"/>
      <c r="CA937" s="151"/>
      <c r="CB937" s="151"/>
      <c r="CC937" s="151"/>
      <c r="CD937" s="151"/>
      <c r="CE937" s="151"/>
      <c r="CF937" s="151"/>
      <c r="CG937" s="151"/>
      <c r="CH937" s="151"/>
      <c r="CI937" s="151"/>
      <c r="CJ937" s="151"/>
      <c r="CK937" s="151"/>
      <c r="CL937" s="151"/>
      <c r="CM937" s="151"/>
      <c r="CN937" s="151"/>
      <c r="CO937" s="151"/>
      <c r="CP937" s="151"/>
      <c r="CQ937" s="151"/>
      <c r="CR937" s="151"/>
      <c r="CS937" s="151"/>
      <c r="CT937" s="151"/>
      <c r="CU937" s="151"/>
      <c r="CV937" s="151"/>
      <c r="CW937" s="151"/>
      <c r="CX937" s="151"/>
      <c r="CY937" s="151"/>
      <c r="CZ937" s="151"/>
      <c r="DA937" s="151"/>
      <c r="DB937" s="151"/>
      <c r="DC937" s="151"/>
      <c r="DD937" s="151"/>
      <c r="DE937" s="151"/>
      <c r="DF937" s="151"/>
      <c r="DG937" s="151"/>
      <c r="DH937" s="151"/>
      <c r="DI937" s="151"/>
      <c r="DJ937" s="151"/>
      <c r="DK937" s="151"/>
      <c r="DL937" s="151"/>
      <c r="DM937" s="151"/>
      <c r="DN937" s="151"/>
      <c r="DO937" s="151"/>
    </row>
    <row r="938" spans="1:119" ht="15.75" customHeight="1" x14ac:dyDescent="0.2">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c r="AC938" s="151"/>
      <c r="AD938" s="151"/>
      <c r="AE938" s="151"/>
      <c r="AF938" s="151"/>
      <c r="AG938" s="151"/>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151"/>
      <c r="BU938" s="151"/>
      <c r="BV938" s="151"/>
      <c r="BW938" s="151"/>
      <c r="BX938" s="151"/>
      <c r="BY938" s="151"/>
      <c r="BZ938" s="151"/>
      <c r="CA938" s="151"/>
      <c r="CB938" s="151"/>
      <c r="CC938" s="151"/>
      <c r="CD938" s="151"/>
      <c r="CE938" s="151"/>
      <c r="CF938" s="151"/>
      <c r="CG938" s="151"/>
      <c r="CH938" s="151"/>
      <c r="CI938" s="151"/>
      <c r="CJ938" s="151"/>
      <c r="CK938" s="151"/>
      <c r="CL938" s="151"/>
      <c r="CM938" s="151"/>
      <c r="CN938" s="151"/>
      <c r="CO938" s="151"/>
      <c r="CP938" s="151"/>
      <c r="CQ938" s="151"/>
      <c r="CR938" s="151"/>
      <c r="CS938" s="151"/>
      <c r="CT938" s="151"/>
      <c r="CU938" s="151"/>
      <c r="CV938" s="151"/>
      <c r="CW938" s="151"/>
      <c r="CX938" s="151"/>
      <c r="CY938" s="151"/>
      <c r="CZ938" s="151"/>
      <c r="DA938" s="151"/>
      <c r="DB938" s="151"/>
      <c r="DC938" s="151"/>
      <c r="DD938" s="151"/>
      <c r="DE938" s="151"/>
      <c r="DF938" s="151"/>
      <c r="DG938" s="151"/>
      <c r="DH938" s="151"/>
      <c r="DI938" s="151"/>
      <c r="DJ938" s="151"/>
      <c r="DK938" s="151"/>
      <c r="DL938" s="151"/>
      <c r="DM938" s="151"/>
      <c r="DN938" s="151"/>
      <c r="DO938" s="151"/>
    </row>
    <row r="939" spans="1:119" ht="15.75" customHeight="1" x14ac:dyDescent="0.2">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c r="AC939" s="151"/>
      <c r="AD939" s="151"/>
      <c r="AE939" s="151"/>
      <c r="AF939" s="151"/>
      <c r="AG939" s="151"/>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151"/>
      <c r="BU939" s="151"/>
      <c r="BV939" s="151"/>
      <c r="BW939" s="151"/>
      <c r="BX939" s="151"/>
      <c r="BY939" s="151"/>
      <c r="BZ939" s="151"/>
      <c r="CA939" s="151"/>
      <c r="CB939" s="151"/>
      <c r="CC939" s="151"/>
      <c r="CD939" s="151"/>
      <c r="CE939" s="151"/>
      <c r="CF939" s="151"/>
      <c r="CG939" s="151"/>
      <c r="CH939" s="151"/>
      <c r="CI939" s="151"/>
      <c r="CJ939" s="151"/>
      <c r="CK939" s="151"/>
      <c r="CL939" s="151"/>
      <c r="CM939" s="151"/>
      <c r="CN939" s="151"/>
      <c r="CO939" s="151"/>
      <c r="CP939" s="151"/>
      <c r="CQ939" s="151"/>
      <c r="CR939" s="151"/>
      <c r="CS939" s="151"/>
      <c r="CT939" s="151"/>
      <c r="CU939" s="151"/>
      <c r="CV939" s="151"/>
      <c r="CW939" s="151"/>
      <c r="CX939" s="151"/>
      <c r="CY939" s="151"/>
      <c r="CZ939" s="151"/>
      <c r="DA939" s="151"/>
      <c r="DB939" s="151"/>
      <c r="DC939" s="151"/>
      <c r="DD939" s="151"/>
      <c r="DE939" s="151"/>
      <c r="DF939" s="151"/>
      <c r="DG939" s="151"/>
      <c r="DH939" s="151"/>
      <c r="DI939" s="151"/>
      <c r="DJ939" s="151"/>
      <c r="DK939" s="151"/>
      <c r="DL939" s="151"/>
      <c r="DM939" s="151"/>
      <c r="DN939" s="151"/>
      <c r="DO939" s="151"/>
    </row>
    <row r="940" spans="1:119" ht="15.75" customHeight="1" x14ac:dyDescent="0.2">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c r="AC940" s="151"/>
      <c r="AD940" s="151"/>
      <c r="AE940" s="151"/>
      <c r="AF940" s="151"/>
      <c r="AG940" s="151"/>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151"/>
      <c r="BN940" s="151"/>
      <c r="BO940" s="151"/>
      <c r="BP940" s="151"/>
      <c r="BQ940" s="151"/>
      <c r="BR940" s="151"/>
      <c r="BS940" s="151"/>
      <c r="BT940" s="151"/>
      <c r="BU940" s="151"/>
      <c r="BV940" s="151"/>
      <c r="BW940" s="151"/>
      <c r="BX940" s="151"/>
      <c r="BY940" s="151"/>
      <c r="BZ940" s="151"/>
      <c r="CA940" s="151"/>
      <c r="CB940" s="151"/>
      <c r="CC940" s="151"/>
      <c r="CD940" s="151"/>
      <c r="CE940" s="151"/>
      <c r="CF940" s="151"/>
      <c r="CG940" s="151"/>
      <c r="CH940" s="151"/>
      <c r="CI940" s="151"/>
      <c r="CJ940" s="151"/>
      <c r="CK940" s="151"/>
      <c r="CL940" s="151"/>
      <c r="CM940" s="151"/>
      <c r="CN940" s="151"/>
      <c r="CO940" s="151"/>
      <c r="CP940" s="151"/>
      <c r="CQ940" s="151"/>
      <c r="CR940" s="151"/>
      <c r="CS940" s="151"/>
      <c r="CT940" s="151"/>
      <c r="CU940" s="151"/>
      <c r="CV940" s="151"/>
      <c r="CW940" s="151"/>
      <c r="CX940" s="151"/>
      <c r="CY940" s="151"/>
      <c r="CZ940" s="151"/>
      <c r="DA940" s="151"/>
      <c r="DB940" s="151"/>
      <c r="DC940" s="151"/>
      <c r="DD940" s="151"/>
      <c r="DE940" s="151"/>
      <c r="DF940" s="151"/>
      <c r="DG940" s="151"/>
      <c r="DH940" s="151"/>
      <c r="DI940" s="151"/>
      <c r="DJ940" s="151"/>
      <c r="DK940" s="151"/>
      <c r="DL940" s="151"/>
      <c r="DM940" s="151"/>
      <c r="DN940" s="151"/>
      <c r="DO940" s="151"/>
    </row>
    <row r="941" spans="1:119" ht="15.75" customHeight="1" x14ac:dyDescent="0.2">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c r="AC941" s="151"/>
      <c r="AD941" s="151"/>
      <c r="AE941" s="151"/>
      <c r="AF941" s="151"/>
      <c r="AG941" s="151"/>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151"/>
      <c r="BN941" s="151"/>
      <c r="BO941" s="151"/>
      <c r="BP941" s="151"/>
      <c r="BQ941" s="151"/>
      <c r="BR941" s="151"/>
      <c r="BS941" s="151"/>
      <c r="BT941" s="151"/>
      <c r="BU941" s="151"/>
      <c r="BV941" s="151"/>
      <c r="BW941" s="151"/>
      <c r="BX941" s="151"/>
      <c r="BY941" s="151"/>
      <c r="BZ941" s="151"/>
      <c r="CA941" s="151"/>
      <c r="CB941" s="151"/>
      <c r="CC941" s="151"/>
      <c r="CD941" s="151"/>
      <c r="CE941" s="151"/>
      <c r="CF941" s="151"/>
      <c r="CG941" s="151"/>
      <c r="CH941" s="151"/>
      <c r="CI941" s="151"/>
      <c r="CJ941" s="151"/>
      <c r="CK941" s="151"/>
      <c r="CL941" s="151"/>
      <c r="CM941" s="151"/>
      <c r="CN941" s="151"/>
      <c r="CO941" s="151"/>
      <c r="CP941" s="151"/>
      <c r="CQ941" s="151"/>
      <c r="CR941" s="151"/>
      <c r="CS941" s="151"/>
      <c r="CT941" s="151"/>
      <c r="CU941" s="151"/>
      <c r="CV941" s="151"/>
      <c r="CW941" s="151"/>
      <c r="CX941" s="151"/>
      <c r="CY941" s="151"/>
      <c r="CZ941" s="151"/>
      <c r="DA941" s="151"/>
      <c r="DB941" s="151"/>
      <c r="DC941" s="151"/>
      <c r="DD941" s="151"/>
      <c r="DE941" s="151"/>
      <c r="DF941" s="151"/>
      <c r="DG941" s="151"/>
      <c r="DH941" s="151"/>
      <c r="DI941" s="151"/>
      <c r="DJ941" s="151"/>
      <c r="DK941" s="151"/>
      <c r="DL941" s="151"/>
      <c r="DM941" s="151"/>
      <c r="DN941" s="151"/>
      <c r="DO941" s="151"/>
    </row>
    <row r="942" spans="1:119" ht="15.75" customHeight="1" x14ac:dyDescent="0.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c r="AC942" s="151"/>
      <c r="AD942" s="151"/>
      <c r="AE942" s="151"/>
      <c r="AF942" s="151"/>
      <c r="AG942" s="151"/>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151"/>
      <c r="BU942" s="151"/>
      <c r="BV942" s="151"/>
      <c r="BW942" s="151"/>
      <c r="BX942" s="151"/>
      <c r="BY942" s="151"/>
      <c r="BZ942" s="151"/>
      <c r="CA942" s="151"/>
      <c r="CB942" s="151"/>
      <c r="CC942" s="151"/>
      <c r="CD942" s="151"/>
      <c r="CE942" s="151"/>
      <c r="CF942" s="151"/>
      <c r="CG942" s="151"/>
      <c r="CH942" s="151"/>
      <c r="CI942" s="151"/>
      <c r="CJ942" s="151"/>
      <c r="CK942" s="151"/>
      <c r="CL942" s="151"/>
      <c r="CM942" s="151"/>
      <c r="CN942" s="151"/>
      <c r="CO942" s="151"/>
      <c r="CP942" s="151"/>
      <c r="CQ942" s="151"/>
      <c r="CR942" s="151"/>
      <c r="CS942" s="151"/>
      <c r="CT942" s="151"/>
      <c r="CU942" s="151"/>
      <c r="CV942" s="151"/>
      <c r="CW942" s="151"/>
      <c r="CX942" s="151"/>
      <c r="CY942" s="151"/>
      <c r="CZ942" s="151"/>
      <c r="DA942" s="151"/>
      <c r="DB942" s="151"/>
      <c r="DC942" s="151"/>
      <c r="DD942" s="151"/>
      <c r="DE942" s="151"/>
      <c r="DF942" s="151"/>
      <c r="DG942" s="151"/>
      <c r="DH942" s="151"/>
      <c r="DI942" s="151"/>
      <c r="DJ942" s="151"/>
      <c r="DK942" s="151"/>
      <c r="DL942" s="151"/>
      <c r="DM942" s="151"/>
      <c r="DN942" s="151"/>
      <c r="DO942" s="151"/>
    </row>
    <row r="943" spans="1:119" ht="15.75" customHeight="1" x14ac:dyDescent="0.2">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c r="AC943" s="151"/>
      <c r="AD943" s="151"/>
      <c r="AE943" s="151"/>
      <c r="AF943" s="151"/>
      <c r="AG943" s="151"/>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151"/>
      <c r="BU943" s="151"/>
      <c r="BV943" s="151"/>
      <c r="BW943" s="151"/>
      <c r="BX943" s="151"/>
      <c r="BY943" s="151"/>
      <c r="BZ943" s="151"/>
      <c r="CA943" s="151"/>
      <c r="CB943" s="151"/>
      <c r="CC943" s="151"/>
      <c r="CD943" s="151"/>
      <c r="CE943" s="151"/>
      <c r="CF943" s="151"/>
      <c r="CG943" s="151"/>
      <c r="CH943" s="151"/>
      <c r="CI943" s="151"/>
      <c r="CJ943" s="151"/>
      <c r="CK943" s="151"/>
      <c r="CL943" s="151"/>
      <c r="CM943" s="151"/>
      <c r="CN943" s="151"/>
      <c r="CO943" s="151"/>
      <c r="CP943" s="151"/>
      <c r="CQ943" s="151"/>
      <c r="CR943" s="151"/>
      <c r="CS943" s="151"/>
      <c r="CT943" s="151"/>
      <c r="CU943" s="151"/>
      <c r="CV943" s="151"/>
      <c r="CW943" s="151"/>
      <c r="CX943" s="151"/>
      <c r="CY943" s="151"/>
      <c r="CZ943" s="151"/>
      <c r="DA943" s="151"/>
      <c r="DB943" s="151"/>
      <c r="DC943" s="151"/>
      <c r="DD943" s="151"/>
      <c r="DE943" s="151"/>
      <c r="DF943" s="151"/>
      <c r="DG943" s="151"/>
      <c r="DH943" s="151"/>
      <c r="DI943" s="151"/>
      <c r="DJ943" s="151"/>
      <c r="DK943" s="151"/>
      <c r="DL943" s="151"/>
      <c r="DM943" s="151"/>
      <c r="DN943" s="151"/>
      <c r="DO943" s="151"/>
    </row>
    <row r="944" spans="1:119" ht="15.75" customHeight="1" x14ac:dyDescent="0.2">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c r="AC944" s="151"/>
      <c r="AD944" s="151"/>
      <c r="AE944" s="151"/>
      <c r="AF944" s="151"/>
      <c r="AG944" s="151"/>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151"/>
      <c r="BN944" s="151"/>
      <c r="BO944" s="151"/>
      <c r="BP944" s="151"/>
      <c r="BQ944" s="151"/>
      <c r="BR944" s="151"/>
      <c r="BS944" s="151"/>
      <c r="BT944" s="151"/>
      <c r="BU944" s="151"/>
      <c r="BV944" s="151"/>
      <c r="BW944" s="151"/>
      <c r="BX944" s="151"/>
      <c r="BY944" s="151"/>
      <c r="BZ944" s="151"/>
      <c r="CA944" s="151"/>
      <c r="CB944" s="151"/>
      <c r="CC944" s="151"/>
      <c r="CD944" s="151"/>
      <c r="CE944" s="151"/>
      <c r="CF944" s="151"/>
      <c r="CG944" s="151"/>
      <c r="CH944" s="151"/>
      <c r="CI944" s="151"/>
      <c r="CJ944" s="151"/>
      <c r="CK944" s="151"/>
      <c r="CL944" s="151"/>
      <c r="CM944" s="151"/>
      <c r="CN944" s="151"/>
      <c r="CO944" s="151"/>
      <c r="CP944" s="151"/>
      <c r="CQ944" s="151"/>
      <c r="CR944" s="151"/>
      <c r="CS944" s="151"/>
      <c r="CT944" s="151"/>
      <c r="CU944" s="151"/>
      <c r="CV944" s="151"/>
      <c r="CW944" s="151"/>
      <c r="CX944" s="151"/>
      <c r="CY944" s="151"/>
      <c r="CZ944" s="151"/>
      <c r="DA944" s="151"/>
      <c r="DB944" s="151"/>
      <c r="DC944" s="151"/>
      <c r="DD944" s="151"/>
      <c r="DE944" s="151"/>
      <c r="DF944" s="151"/>
      <c r="DG944" s="151"/>
      <c r="DH944" s="151"/>
      <c r="DI944" s="151"/>
      <c r="DJ944" s="151"/>
      <c r="DK944" s="151"/>
      <c r="DL944" s="151"/>
      <c r="DM944" s="151"/>
      <c r="DN944" s="151"/>
      <c r="DO944" s="151"/>
    </row>
    <row r="945" spans="1:119" ht="15.75" customHeight="1" x14ac:dyDescent="0.2">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c r="AC945" s="151"/>
      <c r="AD945" s="151"/>
      <c r="AE945" s="151"/>
      <c r="AF945" s="151"/>
      <c r="AG945" s="151"/>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151"/>
      <c r="BN945" s="151"/>
      <c r="BO945" s="151"/>
      <c r="BP945" s="151"/>
      <c r="BQ945" s="151"/>
      <c r="BR945" s="151"/>
      <c r="BS945" s="151"/>
      <c r="BT945" s="151"/>
      <c r="BU945" s="151"/>
      <c r="BV945" s="151"/>
      <c r="BW945" s="151"/>
      <c r="BX945" s="151"/>
      <c r="BY945" s="151"/>
      <c r="BZ945" s="151"/>
      <c r="CA945" s="151"/>
      <c r="CB945" s="151"/>
      <c r="CC945" s="151"/>
      <c r="CD945" s="151"/>
      <c r="CE945" s="151"/>
      <c r="CF945" s="151"/>
      <c r="CG945" s="151"/>
      <c r="CH945" s="151"/>
      <c r="CI945" s="151"/>
      <c r="CJ945" s="151"/>
      <c r="CK945" s="151"/>
      <c r="CL945" s="151"/>
      <c r="CM945" s="151"/>
      <c r="CN945" s="151"/>
      <c r="CO945" s="151"/>
      <c r="CP945" s="151"/>
      <c r="CQ945" s="151"/>
      <c r="CR945" s="151"/>
      <c r="CS945" s="151"/>
      <c r="CT945" s="151"/>
      <c r="CU945" s="151"/>
      <c r="CV945" s="151"/>
      <c r="CW945" s="151"/>
      <c r="CX945" s="151"/>
      <c r="CY945" s="151"/>
      <c r="CZ945" s="151"/>
      <c r="DA945" s="151"/>
      <c r="DB945" s="151"/>
      <c r="DC945" s="151"/>
      <c r="DD945" s="151"/>
      <c r="DE945" s="151"/>
      <c r="DF945" s="151"/>
      <c r="DG945" s="151"/>
      <c r="DH945" s="151"/>
      <c r="DI945" s="151"/>
      <c r="DJ945" s="151"/>
      <c r="DK945" s="151"/>
      <c r="DL945" s="151"/>
      <c r="DM945" s="151"/>
      <c r="DN945" s="151"/>
      <c r="DO945" s="151"/>
    </row>
    <row r="946" spans="1:119" ht="15.75" customHeight="1" x14ac:dyDescent="0.2">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c r="AC946" s="151"/>
      <c r="AD946" s="151"/>
      <c r="AE946" s="151"/>
      <c r="AF946" s="151"/>
      <c r="AG946" s="151"/>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151"/>
      <c r="BN946" s="151"/>
      <c r="BO946" s="151"/>
      <c r="BP946" s="151"/>
      <c r="BQ946" s="151"/>
      <c r="BR946" s="151"/>
      <c r="BS946" s="151"/>
      <c r="BT946" s="151"/>
      <c r="BU946" s="151"/>
      <c r="BV946" s="151"/>
      <c r="BW946" s="151"/>
      <c r="BX946" s="151"/>
      <c r="BY946" s="151"/>
      <c r="BZ946" s="151"/>
      <c r="CA946" s="151"/>
      <c r="CB946" s="151"/>
      <c r="CC946" s="151"/>
      <c r="CD946" s="151"/>
      <c r="CE946" s="151"/>
      <c r="CF946" s="151"/>
      <c r="CG946" s="151"/>
      <c r="CH946" s="151"/>
      <c r="CI946" s="151"/>
      <c r="CJ946" s="151"/>
      <c r="CK946" s="151"/>
      <c r="CL946" s="151"/>
      <c r="CM946" s="151"/>
      <c r="CN946" s="151"/>
      <c r="CO946" s="151"/>
      <c r="CP946" s="151"/>
      <c r="CQ946" s="151"/>
      <c r="CR946" s="151"/>
      <c r="CS946" s="151"/>
      <c r="CT946" s="151"/>
      <c r="CU946" s="151"/>
      <c r="CV946" s="151"/>
      <c r="CW946" s="151"/>
      <c r="CX946" s="151"/>
      <c r="CY946" s="151"/>
      <c r="CZ946" s="151"/>
      <c r="DA946" s="151"/>
      <c r="DB946" s="151"/>
      <c r="DC946" s="151"/>
      <c r="DD946" s="151"/>
      <c r="DE946" s="151"/>
      <c r="DF946" s="151"/>
      <c r="DG946" s="151"/>
      <c r="DH946" s="151"/>
      <c r="DI946" s="151"/>
      <c r="DJ946" s="151"/>
      <c r="DK946" s="151"/>
      <c r="DL946" s="151"/>
      <c r="DM946" s="151"/>
      <c r="DN946" s="151"/>
      <c r="DO946" s="151"/>
    </row>
    <row r="947" spans="1:119" ht="15.75" customHeight="1" x14ac:dyDescent="0.2">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c r="AC947" s="151"/>
      <c r="AD947" s="151"/>
      <c r="AE947" s="151"/>
      <c r="AF947" s="151"/>
      <c r="AG947" s="151"/>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151"/>
      <c r="BN947" s="151"/>
      <c r="BO947" s="151"/>
      <c r="BP947" s="151"/>
      <c r="BQ947" s="151"/>
      <c r="BR947" s="151"/>
      <c r="BS947" s="151"/>
      <c r="BT947" s="151"/>
      <c r="BU947" s="151"/>
      <c r="BV947" s="151"/>
      <c r="BW947" s="151"/>
      <c r="BX947" s="151"/>
      <c r="BY947" s="151"/>
      <c r="BZ947" s="151"/>
      <c r="CA947" s="151"/>
      <c r="CB947" s="151"/>
      <c r="CC947" s="151"/>
      <c r="CD947" s="151"/>
      <c r="CE947" s="151"/>
      <c r="CF947" s="151"/>
      <c r="CG947" s="151"/>
      <c r="CH947" s="151"/>
      <c r="CI947" s="151"/>
      <c r="CJ947" s="151"/>
      <c r="CK947" s="151"/>
      <c r="CL947" s="151"/>
      <c r="CM947" s="151"/>
      <c r="CN947" s="151"/>
      <c r="CO947" s="151"/>
      <c r="CP947" s="151"/>
      <c r="CQ947" s="151"/>
      <c r="CR947" s="151"/>
      <c r="CS947" s="151"/>
      <c r="CT947" s="151"/>
      <c r="CU947" s="151"/>
      <c r="CV947" s="151"/>
      <c r="CW947" s="151"/>
      <c r="CX947" s="151"/>
      <c r="CY947" s="151"/>
      <c r="CZ947" s="151"/>
      <c r="DA947" s="151"/>
      <c r="DB947" s="151"/>
      <c r="DC947" s="151"/>
      <c r="DD947" s="151"/>
      <c r="DE947" s="151"/>
      <c r="DF947" s="151"/>
      <c r="DG947" s="151"/>
      <c r="DH947" s="151"/>
      <c r="DI947" s="151"/>
      <c r="DJ947" s="151"/>
      <c r="DK947" s="151"/>
      <c r="DL947" s="151"/>
      <c r="DM947" s="151"/>
      <c r="DN947" s="151"/>
      <c r="DO947" s="151"/>
    </row>
    <row r="948" spans="1:119" ht="15.75" customHeight="1" x14ac:dyDescent="0.2">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c r="AC948" s="151"/>
      <c r="AD948" s="151"/>
      <c r="AE948" s="151"/>
      <c r="AF948" s="151"/>
      <c r="AG948" s="151"/>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151"/>
      <c r="BN948" s="151"/>
      <c r="BO948" s="151"/>
      <c r="BP948" s="151"/>
      <c r="BQ948" s="151"/>
      <c r="BR948" s="151"/>
      <c r="BS948" s="151"/>
      <c r="BT948" s="151"/>
      <c r="BU948" s="151"/>
      <c r="BV948" s="151"/>
      <c r="BW948" s="151"/>
      <c r="BX948" s="151"/>
      <c r="BY948" s="151"/>
      <c r="BZ948" s="151"/>
      <c r="CA948" s="151"/>
      <c r="CB948" s="151"/>
      <c r="CC948" s="151"/>
      <c r="CD948" s="151"/>
      <c r="CE948" s="151"/>
      <c r="CF948" s="151"/>
      <c r="CG948" s="151"/>
      <c r="CH948" s="151"/>
      <c r="CI948" s="151"/>
      <c r="CJ948" s="151"/>
      <c r="CK948" s="151"/>
      <c r="CL948" s="151"/>
      <c r="CM948" s="151"/>
      <c r="CN948" s="151"/>
      <c r="CO948" s="151"/>
      <c r="CP948" s="151"/>
      <c r="CQ948" s="151"/>
      <c r="CR948" s="151"/>
      <c r="CS948" s="151"/>
      <c r="CT948" s="151"/>
      <c r="CU948" s="151"/>
      <c r="CV948" s="151"/>
      <c r="CW948" s="151"/>
      <c r="CX948" s="151"/>
      <c r="CY948" s="151"/>
      <c r="CZ948" s="151"/>
      <c r="DA948" s="151"/>
      <c r="DB948" s="151"/>
      <c r="DC948" s="151"/>
      <c r="DD948" s="151"/>
      <c r="DE948" s="151"/>
      <c r="DF948" s="151"/>
      <c r="DG948" s="151"/>
      <c r="DH948" s="151"/>
      <c r="DI948" s="151"/>
      <c r="DJ948" s="151"/>
      <c r="DK948" s="151"/>
      <c r="DL948" s="151"/>
      <c r="DM948" s="151"/>
      <c r="DN948" s="151"/>
      <c r="DO948" s="151"/>
    </row>
    <row r="949" spans="1:119" ht="15.75" customHeight="1" x14ac:dyDescent="0.2">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c r="AC949" s="151"/>
      <c r="AD949" s="151"/>
      <c r="AE949" s="151"/>
      <c r="AF949" s="151"/>
      <c r="AG949" s="151"/>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151"/>
      <c r="BN949" s="151"/>
      <c r="BO949" s="151"/>
      <c r="BP949" s="151"/>
      <c r="BQ949" s="151"/>
      <c r="BR949" s="151"/>
      <c r="BS949" s="151"/>
      <c r="BT949" s="151"/>
      <c r="BU949" s="151"/>
      <c r="BV949" s="151"/>
      <c r="BW949" s="151"/>
      <c r="BX949" s="151"/>
      <c r="BY949" s="151"/>
      <c r="BZ949" s="151"/>
      <c r="CA949" s="151"/>
      <c r="CB949" s="151"/>
      <c r="CC949" s="151"/>
      <c r="CD949" s="151"/>
      <c r="CE949" s="151"/>
      <c r="CF949" s="151"/>
      <c r="CG949" s="151"/>
      <c r="CH949" s="151"/>
      <c r="CI949" s="151"/>
      <c r="CJ949" s="151"/>
      <c r="CK949" s="151"/>
      <c r="CL949" s="151"/>
      <c r="CM949" s="151"/>
      <c r="CN949" s="151"/>
      <c r="CO949" s="151"/>
      <c r="CP949" s="151"/>
      <c r="CQ949" s="151"/>
      <c r="CR949" s="151"/>
      <c r="CS949" s="151"/>
      <c r="CT949" s="151"/>
      <c r="CU949" s="151"/>
      <c r="CV949" s="151"/>
      <c r="CW949" s="151"/>
      <c r="CX949" s="151"/>
      <c r="CY949" s="151"/>
      <c r="CZ949" s="151"/>
      <c r="DA949" s="151"/>
      <c r="DB949" s="151"/>
      <c r="DC949" s="151"/>
      <c r="DD949" s="151"/>
      <c r="DE949" s="151"/>
      <c r="DF949" s="151"/>
      <c r="DG949" s="151"/>
      <c r="DH949" s="151"/>
      <c r="DI949" s="151"/>
      <c r="DJ949" s="151"/>
      <c r="DK949" s="151"/>
      <c r="DL949" s="151"/>
      <c r="DM949" s="151"/>
      <c r="DN949" s="151"/>
      <c r="DO949" s="151"/>
    </row>
    <row r="950" spans="1:119" ht="15.75" customHeight="1" x14ac:dyDescent="0.2">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c r="AC950" s="151"/>
      <c r="AD950" s="151"/>
      <c r="AE950" s="151"/>
      <c r="AF950" s="151"/>
      <c r="AG950" s="151"/>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151"/>
      <c r="BU950" s="151"/>
      <c r="BV950" s="151"/>
      <c r="BW950" s="151"/>
      <c r="BX950" s="151"/>
      <c r="BY950" s="151"/>
      <c r="BZ950" s="151"/>
      <c r="CA950" s="151"/>
      <c r="CB950" s="151"/>
      <c r="CC950" s="151"/>
      <c r="CD950" s="151"/>
      <c r="CE950" s="151"/>
      <c r="CF950" s="151"/>
      <c r="CG950" s="151"/>
      <c r="CH950" s="151"/>
      <c r="CI950" s="151"/>
      <c r="CJ950" s="151"/>
      <c r="CK950" s="151"/>
      <c r="CL950" s="151"/>
      <c r="CM950" s="151"/>
      <c r="CN950" s="151"/>
      <c r="CO950" s="151"/>
      <c r="CP950" s="151"/>
      <c r="CQ950" s="151"/>
      <c r="CR950" s="151"/>
      <c r="CS950" s="151"/>
      <c r="CT950" s="151"/>
      <c r="CU950" s="151"/>
      <c r="CV950" s="151"/>
      <c r="CW950" s="151"/>
      <c r="CX950" s="151"/>
      <c r="CY950" s="151"/>
      <c r="CZ950" s="151"/>
      <c r="DA950" s="151"/>
      <c r="DB950" s="151"/>
      <c r="DC950" s="151"/>
      <c r="DD950" s="151"/>
      <c r="DE950" s="151"/>
      <c r="DF950" s="151"/>
      <c r="DG950" s="151"/>
      <c r="DH950" s="151"/>
      <c r="DI950" s="151"/>
      <c r="DJ950" s="151"/>
      <c r="DK950" s="151"/>
      <c r="DL950" s="151"/>
      <c r="DM950" s="151"/>
      <c r="DN950" s="151"/>
      <c r="DO950" s="151"/>
    </row>
    <row r="951" spans="1:119" ht="15.75" customHeight="1" x14ac:dyDescent="0.2">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c r="AC951" s="151"/>
      <c r="AD951" s="151"/>
      <c r="AE951" s="151"/>
      <c r="AF951" s="151"/>
      <c r="AG951" s="151"/>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151"/>
      <c r="BU951" s="151"/>
      <c r="BV951" s="151"/>
      <c r="BW951" s="151"/>
      <c r="BX951" s="151"/>
      <c r="BY951" s="151"/>
      <c r="BZ951" s="151"/>
      <c r="CA951" s="151"/>
      <c r="CB951" s="151"/>
      <c r="CC951" s="151"/>
      <c r="CD951" s="151"/>
      <c r="CE951" s="151"/>
      <c r="CF951" s="151"/>
      <c r="CG951" s="151"/>
      <c r="CH951" s="151"/>
      <c r="CI951" s="151"/>
      <c r="CJ951" s="151"/>
      <c r="CK951" s="151"/>
      <c r="CL951" s="151"/>
      <c r="CM951" s="151"/>
      <c r="CN951" s="151"/>
      <c r="CO951" s="151"/>
      <c r="CP951" s="151"/>
      <c r="CQ951" s="151"/>
      <c r="CR951" s="151"/>
      <c r="CS951" s="151"/>
      <c r="CT951" s="151"/>
      <c r="CU951" s="151"/>
      <c r="CV951" s="151"/>
      <c r="CW951" s="151"/>
      <c r="CX951" s="151"/>
      <c r="CY951" s="151"/>
      <c r="CZ951" s="151"/>
      <c r="DA951" s="151"/>
      <c r="DB951" s="151"/>
      <c r="DC951" s="151"/>
      <c r="DD951" s="151"/>
      <c r="DE951" s="151"/>
      <c r="DF951" s="151"/>
      <c r="DG951" s="151"/>
      <c r="DH951" s="151"/>
      <c r="DI951" s="151"/>
      <c r="DJ951" s="151"/>
      <c r="DK951" s="151"/>
      <c r="DL951" s="151"/>
      <c r="DM951" s="151"/>
      <c r="DN951" s="151"/>
      <c r="DO951" s="151"/>
    </row>
    <row r="952" spans="1:119" ht="15.75" customHeight="1" x14ac:dyDescent="0.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c r="AC952" s="151"/>
      <c r="AD952" s="151"/>
      <c r="AE952" s="151"/>
      <c r="AF952" s="151"/>
      <c r="AG952" s="151"/>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151"/>
      <c r="BN952" s="151"/>
      <c r="BO952" s="151"/>
      <c r="BP952" s="151"/>
      <c r="BQ952" s="151"/>
      <c r="BR952" s="151"/>
      <c r="BS952" s="151"/>
      <c r="BT952" s="151"/>
      <c r="BU952" s="151"/>
      <c r="BV952" s="151"/>
      <c r="BW952" s="151"/>
      <c r="BX952" s="151"/>
      <c r="BY952" s="151"/>
      <c r="BZ952" s="151"/>
      <c r="CA952" s="151"/>
      <c r="CB952" s="151"/>
      <c r="CC952" s="151"/>
      <c r="CD952" s="151"/>
      <c r="CE952" s="151"/>
      <c r="CF952" s="151"/>
      <c r="CG952" s="151"/>
      <c r="CH952" s="151"/>
      <c r="CI952" s="151"/>
      <c r="CJ952" s="151"/>
      <c r="CK952" s="151"/>
      <c r="CL952" s="151"/>
      <c r="CM952" s="151"/>
      <c r="CN952" s="151"/>
      <c r="CO952" s="151"/>
      <c r="CP952" s="151"/>
      <c r="CQ952" s="151"/>
      <c r="CR952" s="151"/>
      <c r="CS952" s="151"/>
      <c r="CT952" s="151"/>
      <c r="CU952" s="151"/>
      <c r="CV952" s="151"/>
      <c r="CW952" s="151"/>
      <c r="CX952" s="151"/>
      <c r="CY952" s="151"/>
      <c r="CZ952" s="151"/>
      <c r="DA952" s="151"/>
      <c r="DB952" s="151"/>
      <c r="DC952" s="151"/>
      <c r="DD952" s="151"/>
      <c r="DE952" s="151"/>
      <c r="DF952" s="151"/>
      <c r="DG952" s="151"/>
      <c r="DH952" s="151"/>
      <c r="DI952" s="151"/>
      <c r="DJ952" s="151"/>
      <c r="DK952" s="151"/>
      <c r="DL952" s="151"/>
      <c r="DM952" s="151"/>
      <c r="DN952" s="151"/>
      <c r="DO952" s="151"/>
    </row>
    <row r="953" spans="1:119" ht="15.75" customHeight="1" x14ac:dyDescent="0.2">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c r="AC953" s="151"/>
      <c r="AD953" s="151"/>
      <c r="AE953" s="151"/>
      <c r="AF953" s="151"/>
      <c r="AG953" s="151"/>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151"/>
      <c r="BN953" s="151"/>
      <c r="BO953" s="151"/>
      <c r="BP953" s="151"/>
      <c r="BQ953" s="151"/>
      <c r="BR953" s="151"/>
      <c r="BS953" s="151"/>
      <c r="BT953" s="151"/>
      <c r="BU953" s="151"/>
      <c r="BV953" s="151"/>
      <c r="BW953" s="151"/>
      <c r="BX953" s="151"/>
      <c r="BY953" s="151"/>
      <c r="BZ953" s="151"/>
      <c r="CA953" s="151"/>
      <c r="CB953" s="151"/>
      <c r="CC953" s="151"/>
      <c r="CD953" s="151"/>
      <c r="CE953" s="151"/>
      <c r="CF953" s="151"/>
      <c r="CG953" s="151"/>
      <c r="CH953" s="151"/>
      <c r="CI953" s="151"/>
      <c r="CJ953" s="151"/>
      <c r="CK953" s="151"/>
      <c r="CL953" s="151"/>
      <c r="CM953" s="151"/>
      <c r="CN953" s="151"/>
      <c r="CO953" s="151"/>
      <c r="CP953" s="151"/>
      <c r="CQ953" s="151"/>
      <c r="CR953" s="151"/>
      <c r="CS953" s="151"/>
      <c r="CT953" s="151"/>
      <c r="CU953" s="151"/>
      <c r="CV953" s="151"/>
      <c r="CW953" s="151"/>
      <c r="CX953" s="151"/>
      <c r="CY953" s="151"/>
      <c r="CZ953" s="151"/>
      <c r="DA953" s="151"/>
      <c r="DB953" s="151"/>
      <c r="DC953" s="151"/>
      <c r="DD953" s="151"/>
      <c r="DE953" s="151"/>
      <c r="DF953" s="151"/>
      <c r="DG953" s="151"/>
      <c r="DH953" s="151"/>
      <c r="DI953" s="151"/>
      <c r="DJ953" s="151"/>
      <c r="DK953" s="151"/>
      <c r="DL953" s="151"/>
      <c r="DM953" s="151"/>
      <c r="DN953" s="151"/>
      <c r="DO953" s="151"/>
    </row>
    <row r="954" spans="1:119" ht="15.75" customHeight="1" x14ac:dyDescent="0.2">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c r="AC954" s="151"/>
      <c r="AD954" s="151"/>
      <c r="AE954" s="151"/>
      <c r="AF954" s="151"/>
      <c r="AG954" s="151"/>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151"/>
      <c r="BN954" s="151"/>
      <c r="BO954" s="151"/>
      <c r="BP954" s="151"/>
      <c r="BQ954" s="151"/>
      <c r="BR954" s="151"/>
      <c r="BS954" s="151"/>
      <c r="BT954" s="151"/>
      <c r="BU954" s="151"/>
      <c r="BV954" s="151"/>
      <c r="BW954" s="151"/>
      <c r="BX954" s="151"/>
      <c r="BY954" s="151"/>
      <c r="BZ954" s="151"/>
      <c r="CA954" s="151"/>
      <c r="CB954" s="151"/>
      <c r="CC954" s="151"/>
      <c r="CD954" s="151"/>
      <c r="CE954" s="151"/>
      <c r="CF954" s="151"/>
      <c r="CG954" s="151"/>
      <c r="CH954" s="151"/>
      <c r="CI954" s="151"/>
      <c r="CJ954" s="151"/>
      <c r="CK954" s="151"/>
      <c r="CL954" s="151"/>
      <c r="CM954" s="151"/>
      <c r="CN954" s="151"/>
      <c r="CO954" s="151"/>
      <c r="CP954" s="151"/>
      <c r="CQ954" s="151"/>
      <c r="CR954" s="151"/>
      <c r="CS954" s="151"/>
      <c r="CT954" s="151"/>
      <c r="CU954" s="151"/>
      <c r="CV954" s="151"/>
      <c r="CW954" s="151"/>
      <c r="CX954" s="151"/>
      <c r="CY954" s="151"/>
      <c r="CZ954" s="151"/>
      <c r="DA954" s="151"/>
      <c r="DB954" s="151"/>
      <c r="DC954" s="151"/>
      <c r="DD954" s="151"/>
      <c r="DE954" s="151"/>
      <c r="DF954" s="151"/>
      <c r="DG954" s="151"/>
      <c r="DH954" s="151"/>
      <c r="DI954" s="151"/>
      <c r="DJ954" s="151"/>
      <c r="DK954" s="151"/>
      <c r="DL954" s="151"/>
      <c r="DM954" s="151"/>
      <c r="DN954" s="151"/>
      <c r="DO954" s="151"/>
    </row>
    <row r="955" spans="1:119" ht="15.75" customHeight="1" x14ac:dyDescent="0.2">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c r="AC955" s="151"/>
      <c r="AD955" s="151"/>
      <c r="AE955" s="151"/>
      <c r="AF955" s="151"/>
      <c r="AG955" s="151"/>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151"/>
      <c r="BN955" s="151"/>
      <c r="BO955" s="151"/>
      <c r="BP955" s="151"/>
      <c r="BQ955" s="151"/>
      <c r="BR955" s="151"/>
      <c r="BS955" s="151"/>
      <c r="BT955" s="151"/>
      <c r="BU955" s="151"/>
      <c r="BV955" s="151"/>
      <c r="BW955" s="151"/>
      <c r="BX955" s="151"/>
      <c r="BY955" s="151"/>
      <c r="BZ955" s="151"/>
      <c r="CA955" s="151"/>
      <c r="CB955" s="151"/>
      <c r="CC955" s="151"/>
      <c r="CD955" s="151"/>
      <c r="CE955" s="151"/>
      <c r="CF955" s="151"/>
      <c r="CG955" s="151"/>
      <c r="CH955" s="151"/>
      <c r="CI955" s="151"/>
      <c r="CJ955" s="151"/>
      <c r="CK955" s="151"/>
      <c r="CL955" s="151"/>
      <c r="CM955" s="151"/>
      <c r="CN955" s="151"/>
      <c r="CO955" s="151"/>
      <c r="CP955" s="151"/>
      <c r="CQ955" s="151"/>
      <c r="CR955" s="151"/>
      <c r="CS955" s="151"/>
      <c r="CT955" s="151"/>
      <c r="CU955" s="151"/>
      <c r="CV955" s="151"/>
      <c r="CW955" s="151"/>
      <c r="CX955" s="151"/>
      <c r="CY955" s="151"/>
      <c r="CZ955" s="151"/>
      <c r="DA955" s="151"/>
      <c r="DB955" s="151"/>
      <c r="DC955" s="151"/>
      <c r="DD955" s="151"/>
      <c r="DE955" s="151"/>
      <c r="DF955" s="151"/>
      <c r="DG955" s="151"/>
      <c r="DH955" s="151"/>
      <c r="DI955" s="151"/>
      <c r="DJ955" s="151"/>
      <c r="DK955" s="151"/>
      <c r="DL955" s="151"/>
      <c r="DM955" s="151"/>
      <c r="DN955" s="151"/>
      <c r="DO955" s="151"/>
    </row>
    <row r="956" spans="1:119" ht="15.75" customHeight="1" x14ac:dyDescent="0.2">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c r="AC956" s="151"/>
      <c r="AD956" s="151"/>
      <c r="AE956" s="151"/>
      <c r="AF956" s="151"/>
      <c r="AG956" s="151"/>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151"/>
      <c r="BN956" s="151"/>
      <c r="BO956" s="151"/>
      <c r="BP956" s="151"/>
      <c r="BQ956" s="151"/>
      <c r="BR956" s="151"/>
      <c r="BS956" s="151"/>
      <c r="BT956" s="151"/>
      <c r="BU956" s="151"/>
      <c r="BV956" s="151"/>
      <c r="BW956" s="151"/>
      <c r="BX956" s="151"/>
      <c r="BY956" s="151"/>
      <c r="BZ956" s="151"/>
      <c r="CA956" s="151"/>
      <c r="CB956" s="151"/>
      <c r="CC956" s="151"/>
      <c r="CD956" s="151"/>
      <c r="CE956" s="151"/>
      <c r="CF956" s="151"/>
      <c r="CG956" s="151"/>
      <c r="CH956" s="151"/>
      <c r="CI956" s="151"/>
      <c r="CJ956" s="151"/>
      <c r="CK956" s="151"/>
      <c r="CL956" s="151"/>
      <c r="CM956" s="151"/>
      <c r="CN956" s="151"/>
      <c r="CO956" s="151"/>
      <c r="CP956" s="151"/>
      <c r="CQ956" s="151"/>
      <c r="CR956" s="151"/>
      <c r="CS956" s="151"/>
      <c r="CT956" s="151"/>
      <c r="CU956" s="151"/>
      <c r="CV956" s="151"/>
      <c r="CW956" s="151"/>
      <c r="CX956" s="151"/>
      <c r="CY956" s="151"/>
      <c r="CZ956" s="151"/>
      <c r="DA956" s="151"/>
      <c r="DB956" s="151"/>
      <c r="DC956" s="151"/>
      <c r="DD956" s="151"/>
      <c r="DE956" s="151"/>
      <c r="DF956" s="151"/>
      <c r="DG956" s="151"/>
      <c r="DH956" s="151"/>
      <c r="DI956" s="151"/>
      <c r="DJ956" s="151"/>
      <c r="DK956" s="151"/>
      <c r="DL956" s="151"/>
      <c r="DM956" s="151"/>
      <c r="DN956" s="151"/>
      <c r="DO956" s="151"/>
    </row>
    <row r="957" spans="1:119" ht="15.75" customHeight="1" x14ac:dyDescent="0.2">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c r="AC957" s="151"/>
      <c r="AD957" s="151"/>
      <c r="AE957" s="151"/>
      <c r="AF957" s="151"/>
      <c r="AG957" s="151"/>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151"/>
      <c r="BN957" s="151"/>
      <c r="BO957" s="151"/>
      <c r="BP957" s="151"/>
      <c r="BQ957" s="151"/>
      <c r="BR957" s="151"/>
      <c r="BS957" s="151"/>
      <c r="BT957" s="151"/>
      <c r="BU957" s="151"/>
      <c r="BV957" s="151"/>
      <c r="BW957" s="151"/>
      <c r="BX957" s="151"/>
      <c r="BY957" s="151"/>
      <c r="BZ957" s="151"/>
      <c r="CA957" s="151"/>
      <c r="CB957" s="151"/>
      <c r="CC957" s="151"/>
      <c r="CD957" s="151"/>
      <c r="CE957" s="151"/>
      <c r="CF957" s="151"/>
      <c r="CG957" s="151"/>
      <c r="CH957" s="151"/>
      <c r="CI957" s="151"/>
      <c r="CJ957" s="151"/>
      <c r="CK957" s="151"/>
      <c r="CL957" s="151"/>
      <c r="CM957" s="151"/>
      <c r="CN957" s="151"/>
      <c r="CO957" s="151"/>
      <c r="CP957" s="151"/>
      <c r="CQ957" s="151"/>
      <c r="CR957" s="151"/>
      <c r="CS957" s="151"/>
      <c r="CT957" s="151"/>
      <c r="CU957" s="151"/>
      <c r="CV957" s="151"/>
      <c r="CW957" s="151"/>
      <c r="CX957" s="151"/>
      <c r="CY957" s="151"/>
      <c r="CZ957" s="151"/>
      <c r="DA957" s="151"/>
      <c r="DB957" s="151"/>
      <c r="DC957" s="151"/>
      <c r="DD957" s="151"/>
      <c r="DE957" s="151"/>
      <c r="DF957" s="151"/>
      <c r="DG957" s="151"/>
      <c r="DH957" s="151"/>
      <c r="DI957" s="151"/>
      <c r="DJ957" s="151"/>
      <c r="DK957" s="151"/>
      <c r="DL957" s="151"/>
      <c r="DM957" s="151"/>
      <c r="DN957" s="151"/>
      <c r="DO957" s="151"/>
    </row>
    <row r="958" spans="1:119" ht="15.75" customHeight="1" x14ac:dyDescent="0.2">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c r="AC958" s="151"/>
      <c r="AD958" s="151"/>
      <c r="AE958" s="151"/>
      <c r="AF958" s="151"/>
      <c r="AG958" s="151"/>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151"/>
      <c r="BN958" s="151"/>
      <c r="BO958" s="151"/>
      <c r="BP958" s="151"/>
      <c r="BQ958" s="151"/>
      <c r="BR958" s="151"/>
      <c r="BS958" s="151"/>
      <c r="BT958" s="151"/>
      <c r="BU958" s="151"/>
      <c r="BV958" s="151"/>
      <c r="BW958" s="151"/>
      <c r="BX958" s="151"/>
      <c r="BY958" s="151"/>
      <c r="BZ958" s="151"/>
      <c r="CA958" s="151"/>
      <c r="CB958" s="151"/>
      <c r="CC958" s="151"/>
      <c r="CD958" s="151"/>
      <c r="CE958" s="151"/>
      <c r="CF958" s="151"/>
      <c r="CG958" s="151"/>
      <c r="CH958" s="151"/>
      <c r="CI958" s="151"/>
      <c r="CJ958" s="151"/>
      <c r="CK958" s="151"/>
      <c r="CL958" s="151"/>
      <c r="CM958" s="151"/>
      <c r="CN958" s="151"/>
      <c r="CO958" s="151"/>
      <c r="CP958" s="151"/>
      <c r="CQ958" s="151"/>
      <c r="CR958" s="151"/>
      <c r="CS958" s="151"/>
      <c r="CT958" s="151"/>
      <c r="CU958" s="151"/>
      <c r="CV958" s="151"/>
      <c r="CW958" s="151"/>
      <c r="CX958" s="151"/>
      <c r="CY958" s="151"/>
      <c r="CZ958" s="151"/>
      <c r="DA958" s="151"/>
      <c r="DB958" s="151"/>
      <c r="DC958" s="151"/>
      <c r="DD958" s="151"/>
      <c r="DE958" s="151"/>
      <c r="DF958" s="151"/>
      <c r="DG958" s="151"/>
      <c r="DH958" s="151"/>
      <c r="DI958" s="151"/>
      <c r="DJ958" s="151"/>
      <c r="DK958" s="151"/>
      <c r="DL958" s="151"/>
      <c r="DM958" s="151"/>
      <c r="DN958" s="151"/>
      <c r="DO958" s="151"/>
    </row>
    <row r="959" spans="1:119" ht="15.75" customHeight="1" x14ac:dyDescent="0.2">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c r="AC959" s="151"/>
      <c r="AD959" s="151"/>
      <c r="AE959" s="151"/>
      <c r="AF959" s="151"/>
      <c r="AG959" s="151"/>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151"/>
      <c r="BN959" s="151"/>
      <c r="BO959" s="151"/>
      <c r="BP959" s="151"/>
      <c r="BQ959" s="151"/>
      <c r="BR959" s="151"/>
      <c r="BS959" s="151"/>
      <c r="BT959" s="151"/>
      <c r="BU959" s="151"/>
      <c r="BV959" s="151"/>
      <c r="BW959" s="151"/>
      <c r="BX959" s="151"/>
      <c r="BY959" s="151"/>
      <c r="BZ959" s="151"/>
      <c r="CA959" s="151"/>
      <c r="CB959" s="151"/>
      <c r="CC959" s="151"/>
      <c r="CD959" s="151"/>
      <c r="CE959" s="151"/>
      <c r="CF959" s="151"/>
      <c r="CG959" s="151"/>
      <c r="CH959" s="151"/>
      <c r="CI959" s="151"/>
      <c r="CJ959" s="151"/>
      <c r="CK959" s="151"/>
      <c r="CL959" s="151"/>
      <c r="CM959" s="151"/>
      <c r="CN959" s="151"/>
      <c r="CO959" s="151"/>
      <c r="CP959" s="151"/>
      <c r="CQ959" s="151"/>
      <c r="CR959" s="151"/>
      <c r="CS959" s="151"/>
      <c r="CT959" s="151"/>
      <c r="CU959" s="151"/>
      <c r="CV959" s="151"/>
      <c r="CW959" s="151"/>
      <c r="CX959" s="151"/>
      <c r="CY959" s="151"/>
      <c r="CZ959" s="151"/>
      <c r="DA959" s="151"/>
      <c r="DB959" s="151"/>
      <c r="DC959" s="151"/>
      <c r="DD959" s="151"/>
      <c r="DE959" s="151"/>
      <c r="DF959" s="151"/>
      <c r="DG959" s="151"/>
      <c r="DH959" s="151"/>
      <c r="DI959" s="151"/>
      <c r="DJ959" s="151"/>
      <c r="DK959" s="151"/>
      <c r="DL959" s="151"/>
      <c r="DM959" s="151"/>
      <c r="DN959" s="151"/>
      <c r="DO959" s="151"/>
    </row>
    <row r="960" spans="1:119" ht="15.75" customHeight="1" x14ac:dyDescent="0.2">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c r="AC960" s="151"/>
      <c r="AD960" s="151"/>
      <c r="AE960" s="151"/>
      <c r="AF960" s="151"/>
      <c r="AG960" s="151"/>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151"/>
      <c r="BN960" s="151"/>
      <c r="BO960" s="151"/>
      <c r="BP960" s="151"/>
      <c r="BQ960" s="151"/>
      <c r="BR960" s="151"/>
      <c r="BS960" s="151"/>
      <c r="BT960" s="151"/>
      <c r="BU960" s="151"/>
      <c r="BV960" s="151"/>
      <c r="BW960" s="151"/>
      <c r="BX960" s="151"/>
      <c r="BY960" s="151"/>
      <c r="BZ960" s="151"/>
      <c r="CA960" s="151"/>
      <c r="CB960" s="151"/>
      <c r="CC960" s="151"/>
      <c r="CD960" s="151"/>
      <c r="CE960" s="151"/>
      <c r="CF960" s="151"/>
      <c r="CG960" s="151"/>
      <c r="CH960" s="151"/>
      <c r="CI960" s="151"/>
      <c r="CJ960" s="151"/>
      <c r="CK960" s="151"/>
      <c r="CL960" s="151"/>
      <c r="CM960" s="151"/>
      <c r="CN960" s="151"/>
      <c r="CO960" s="151"/>
      <c r="CP960" s="151"/>
      <c r="CQ960" s="151"/>
      <c r="CR960" s="151"/>
      <c r="CS960" s="151"/>
      <c r="CT960" s="151"/>
      <c r="CU960" s="151"/>
      <c r="CV960" s="151"/>
      <c r="CW960" s="151"/>
      <c r="CX960" s="151"/>
      <c r="CY960" s="151"/>
      <c r="CZ960" s="151"/>
      <c r="DA960" s="151"/>
      <c r="DB960" s="151"/>
      <c r="DC960" s="151"/>
      <c r="DD960" s="151"/>
      <c r="DE960" s="151"/>
      <c r="DF960" s="151"/>
      <c r="DG960" s="151"/>
      <c r="DH960" s="151"/>
      <c r="DI960" s="151"/>
      <c r="DJ960" s="151"/>
      <c r="DK960" s="151"/>
      <c r="DL960" s="151"/>
      <c r="DM960" s="151"/>
      <c r="DN960" s="151"/>
      <c r="DO960" s="151"/>
    </row>
    <row r="961" spans="1:119" ht="15.75" customHeight="1" x14ac:dyDescent="0.2">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c r="AC961" s="151"/>
      <c r="AD961" s="151"/>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151"/>
      <c r="BN961" s="151"/>
      <c r="BO961" s="151"/>
      <c r="BP961" s="151"/>
      <c r="BQ961" s="151"/>
      <c r="BR961" s="151"/>
      <c r="BS961" s="151"/>
      <c r="BT961" s="151"/>
      <c r="BU961" s="151"/>
      <c r="BV961" s="151"/>
      <c r="BW961" s="151"/>
      <c r="BX961" s="151"/>
      <c r="BY961" s="151"/>
      <c r="BZ961" s="151"/>
      <c r="CA961" s="151"/>
      <c r="CB961" s="151"/>
      <c r="CC961" s="151"/>
      <c r="CD961" s="151"/>
      <c r="CE961" s="151"/>
      <c r="CF961" s="151"/>
      <c r="CG961" s="151"/>
      <c r="CH961" s="151"/>
      <c r="CI961" s="151"/>
      <c r="CJ961" s="151"/>
      <c r="CK961" s="151"/>
      <c r="CL961" s="151"/>
      <c r="CM961" s="151"/>
      <c r="CN961" s="151"/>
      <c r="CO961" s="151"/>
      <c r="CP961" s="151"/>
      <c r="CQ961" s="151"/>
      <c r="CR961" s="151"/>
      <c r="CS961" s="151"/>
      <c r="CT961" s="151"/>
      <c r="CU961" s="151"/>
      <c r="CV961" s="151"/>
      <c r="CW961" s="151"/>
      <c r="CX961" s="151"/>
      <c r="CY961" s="151"/>
      <c r="CZ961" s="151"/>
      <c r="DA961" s="151"/>
      <c r="DB961" s="151"/>
      <c r="DC961" s="151"/>
      <c r="DD961" s="151"/>
      <c r="DE961" s="151"/>
      <c r="DF961" s="151"/>
      <c r="DG961" s="151"/>
      <c r="DH961" s="151"/>
      <c r="DI961" s="151"/>
      <c r="DJ961" s="151"/>
      <c r="DK961" s="151"/>
      <c r="DL961" s="151"/>
      <c r="DM961" s="151"/>
      <c r="DN961" s="151"/>
      <c r="DO961" s="151"/>
    </row>
    <row r="962" spans="1:119" ht="15.75" customHeight="1" x14ac:dyDescent="0.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c r="AC962" s="151"/>
      <c r="AD962" s="151"/>
      <c r="AE962" s="151"/>
      <c r="AF962" s="151"/>
      <c r="AG962" s="151"/>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151"/>
      <c r="BN962" s="151"/>
      <c r="BO962" s="151"/>
      <c r="BP962" s="151"/>
      <c r="BQ962" s="151"/>
      <c r="BR962" s="151"/>
      <c r="BS962" s="151"/>
      <c r="BT962" s="151"/>
      <c r="BU962" s="151"/>
      <c r="BV962" s="151"/>
      <c r="BW962" s="151"/>
      <c r="BX962" s="151"/>
      <c r="BY962" s="151"/>
      <c r="BZ962" s="151"/>
      <c r="CA962" s="151"/>
      <c r="CB962" s="151"/>
      <c r="CC962" s="151"/>
      <c r="CD962" s="151"/>
      <c r="CE962" s="151"/>
      <c r="CF962" s="151"/>
      <c r="CG962" s="151"/>
      <c r="CH962" s="151"/>
      <c r="CI962" s="151"/>
      <c r="CJ962" s="151"/>
      <c r="CK962" s="151"/>
      <c r="CL962" s="151"/>
      <c r="CM962" s="151"/>
      <c r="CN962" s="151"/>
      <c r="CO962" s="151"/>
      <c r="CP962" s="151"/>
      <c r="CQ962" s="151"/>
      <c r="CR962" s="151"/>
      <c r="CS962" s="151"/>
      <c r="CT962" s="151"/>
      <c r="CU962" s="151"/>
      <c r="CV962" s="151"/>
      <c r="CW962" s="151"/>
      <c r="CX962" s="151"/>
      <c r="CY962" s="151"/>
      <c r="CZ962" s="151"/>
      <c r="DA962" s="151"/>
      <c r="DB962" s="151"/>
      <c r="DC962" s="151"/>
      <c r="DD962" s="151"/>
      <c r="DE962" s="151"/>
      <c r="DF962" s="151"/>
      <c r="DG962" s="151"/>
      <c r="DH962" s="151"/>
      <c r="DI962" s="151"/>
      <c r="DJ962" s="151"/>
      <c r="DK962" s="151"/>
      <c r="DL962" s="151"/>
      <c r="DM962" s="151"/>
      <c r="DN962" s="151"/>
      <c r="DO962" s="151"/>
    </row>
    <row r="963" spans="1:119" ht="15.75" customHeight="1" x14ac:dyDescent="0.2">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c r="AC963" s="151"/>
      <c r="AD963" s="151"/>
      <c r="AE963" s="151"/>
      <c r="AF963" s="151"/>
      <c r="AG963" s="151"/>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151"/>
      <c r="BN963" s="151"/>
      <c r="BO963" s="151"/>
      <c r="BP963" s="151"/>
      <c r="BQ963" s="151"/>
      <c r="BR963" s="151"/>
      <c r="BS963" s="151"/>
      <c r="BT963" s="151"/>
      <c r="BU963" s="151"/>
      <c r="BV963" s="151"/>
      <c r="BW963" s="151"/>
      <c r="BX963" s="151"/>
      <c r="BY963" s="151"/>
      <c r="BZ963" s="151"/>
      <c r="CA963" s="151"/>
      <c r="CB963" s="151"/>
      <c r="CC963" s="151"/>
      <c r="CD963" s="151"/>
      <c r="CE963" s="151"/>
      <c r="CF963" s="151"/>
      <c r="CG963" s="151"/>
      <c r="CH963" s="151"/>
      <c r="CI963" s="151"/>
      <c r="CJ963" s="151"/>
      <c r="CK963" s="151"/>
      <c r="CL963" s="151"/>
      <c r="CM963" s="151"/>
      <c r="CN963" s="151"/>
      <c r="CO963" s="151"/>
      <c r="CP963" s="151"/>
      <c r="CQ963" s="151"/>
      <c r="CR963" s="151"/>
      <c r="CS963" s="151"/>
      <c r="CT963" s="151"/>
      <c r="CU963" s="151"/>
      <c r="CV963" s="151"/>
      <c r="CW963" s="151"/>
      <c r="CX963" s="151"/>
      <c r="CY963" s="151"/>
      <c r="CZ963" s="151"/>
      <c r="DA963" s="151"/>
      <c r="DB963" s="151"/>
      <c r="DC963" s="151"/>
      <c r="DD963" s="151"/>
      <c r="DE963" s="151"/>
      <c r="DF963" s="151"/>
      <c r="DG963" s="151"/>
      <c r="DH963" s="151"/>
      <c r="DI963" s="151"/>
      <c r="DJ963" s="151"/>
      <c r="DK963" s="151"/>
      <c r="DL963" s="151"/>
      <c r="DM963" s="151"/>
      <c r="DN963" s="151"/>
      <c r="DO963" s="151"/>
    </row>
    <row r="964" spans="1:119" ht="15.75" customHeight="1" x14ac:dyDescent="0.2">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c r="AC964" s="151"/>
      <c r="AD964" s="151"/>
      <c r="AE964" s="151"/>
      <c r="AF964" s="151"/>
      <c r="AG964" s="151"/>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151"/>
      <c r="BN964" s="151"/>
      <c r="BO964" s="151"/>
      <c r="BP964" s="151"/>
      <c r="BQ964" s="151"/>
      <c r="BR964" s="151"/>
      <c r="BS964" s="151"/>
      <c r="BT964" s="151"/>
      <c r="BU964" s="151"/>
      <c r="BV964" s="151"/>
      <c r="BW964" s="151"/>
      <c r="BX964" s="151"/>
      <c r="BY964" s="151"/>
      <c r="BZ964" s="151"/>
      <c r="CA964" s="151"/>
      <c r="CB964" s="151"/>
      <c r="CC964" s="151"/>
      <c r="CD964" s="151"/>
      <c r="CE964" s="151"/>
      <c r="CF964" s="151"/>
      <c r="CG964" s="151"/>
      <c r="CH964" s="151"/>
      <c r="CI964" s="151"/>
      <c r="CJ964" s="151"/>
      <c r="CK964" s="151"/>
      <c r="CL964" s="151"/>
      <c r="CM964" s="151"/>
      <c r="CN964" s="151"/>
      <c r="CO964" s="151"/>
      <c r="CP964" s="151"/>
      <c r="CQ964" s="151"/>
      <c r="CR964" s="151"/>
      <c r="CS964" s="151"/>
      <c r="CT964" s="151"/>
      <c r="CU964" s="151"/>
      <c r="CV964" s="151"/>
      <c r="CW964" s="151"/>
      <c r="CX964" s="151"/>
      <c r="CY964" s="151"/>
      <c r="CZ964" s="151"/>
      <c r="DA964" s="151"/>
      <c r="DB964" s="151"/>
      <c r="DC964" s="151"/>
      <c r="DD964" s="151"/>
      <c r="DE964" s="151"/>
      <c r="DF964" s="151"/>
      <c r="DG964" s="151"/>
      <c r="DH964" s="151"/>
      <c r="DI964" s="151"/>
      <c r="DJ964" s="151"/>
      <c r="DK964" s="151"/>
      <c r="DL964" s="151"/>
      <c r="DM964" s="151"/>
      <c r="DN964" s="151"/>
      <c r="DO964" s="151"/>
    </row>
    <row r="965" spans="1:119" ht="15.75" customHeight="1" x14ac:dyDescent="0.2">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c r="AC965" s="151"/>
      <c r="AD965" s="151"/>
      <c r="AE965" s="151"/>
      <c r="AF965" s="151"/>
      <c r="AG965" s="151"/>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c r="BR965" s="151"/>
      <c r="BS965" s="151"/>
      <c r="BT965" s="151"/>
      <c r="BU965" s="151"/>
      <c r="BV965" s="151"/>
      <c r="BW965" s="151"/>
      <c r="BX965" s="151"/>
      <c r="BY965" s="151"/>
      <c r="BZ965" s="151"/>
      <c r="CA965" s="151"/>
      <c r="CB965" s="151"/>
      <c r="CC965" s="151"/>
      <c r="CD965" s="151"/>
      <c r="CE965" s="151"/>
      <c r="CF965" s="151"/>
      <c r="CG965" s="151"/>
      <c r="CH965" s="151"/>
      <c r="CI965" s="151"/>
      <c r="CJ965" s="151"/>
      <c r="CK965" s="151"/>
      <c r="CL965" s="151"/>
      <c r="CM965" s="151"/>
      <c r="CN965" s="151"/>
      <c r="CO965" s="151"/>
      <c r="CP965" s="151"/>
      <c r="CQ965" s="151"/>
      <c r="CR965" s="151"/>
      <c r="CS965" s="151"/>
      <c r="CT965" s="151"/>
      <c r="CU965" s="151"/>
      <c r="CV965" s="151"/>
      <c r="CW965" s="151"/>
      <c r="CX965" s="151"/>
      <c r="CY965" s="151"/>
      <c r="CZ965" s="151"/>
      <c r="DA965" s="151"/>
      <c r="DB965" s="151"/>
      <c r="DC965" s="151"/>
      <c r="DD965" s="151"/>
      <c r="DE965" s="151"/>
      <c r="DF965" s="151"/>
      <c r="DG965" s="151"/>
      <c r="DH965" s="151"/>
      <c r="DI965" s="151"/>
      <c r="DJ965" s="151"/>
      <c r="DK965" s="151"/>
      <c r="DL965" s="151"/>
      <c r="DM965" s="151"/>
      <c r="DN965" s="151"/>
      <c r="DO965" s="151"/>
    </row>
    <row r="966" spans="1:119" ht="15.75" customHeight="1" x14ac:dyDescent="0.2">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c r="AC966" s="151"/>
      <c r="AD966" s="151"/>
      <c r="AE966" s="151"/>
      <c r="AF966" s="151"/>
      <c r="AG966" s="151"/>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151"/>
      <c r="BN966" s="151"/>
      <c r="BO966" s="151"/>
      <c r="BP966" s="151"/>
      <c r="BQ966" s="151"/>
      <c r="BR966" s="151"/>
      <c r="BS966" s="151"/>
      <c r="BT966" s="151"/>
      <c r="BU966" s="151"/>
      <c r="BV966" s="151"/>
      <c r="BW966" s="151"/>
      <c r="BX966" s="151"/>
      <c r="BY966" s="151"/>
      <c r="BZ966" s="151"/>
      <c r="CA966" s="151"/>
      <c r="CB966" s="151"/>
      <c r="CC966" s="151"/>
      <c r="CD966" s="151"/>
      <c r="CE966" s="151"/>
      <c r="CF966" s="151"/>
      <c r="CG966" s="151"/>
      <c r="CH966" s="151"/>
      <c r="CI966" s="151"/>
      <c r="CJ966" s="151"/>
      <c r="CK966" s="151"/>
      <c r="CL966" s="151"/>
      <c r="CM966" s="151"/>
      <c r="CN966" s="151"/>
      <c r="CO966" s="151"/>
      <c r="CP966" s="151"/>
      <c r="CQ966" s="151"/>
      <c r="CR966" s="151"/>
      <c r="CS966" s="151"/>
      <c r="CT966" s="151"/>
      <c r="CU966" s="151"/>
      <c r="CV966" s="151"/>
      <c r="CW966" s="151"/>
      <c r="CX966" s="151"/>
      <c r="CY966" s="151"/>
      <c r="CZ966" s="151"/>
      <c r="DA966" s="151"/>
      <c r="DB966" s="151"/>
      <c r="DC966" s="151"/>
      <c r="DD966" s="151"/>
      <c r="DE966" s="151"/>
      <c r="DF966" s="151"/>
      <c r="DG966" s="151"/>
      <c r="DH966" s="151"/>
      <c r="DI966" s="151"/>
      <c r="DJ966" s="151"/>
      <c r="DK966" s="151"/>
      <c r="DL966" s="151"/>
      <c r="DM966" s="151"/>
      <c r="DN966" s="151"/>
      <c r="DO966" s="151"/>
    </row>
    <row r="967" spans="1:119" ht="15.75" customHeight="1" x14ac:dyDescent="0.2">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c r="AC967" s="151"/>
      <c r="AD967" s="151"/>
      <c r="AE967" s="151"/>
      <c r="AF967" s="151"/>
      <c r="AG967" s="151"/>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151"/>
      <c r="BN967" s="151"/>
      <c r="BO967" s="151"/>
      <c r="BP967" s="151"/>
      <c r="BQ967" s="151"/>
      <c r="BR967" s="151"/>
      <c r="BS967" s="151"/>
      <c r="BT967" s="151"/>
      <c r="BU967" s="151"/>
      <c r="BV967" s="151"/>
      <c r="BW967" s="151"/>
      <c r="BX967" s="151"/>
      <c r="BY967" s="151"/>
      <c r="BZ967" s="151"/>
      <c r="CA967" s="151"/>
      <c r="CB967" s="151"/>
      <c r="CC967" s="151"/>
      <c r="CD967" s="151"/>
      <c r="CE967" s="151"/>
      <c r="CF967" s="151"/>
      <c r="CG967" s="151"/>
      <c r="CH967" s="151"/>
      <c r="CI967" s="151"/>
      <c r="CJ967" s="151"/>
      <c r="CK967" s="151"/>
      <c r="CL967" s="151"/>
      <c r="CM967" s="151"/>
      <c r="CN967" s="151"/>
      <c r="CO967" s="151"/>
      <c r="CP967" s="151"/>
      <c r="CQ967" s="151"/>
      <c r="CR967" s="151"/>
      <c r="CS967" s="151"/>
      <c r="CT967" s="151"/>
      <c r="CU967" s="151"/>
      <c r="CV967" s="151"/>
      <c r="CW967" s="151"/>
      <c r="CX967" s="151"/>
      <c r="CY967" s="151"/>
      <c r="CZ967" s="151"/>
      <c r="DA967" s="151"/>
      <c r="DB967" s="151"/>
      <c r="DC967" s="151"/>
      <c r="DD967" s="151"/>
      <c r="DE967" s="151"/>
      <c r="DF967" s="151"/>
      <c r="DG967" s="151"/>
      <c r="DH967" s="151"/>
      <c r="DI967" s="151"/>
      <c r="DJ967" s="151"/>
      <c r="DK967" s="151"/>
      <c r="DL967" s="151"/>
      <c r="DM967" s="151"/>
      <c r="DN967" s="151"/>
      <c r="DO967" s="151"/>
    </row>
    <row r="968" spans="1:119" ht="15.75" customHeight="1" x14ac:dyDescent="0.2">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c r="AC968" s="151"/>
      <c r="AD968" s="151"/>
      <c r="AE968" s="151"/>
      <c r="AF968" s="151"/>
      <c r="AG968" s="151"/>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151"/>
      <c r="BN968" s="151"/>
      <c r="BO968" s="151"/>
      <c r="BP968" s="151"/>
      <c r="BQ968" s="151"/>
      <c r="BR968" s="151"/>
      <c r="BS968" s="151"/>
      <c r="BT968" s="151"/>
      <c r="BU968" s="151"/>
      <c r="BV968" s="151"/>
      <c r="BW968" s="151"/>
      <c r="BX968" s="151"/>
      <c r="BY968" s="151"/>
      <c r="BZ968" s="151"/>
      <c r="CA968" s="151"/>
      <c r="CB968" s="151"/>
      <c r="CC968" s="151"/>
      <c r="CD968" s="151"/>
      <c r="CE968" s="151"/>
      <c r="CF968" s="151"/>
      <c r="CG968" s="151"/>
      <c r="CH968" s="151"/>
      <c r="CI968" s="151"/>
      <c r="CJ968" s="151"/>
      <c r="CK968" s="151"/>
      <c r="CL968" s="151"/>
      <c r="CM968" s="151"/>
      <c r="CN968" s="151"/>
      <c r="CO968" s="151"/>
      <c r="CP968" s="151"/>
      <c r="CQ968" s="151"/>
      <c r="CR968" s="151"/>
      <c r="CS968" s="151"/>
      <c r="CT968" s="151"/>
      <c r="CU968" s="151"/>
      <c r="CV968" s="151"/>
      <c r="CW968" s="151"/>
      <c r="CX968" s="151"/>
      <c r="CY968" s="151"/>
      <c r="CZ968" s="151"/>
      <c r="DA968" s="151"/>
      <c r="DB968" s="151"/>
      <c r="DC968" s="151"/>
      <c r="DD968" s="151"/>
      <c r="DE968" s="151"/>
      <c r="DF968" s="151"/>
      <c r="DG968" s="151"/>
      <c r="DH968" s="151"/>
      <c r="DI968" s="151"/>
      <c r="DJ968" s="151"/>
      <c r="DK968" s="151"/>
      <c r="DL968" s="151"/>
      <c r="DM968" s="151"/>
      <c r="DN968" s="151"/>
      <c r="DO968" s="151"/>
    </row>
    <row r="969" spans="1:119" ht="15.75" customHeight="1" x14ac:dyDescent="0.2">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c r="AC969" s="151"/>
      <c r="AD969" s="151"/>
      <c r="AE969" s="151"/>
      <c r="AF969" s="151"/>
      <c r="AG969" s="151"/>
      <c r="AH969" s="151"/>
      <c r="AI969" s="151"/>
      <c r="AJ969" s="151"/>
      <c r="AK969" s="151"/>
      <c r="AL969" s="151"/>
      <c r="AM969" s="151"/>
      <c r="AN969" s="151"/>
      <c r="AO969" s="151"/>
      <c r="AP969" s="151"/>
      <c r="AQ969" s="151"/>
      <c r="AR969" s="151"/>
      <c r="AS969" s="151"/>
      <c r="AT969" s="151"/>
      <c r="AU969" s="151"/>
      <c r="AV969" s="151"/>
      <c r="AW969" s="151"/>
      <c r="AX969" s="151"/>
      <c r="AY969" s="151"/>
      <c r="AZ969" s="151"/>
      <c r="BA969" s="151"/>
      <c r="BB969" s="151"/>
      <c r="BC969" s="151"/>
      <c r="BD969" s="151"/>
      <c r="BE969" s="151"/>
      <c r="BF969" s="151"/>
      <c r="BG969" s="151"/>
      <c r="BH969" s="151"/>
      <c r="BI969" s="151"/>
      <c r="BJ969" s="151"/>
      <c r="BK969" s="151"/>
      <c r="BL969" s="151"/>
      <c r="BM969" s="151"/>
      <c r="BN969" s="151"/>
      <c r="BO969" s="151"/>
      <c r="BP969" s="151"/>
      <c r="BQ969" s="151"/>
      <c r="BR969" s="151"/>
      <c r="BS969" s="151"/>
      <c r="BT969" s="151"/>
      <c r="BU969" s="151"/>
      <c r="BV969" s="151"/>
      <c r="BW969" s="151"/>
      <c r="BX969" s="151"/>
      <c r="BY969" s="151"/>
      <c r="BZ969" s="151"/>
      <c r="CA969" s="151"/>
      <c r="CB969" s="151"/>
      <c r="CC969" s="151"/>
      <c r="CD969" s="151"/>
      <c r="CE969" s="151"/>
      <c r="CF969" s="151"/>
      <c r="CG969" s="151"/>
      <c r="CH969" s="151"/>
      <c r="CI969" s="151"/>
      <c r="CJ969" s="151"/>
      <c r="CK969" s="151"/>
      <c r="CL969" s="151"/>
      <c r="CM969" s="151"/>
      <c r="CN969" s="151"/>
      <c r="CO969" s="151"/>
      <c r="CP969" s="151"/>
      <c r="CQ969" s="151"/>
      <c r="CR969" s="151"/>
      <c r="CS969" s="151"/>
      <c r="CT969" s="151"/>
      <c r="CU969" s="151"/>
      <c r="CV969" s="151"/>
      <c r="CW969" s="151"/>
      <c r="CX969" s="151"/>
      <c r="CY969" s="151"/>
      <c r="CZ969" s="151"/>
      <c r="DA969" s="151"/>
      <c r="DB969" s="151"/>
      <c r="DC969" s="151"/>
      <c r="DD969" s="151"/>
      <c r="DE969" s="151"/>
      <c r="DF969" s="151"/>
      <c r="DG969" s="151"/>
      <c r="DH969" s="151"/>
      <c r="DI969" s="151"/>
      <c r="DJ969" s="151"/>
      <c r="DK969" s="151"/>
      <c r="DL969" s="151"/>
      <c r="DM969" s="151"/>
      <c r="DN969" s="151"/>
      <c r="DO969" s="151"/>
    </row>
    <row r="970" spans="1:119" ht="15.75" customHeight="1" x14ac:dyDescent="0.2">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151"/>
      <c r="BN970" s="151"/>
      <c r="BO970" s="151"/>
      <c r="BP970" s="151"/>
      <c r="BQ970" s="151"/>
      <c r="BR970" s="151"/>
      <c r="BS970" s="151"/>
      <c r="BT970" s="151"/>
      <c r="BU970" s="151"/>
      <c r="BV970" s="151"/>
      <c r="BW970" s="151"/>
      <c r="BX970" s="151"/>
      <c r="BY970" s="151"/>
      <c r="BZ970" s="151"/>
      <c r="CA970" s="151"/>
      <c r="CB970" s="151"/>
      <c r="CC970" s="151"/>
      <c r="CD970" s="151"/>
      <c r="CE970" s="151"/>
      <c r="CF970" s="151"/>
      <c r="CG970" s="151"/>
      <c r="CH970" s="151"/>
      <c r="CI970" s="151"/>
      <c r="CJ970" s="151"/>
      <c r="CK970" s="151"/>
      <c r="CL970" s="151"/>
      <c r="CM970" s="151"/>
      <c r="CN970" s="151"/>
      <c r="CO970" s="151"/>
      <c r="CP970" s="151"/>
      <c r="CQ970" s="151"/>
      <c r="CR970" s="151"/>
      <c r="CS970" s="151"/>
      <c r="CT970" s="151"/>
      <c r="CU970" s="151"/>
      <c r="CV970" s="151"/>
      <c r="CW970" s="151"/>
      <c r="CX970" s="151"/>
      <c r="CY970" s="151"/>
      <c r="CZ970" s="151"/>
      <c r="DA970" s="151"/>
      <c r="DB970" s="151"/>
      <c r="DC970" s="151"/>
      <c r="DD970" s="151"/>
      <c r="DE970" s="151"/>
      <c r="DF970" s="151"/>
      <c r="DG970" s="151"/>
      <c r="DH970" s="151"/>
      <c r="DI970" s="151"/>
      <c r="DJ970" s="151"/>
      <c r="DK970" s="151"/>
      <c r="DL970" s="151"/>
      <c r="DM970" s="151"/>
      <c r="DN970" s="151"/>
      <c r="DO970" s="151"/>
    </row>
    <row r="971" spans="1:119" ht="15.75" customHeight="1" x14ac:dyDescent="0.2">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c r="AC971" s="151"/>
      <c r="AD971" s="151"/>
      <c r="AE971" s="151"/>
      <c r="AF971" s="151"/>
      <c r="AG971" s="151"/>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151"/>
      <c r="BN971" s="151"/>
      <c r="BO971" s="151"/>
      <c r="BP971" s="151"/>
      <c r="BQ971" s="151"/>
      <c r="BR971" s="151"/>
      <c r="BS971" s="151"/>
      <c r="BT971" s="151"/>
      <c r="BU971" s="151"/>
      <c r="BV971" s="151"/>
      <c r="BW971" s="151"/>
      <c r="BX971" s="151"/>
      <c r="BY971" s="151"/>
      <c r="BZ971" s="151"/>
      <c r="CA971" s="151"/>
      <c r="CB971" s="151"/>
      <c r="CC971" s="151"/>
      <c r="CD971" s="151"/>
      <c r="CE971" s="151"/>
      <c r="CF971" s="151"/>
      <c r="CG971" s="151"/>
      <c r="CH971" s="151"/>
      <c r="CI971" s="151"/>
      <c r="CJ971" s="151"/>
      <c r="CK971" s="151"/>
      <c r="CL971" s="151"/>
      <c r="CM971" s="151"/>
      <c r="CN971" s="151"/>
      <c r="CO971" s="151"/>
      <c r="CP971" s="151"/>
      <c r="CQ971" s="151"/>
      <c r="CR971" s="151"/>
      <c r="CS971" s="151"/>
      <c r="CT971" s="151"/>
      <c r="CU971" s="151"/>
      <c r="CV971" s="151"/>
      <c r="CW971" s="151"/>
      <c r="CX971" s="151"/>
      <c r="CY971" s="151"/>
      <c r="CZ971" s="151"/>
      <c r="DA971" s="151"/>
      <c r="DB971" s="151"/>
      <c r="DC971" s="151"/>
      <c r="DD971" s="151"/>
      <c r="DE971" s="151"/>
      <c r="DF971" s="151"/>
      <c r="DG971" s="151"/>
      <c r="DH971" s="151"/>
      <c r="DI971" s="151"/>
      <c r="DJ971" s="151"/>
      <c r="DK971" s="151"/>
      <c r="DL971" s="151"/>
      <c r="DM971" s="151"/>
      <c r="DN971" s="151"/>
      <c r="DO971" s="151"/>
    </row>
    <row r="972" spans="1:119" ht="15.75" customHeight="1" x14ac:dyDescent="0.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c r="AC972" s="151"/>
      <c r="AD972" s="151"/>
      <c r="AE972" s="151"/>
      <c r="AF972" s="151"/>
      <c r="AG972" s="151"/>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151"/>
      <c r="BN972" s="151"/>
      <c r="BO972" s="151"/>
      <c r="BP972" s="151"/>
      <c r="BQ972" s="151"/>
      <c r="BR972" s="151"/>
      <c r="BS972" s="151"/>
      <c r="BT972" s="151"/>
      <c r="BU972" s="151"/>
      <c r="BV972" s="151"/>
      <c r="BW972" s="151"/>
      <c r="BX972" s="151"/>
      <c r="BY972" s="151"/>
      <c r="BZ972" s="151"/>
      <c r="CA972" s="151"/>
      <c r="CB972" s="151"/>
      <c r="CC972" s="151"/>
      <c r="CD972" s="151"/>
      <c r="CE972" s="151"/>
      <c r="CF972" s="151"/>
      <c r="CG972" s="151"/>
      <c r="CH972" s="151"/>
      <c r="CI972" s="151"/>
      <c r="CJ972" s="151"/>
      <c r="CK972" s="151"/>
      <c r="CL972" s="151"/>
      <c r="CM972" s="151"/>
      <c r="CN972" s="151"/>
      <c r="CO972" s="151"/>
      <c r="CP972" s="151"/>
      <c r="CQ972" s="151"/>
      <c r="CR972" s="151"/>
      <c r="CS972" s="151"/>
      <c r="CT972" s="151"/>
      <c r="CU972" s="151"/>
      <c r="CV972" s="151"/>
      <c r="CW972" s="151"/>
      <c r="CX972" s="151"/>
      <c r="CY972" s="151"/>
      <c r="CZ972" s="151"/>
      <c r="DA972" s="151"/>
      <c r="DB972" s="151"/>
      <c r="DC972" s="151"/>
      <c r="DD972" s="151"/>
      <c r="DE972" s="151"/>
      <c r="DF972" s="151"/>
      <c r="DG972" s="151"/>
      <c r="DH972" s="151"/>
      <c r="DI972" s="151"/>
      <c r="DJ972" s="151"/>
      <c r="DK972" s="151"/>
      <c r="DL972" s="151"/>
      <c r="DM972" s="151"/>
      <c r="DN972" s="151"/>
      <c r="DO972" s="151"/>
    </row>
    <row r="973" spans="1:119" ht="15.75" customHeight="1" x14ac:dyDescent="0.2">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c r="AC973" s="151"/>
      <c r="AD973" s="151"/>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151"/>
      <c r="BN973" s="151"/>
      <c r="BO973" s="151"/>
      <c r="BP973" s="151"/>
      <c r="BQ973" s="151"/>
      <c r="BR973" s="151"/>
      <c r="BS973" s="151"/>
      <c r="BT973" s="151"/>
      <c r="BU973" s="151"/>
      <c r="BV973" s="151"/>
      <c r="BW973" s="151"/>
      <c r="BX973" s="151"/>
      <c r="BY973" s="151"/>
      <c r="BZ973" s="151"/>
      <c r="CA973" s="151"/>
      <c r="CB973" s="151"/>
      <c r="CC973" s="151"/>
      <c r="CD973" s="151"/>
      <c r="CE973" s="151"/>
      <c r="CF973" s="151"/>
      <c r="CG973" s="151"/>
      <c r="CH973" s="151"/>
      <c r="CI973" s="151"/>
      <c r="CJ973" s="151"/>
      <c r="CK973" s="151"/>
      <c r="CL973" s="151"/>
      <c r="CM973" s="151"/>
      <c r="CN973" s="151"/>
      <c r="CO973" s="151"/>
      <c r="CP973" s="151"/>
      <c r="CQ973" s="151"/>
      <c r="CR973" s="151"/>
      <c r="CS973" s="151"/>
      <c r="CT973" s="151"/>
      <c r="CU973" s="151"/>
      <c r="CV973" s="151"/>
      <c r="CW973" s="151"/>
      <c r="CX973" s="151"/>
      <c r="CY973" s="151"/>
      <c r="CZ973" s="151"/>
      <c r="DA973" s="151"/>
      <c r="DB973" s="151"/>
      <c r="DC973" s="151"/>
      <c r="DD973" s="151"/>
      <c r="DE973" s="151"/>
      <c r="DF973" s="151"/>
      <c r="DG973" s="151"/>
      <c r="DH973" s="151"/>
      <c r="DI973" s="151"/>
      <c r="DJ973" s="151"/>
      <c r="DK973" s="151"/>
      <c r="DL973" s="151"/>
      <c r="DM973" s="151"/>
      <c r="DN973" s="151"/>
      <c r="DO973" s="151"/>
    </row>
    <row r="974" spans="1:119" ht="15.75" customHeight="1" x14ac:dyDescent="0.2">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c r="AC974" s="151"/>
      <c r="AD974" s="151"/>
      <c r="AE974" s="151"/>
      <c r="AF974" s="151"/>
      <c r="AG974" s="151"/>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151"/>
      <c r="BN974" s="151"/>
      <c r="BO974" s="151"/>
      <c r="BP974" s="151"/>
      <c r="BQ974" s="151"/>
      <c r="BR974" s="151"/>
      <c r="BS974" s="151"/>
      <c r="BT974" s="151"/>
      <c r="BU974" s="151"/>
      <c r="BV974" s="151"/>
      <c r="BW974" s="151"/>
      <c r="BX974" s="151"/>
      <c r="BY974" s="151"/>
      <c r="BZ974" s="151"/>
      <c r="CA974" s="151"/>
      <c r="CB974" s="151"/>
      <c r="CC974" s="151"/>
      <c r="CD974" s="151"/>
      <c r="CE974" s="151"/>
      <c r="CF974" s="151"/>
      <c r="CG974" s="151"/>
      <c r="CH974" s="151"/>
      <c r="CI974" s="151"/>
      <c r="CJ974" s="151"/>
      <c r="CK974" s="151"/>
      <c r="CL974" s="151"/>
      <c r="CM974" s="151"/>
      <c r="CN974" s="151"/>
      <c r="CO974" s="151"/>
      <c r="CP974" s="151"/>
      <c r="CQ974" s="151"/>
      <c r="CR974" s="151"/>
      <c r="CS974" s="151"/>
      <c r="CT974" s="151"/>
      <c r="CU974" s="151"/>
      <c r="CV974" s="151"/>
      <c r="CW974" s="151"/>
      <c r="CX974" s="151"/>
      <c r="CY974" s="151"/>
      <c r="CZ974" s="151"/>
      <c r="DA974" s="151"/>
      <c r="DB974" s="151"/>
      <c r="DC974" s="151"/>
      <c r="DD974" s="151"/>
      <c r="DE974" s="151"/>
      <c r="DF974" s="151"/>
      <c r="DG974" s="151"/>
      <c r="DH974" s="151"/>
      <c r="DI974" s="151"/>
      <c r="DJ974" s="151"/>
      <c r="DK974" s="151"/>
      <c r="DL974" s="151"/>
      <c r="DM974" s="151"/>
      <c r="DN974" s="151"/>
      <c r="DO974" s="151"/>
    </row>
    <row r="975" spans="1:119" ht="15.75" customHeight="1" x14ac:dyDescent="0.2">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c r="AC975" s="151"/>
      <c r="AD975" s="151"/>
      <c r="AE975" s="151"/>
      <c r="AF975" s="151"/>
      <c r="AG975" s="151"/>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151"/>
      <c r="BN975" s="151"/>
      <c r="BO975" s="151"/>
      <c r="BP975" s="151"/>
      <c r="BQ975" s="151"/>
      <c r="BR975" s="151"/>
      <c r="BS975" s="151"/>
      <c r="BT975" s="151"/>
      <c r="BU975" s="151"/>
      <c r="BV975" s="151"/>
      <c r="BW975" s="151"/>
      <c r="BX975" s="151"/>
      <c r="BY975" s="151"/>
      <c r="BZ975" s="151"/>
      <c r="CA975" s="151"/>
      <c r="CB975" s="151"/>
      <c r="CC975" s="151"/>
      <c r="CD975" s="151"/>
      <c r="CE975" s="151"/>
      <c r="CF975" s="151"/>
      <c r="CG975" s="151"/>
      <c r="CH975" s="151"/>
      <c r="CI975" s="151"/>
      <c r="CJ975" s="151"/>
      <c r="CK975" s="151"/>
      <c r="CL975" s="151"/>
      <c r="CM975" s="151"/>
      <c r="CN975" s="151"/>
      <c r="CO975" s="151"/>
      <c r="CP975" s="151"/>
      <c r="CQ975" s="151"/>
      <c r="CR975" s="151"/>
      <c r="CS975" s="151"/>
      <c r="CT975" s="151"/>
      <c r="CU975" s="151"/>
      <c r="CV975" s="151"/>
      <c r="CW975" s="151"/>
      <c r="CX975" s="151"/>
      <c r="CY975" s="151"/>
      <c r="CZ975" s="151"/>
      <c r="DA975" s="151"/>
      <c r="DB975" s="151"/>
      <c r="DC975" s="151"/>
      <c r="DD975" s="151"/>
      <c r="DE975" s="151"/>
      <c r="DF975" s="151"/>
      <c r="DG975" s="151"/>
      <c r="DH975" s="151"/>
      <c r="DI975" s="151"/>
      <c r="DJ975" s="151"/>
      <c r="DK975" s="151"/>
      <c r="DL975" s="151"/>
      <c r="DM975" s="151"/>
      <c r="DN975" s="151"/>
      <c r="DO975" s="151"/>
    </row>
    <row r="976" spans="1:119" ht="15.75" customHeight="1" x14ac:dyDescent="0.2">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c r="AC976" s="151"/>
      <c r="AD976" s="151"/>
      <c r="AE976" s="151"/>
      <c r="AF976" s="151"/>
      <c r="AG976" s="151"/>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151"/>
      <c r="BN976" s="151"/>
      <c r="BO976" s="151"/>
      <c r="BP976" s="151"/>
      <c r="BQ976" s="151"/>
      <c r="BR976" s="151"/>
      <c r="BS976" s="151"/>
      <c r="BT976" s="151"/>
      <c r="BU976" s="151"/>
      <c r="BV976" s="151"/>
      <c r="BW976" s="151"/>
      <c r="BX976" s="151"/>
      <c r="BY976" s="151"/>
      <c r="BZ976" s="151"/>
      <c r="CA976" s="151"/>
      <c r="CB976" s="151"/>
      <c r="CC976" s="151"/>
      <c r="CD976" s="151"/>
      <c r="CE976" s="151"/>
      <c r="CF976" s="151"/>
      <c r="CG976" s="151"/>
      <c r="CH976" s="151"/>
      <c r="CI976" s="151"/>
      <c r="CJ976" s="151"/>
      <c r="CK976" s="151"/>
      <c r="CL976" s="151"/>
      <c r="CM976" s="151"/>
      <c r="CN976" s="151"/>
      <c r="CO976" s="151"/>
      <c r="CP976" s="151"/>
      <c r="CQ976" s="151"/>
      <c r="CR976" s="151"/>
      <c r="CS976" s="151"/>
      <c r="CT976" s="151"/>
      <c r="CU976" s="151"/>
      <c r="CV976" s="151"/>
      <c r="CW976" s="151"/>
      <c r="CX976" s="151"/>
      <c r="CY976" s="151"/>
      <c r="CZ976" s="151"/>
      <c r="DA976" s="151"/>
      <c r="DB976" s="151"/>
      <c r="DC976" s="151"/>
      <c r="DD976" s="151"/>
      <c r="DE976" s="151"/>
      <c r="DF976" s="151"/>
      <c r="DG976" s="151"/>
      <c r="DH976" s="151"/>
      <c r="DI976" s="151"/>
      <c r="DJ976" s="151"/>
      <c r="DK976" s="151"/>
      <c r="DL976" s="151"/>
      <c r="DM976" s="151"/>
      <c r="DN976" s="151"/>
      <c r="DO976" s="151"/>
    </row>
    <row r="977" spans="1:119" ht="15.75" customHeight="1" x14ac:dyDescent="0.2">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151"/>
      <c r="BN977" s="151"/>
      <c r="BO977" s="151"/>
      <c r="BP977" s="151"/>
      <c r="BQ977" s="151"/>
      <c r="BR977" s="151"/>
      <c r="BS977" s="151"/>
      <c r="BT977" s="151"/>
      <c r="BU977" s="151"/>
      <c r="BV977" s="151"/>
      <c r="BW977" s="151"/>
      <c r="BX977" s="151"/>
      <c r="BY977" s="151"/>
      <c r="BZ977" s="151"/>
      <c r="CA977" s="151"/>
      <c r="CB977" s="151"/>
      <c r="CC977" s="151"/>
      <c r="CD977" s="151"/>
      <c r="CE977" s="151"/>
      <c r="CF977" s="151"/>
      <c r="CG977" s="151"/>
      <c r="CH977" s="151"/>
      <c r="CI977" s="151"/>
      <c r="CJ977" s="151"/>
      <c r="CK977" s="151"/>
      <c r="CL977" s="151"/>
      <c r="CM977" s="151"/>
      <c r="CN977" s="151"/>
      <c r="CO977" s="151"/>
      <c r="CP977" s="151"/>
      <c r="CQ977" s="151"/>
      <c r="CR977" s="151"/>
      <c r="CS977" s="151"/>
      <c r="CT977" s="151"/>
      <c r="CU977" s="151"/>
      <c r="CV977" s="151"/>
      <c r="CW977" s="151"/>
      <c r="CX977" s="151"/>
      <c r="CY977" s="151"/>
      <c r="CZ977" s="151"/>
      <c r="DA977" s="151"/>
      <c r="DB977" s="151"/>
      <c r="DC977" s="151"/>
      <c r="DD977" s="151"/>
      <c r="DE977" s="151"/>
      <c r="DF977" s="151"/>
      <c r="DG977" s="151"/>
      <c r="DH977" s="151"/>
      <c r="DI977" s="151"/>
      <c r="DJ977" s="151"/>
      <c r="DK977" s="151"/>
      <c r="DL977" s="151"/>
      <c r="DM977" s="151"/>
      <c r="DN977" s="151"/>
      <c r="DO977" s="151"/>
    </row>
    <row r="978" spans="1:119" ht="15.75" customHeight="1" x14ac:dyDescent="0.2">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c r="AC978" s="151"/>
      <c r="AD978" s="151"/>
      <c r="AE978" s="151"/>
      <c r="AF978" s="151"/>
      <c r="AG978" s="151"/>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151"/>
      <c r="BN978" s="151"/>
      <c r="BO978" s="151"/>
      <c r="BP978" s="151"/>
      <c r="BQ978" s="151"/>
      <c r="BR978" s="151"/>
      <c r="BS978" s="151"/>
      <c r="BT978" s="151"/>
      <c r="BU978" s="151"/>
      <c r="BV978" s="151"/>
      <c r="BW978" s="151"/>
      <c r="BX978" s="151"/>
      <c r="BY978" s="151"/>
      <c r="BZ978" s="151"/>
      <c r="CA978" s="151"/>
      <c r="CB978" s="151"/>
      <c r="CC978" s="151"/>
      <c r="CD978" s="151"/>
      <c r="CE978" s="151"/>
      <c r="CF978" s="151"/>
      <c r="CG978" s="151"/>
      <c r="CH978" s="151"/>
      <c r="CI978" s="151"/>
      <c r="CJ978" s="151"/>
      <c r="CK978" s="151"/>
      <c r="CL978" s="151"/>
      <c r="CM978" s="151"/>
      <c r="CN978" s="151"/>
      <c r="CO978" s="151"/>
      <c r="CP978" s="151"/>
      <c r="CQ978" s="151"/>
      <c r="CR978" s="151"/>
      <c r="CS978" s="151"/>
      <c r="CT978" s="151"/>
      <c r="CU978" s="151"/>
      <c r="CV978" s="151"/>
      <c r="CW978" s="151"/>
      <c r="CX978" s="151"/>
      <c r="CY978" s="151"/>
      <c r="CZ978" s="151"/>
      <c r="DA978" s="151"/>
      <c r="DB978" s="151"/>
      <c r="DC978" s="151"/>
      <c r="DD978" s="151"/>
      <c r="DE978" s="151"/>
      <c r="DF978" s="151"/>
      <c r="DG978" s="151"/>
      <c r="DH978" s="151"/>
      <c r="DI978" s="151"/>
      <c r="DJ978" s="151"/>
      <c r="DK978" s="151"/>
      <c r="DL978" s="151"/>
      <c r="DM978" s="151"/>
      <c r="DN978" s="151"/>
      <c r="DO978" s="151"/>
    </row>
    <row r="979" spans="1:119" ht="15.75" customHeight="1" x14ac:dyDescent="0.2">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c r="AC979" s="151"/>
      <c r="AD979" s="151"/>
      <c r="AE979" s="151"/>
      <c r="AF979" s="151"/>
      <c r="AG979" s="151"/>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151"/>
      <c r="BN979" s="151"/>
      <c r="BO979" s="151"/>
      <c r="BP979" s="151"/>
      <c r="BQ979" s="151"/>
      <c r="BR979" s="151"/>
      <c r="BS979" s="151"/>
      <c r="BT979" s="151"/>
      <c r="BU979" s="151"/>
      <c r="BV979" s="151"/>
      <c r="BW979" s="151"/>
      <c r="BX979" s="151"/>
      <c r="BY979" s="151"/>
      <c r="BZ979" s="151"/>
      <c r="CA979" s="151"/>
      <c r="CB979" s="151"/>
      <c r="CC979" s="151"/>
      <c r="CD979" s="151"/>
      <c r="CE979" s="151"/>
      <c r="CF979" s="151"/>
      <c r="CG979" s="151"/>
      <c r="CH979" s="151"/>
      <c r="CI979" s="151"/>
      <c r="CJ979" s="151"/>
      <c r="CK979" s="151"/>
      <c r="CL979" s="151"/>
      <c r="CM979" s="151"/>
      <c r="CN979" s="151"/>
      <c r="CO979" s="151"/>
      <c r="CP979" s="151"/>
      <c r="CQ979" s="151"/>
      <c r="CR979" s="151"/>
      <c r="CS979" s="151"/>
      <c r="CT979" s="151"/>
      <c r="CU979" s="151"/>
      <c r="CV979" s="151"/>
      <c r="CW979" s="151"/>
      <c r="CX979" s="151"/>
      <c r="CY979" s="151"/>
      <c r="CZ979" s="151"/>
      <c r="DA979" s="151"/>
      <c r="DB979" s="151"/>
      <c r="DC979" s="151"/>
      <c r="DD979" s="151"/>
      <c r="DE979" s="151"/>
      <c r="DF979" s="151"/>
      <c r="DG979" s="151"/>
      <c r="DH979" s="151"/>
      <c r="DI979" s="151"/>
      <c r="DJ979" s="151"/>
      <c r="DK979" s="151"/>
      <c r="DL979" s="151"/>
      <c r="DM979" s="151"/>
      <c r="DN979" s="151"/>
      <c r="DO979" s="151"/>
    </row>
    <row r="980" spans="1:119" ht="15.75" customHeight="1" x14ac:dyDescent="0.2">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c r="AC980" s="151"/>
      <c r="AD980" s="151"/>
      <c r="AE980" s="151"/>
      <c r="AF980" s="151"/>
      <c r="AG980" s="151"/>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151"/>
      <c r="BN980" s="151"/>
      <c r="BO980" s="151"/>
      <c r="BP980" s="151"/>
      <c r="BQ980" s="151"/>
      <c r="BR980" s="151"/>
      <c r="BS980" s="151"/>
      <c r="BT980" s="151"/>
      <c r="BU980" s="151"/>
      <c r="BV980" s="151"/>
      <c r="BW980" s="151"/>
      <c r="BX980" s="151"/>
      <c r="BY980" s="151"/>
      <c r="BZ980" s="151"/>
      <c r="CA980" s="151"/>
      <c r="CB980" s="151"/>
      <c r="CC980" s="151"/>
      <c r="CD980" s="151"/>
      <c r="CE980" s="151"/>
      <c r="CF980" s="151"/>
      <c r="CG980" s="151"/>
      <c r="CH980" s="151"/>
      <c r="CI980" s="151"/>
      <c r="CJ980" s="151"/>
      <c r="CK980" s="151"/>
      <c r="CL980" s="151"/>
      <c r="CM980" s="151"/>
      <c r="CN980" s="151"/>
      <c r="CO980" s="151"/>
      <c r="CP980" s="151"/>
      <c r="CQ980" s="151"/>
      <c r="CR980" s="151"/>
      <c r="CS980" s="151"/>
      <c r="CT980" s="151"/>
      <c r="CU980" s="151"/>
      <c r="CV980" s="151"/>
      <c r="CW980" s="151"/>
      <c r="CX980" s="151"/>
      <c r="CY980" s="151"/>
      <c r="CZ980" s="151"/>
      <c r="DA980" s="151"/>
      <c r="DB980" s="151"/>
      <c r="DC980" s="151"/>
      <c r="DD980" s="151"/>
      <c r="DE980" s="151"/>
      <c r="DF980" s="151"/>
      <c r="DG980" s="151"/>
      <c r="DH980" s="151"/>
      <c r="DI980" s="151"/>
      <c r="DJ980" s="151"/>
      <c r="DK980" s="151"/>
      <c r="DL980" s="151"/>
      <c r="DM980" s="151"/>
      <c r="DN980" s="151"/>
      <c r="DO980" s="151"/>
    </row>
    <row r="981" spans="1:119" ht="15.75" customHeight="1" x14ac:dyDescent="0.2">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row>
    <row r="982" spans="1:119" ht="15.75" customHeight="1" x14ac:dyDescent="0.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c r="AC982" s="151"/>
      <c r="AD982" s="151"/>
      <c r="AE982" s="151"/>
      <c r="AF982" s="151"/>
      <c r="AG982" s="151"/>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151"/>
      <c r="BN982" s="151"/>
      <c r="BO982" s="151"/>
      <c r="BP982" s="151"/>
      <c r="BQ982" s="151"/>
      <c r="BR982" s="151"/>
      <c r="BS982" s="151"/>
      <c r="BT982" s="151"/>
      <c r="BU982" s="151"/>
      <c r="BV982" s="151"/>
      <c r="BW982" s="151"/>
      <c r="BX982" s="151"/>
      <c r="BY982" s="151"/>
      <c r="BZ982" s="151"/>
      <c r="CA982" s="151"/>
      <c r="CB982" s="151"/>
      <c r="CC982" s="151"/>
      <c r="CD982" s="151"/>
      <c r="CE982" s="151"/>
      <c r="CF982" s="151"/>
      <c r="CG982" s="151"/>
      <c r="CH982" s="151"/>
      <c r="CI982" s="151"/>
      <c r="CJ982" s="151"/>
      <c r="CK982" s="151"/>
      <c r="CL982" s="151"/>
      <c r="CM982" s="151"/>
      <c r="CN982" s="151"/>
      <c r="CO982" s="151"/>
      <c r="CP982" s="151"/>
      <c r="CQ982" s="151"/>
      <c r="CR982" s="151"/>
      <c r="CS982" s="151"/>
      <c r="CT982" s="151"/>
      <c r="CU982" s="151"/>
      <c r="CV982" s="151"/>
      <c r="CW982" s="151"/>
      <c r="CX982" s="151"/>
      <c r="CY982" s="151"/>
      <c r="CZ982" s="151"/>
      <c r="DA982" s="151"/>
      <c r="DB982" s="151"/>
      <c r="DC982" s="151"/>
      <c r="DD982" s="151"/>
      <c r="DE982" s="151"/>
      <c r="DF982" s="151"/>
      <c r="DG982" s="151"/>
      <c r="DH982" s="151"/>
      <c r="DI982" s="151"/>
      <c r="DJ982" s="151"/>
      <c r="DK982" s="151"/>
      <c r="DL982" s="151"/>
      <c r="DM982" s="151"/>
      <c r="DN982" s="151"/>
      <c r="DO982" s="151"/>
    </row>
    <row r="983" spans="1:119" ht="15.75" customHeight="1" x14ac:dyDescent="0.2">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c r="AC983" s="151"/>
      <c r="AD983" s="151"/>
      <c r="AE983" s="151"/>
      <c r="AF983" s="151"/>
      <c r="AG983" s="151"/>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151"/>
      <c r="BN983" s="151"/>
      <c r="BO983" s="151"/>
      <c r="BP983" s="151"/>
      <c r="BQ983" s="151"/>
      <c r="BR983" s="151"/>
      <c r="BS983" s="151"/>
      <c r="BT983" s="151"/>
      <c r="BU983" s="151"/>
      <c r="BV983" s="151"/>
      <c r="BW983" s="151"/>
      <c r="BX983" s="151"/>
      <c r="BY983" s="151"/>
      <c r="BZ983" s="151"/>
      <c r="CA983" s="151"/>
      <c r="CB983" s="151"/>
      <c r="CC983" s="151"/>
      <c r="CD983" s="151"/>
      <c r="CE983" s="151"/>
      <c r="CF983" s="151"/>
      <c r="CG983" s="151"/>
      <c r="CH983" s="151"/>
      <c r="CI983" s="151"/>
      <c r="CJ983" s="151"/>
      <c r="CK983" s="151"/>
      <c r="CL983" s="151"/>
      <c r="CM983" s="151"/>
      <c r="CN983" s="151"/>
      <c r="CO983" s="151"/>
      <c r="CP983" s="151"/>
      <c r="CQ983" s="151"/>
      <c r="CR983" s="151"/>
      <c r="CS983" s="151"/>
      <c r="CT983" s="151"/>
      <c r="CU983" s="151"/>
      <c r="CV983" s="151"/>
      <c r="CW983" s="151"/>
      <c r="CX983" s="151"/>
      <c r="CY983" s="151"/>
      <c r="CZ983" s="151"/>
      <c r="DA983" s="151"/>
      <c r="DB983" s="151"/>
      <c r="DC983" s="151"/>
      <c r="DD983" s="151"/>
      <c r="DE983" s="151"/>
      <c r="DF983" s="151"/>
      <c r="DG983" s="151"/>
      <c r="DH983" s="151"/>
      <c r="DI983" s="151"/>
      <c r="DJ983" s="151"/>
      <c r="DK983" s="151"/>
      <c r="DL983" s="151"/>
      <c r="DM983" s="151"/>
      <c r="DN983" s="151"/>
      <c r="DO983" s="151"/>
    </row>
    <row r="984" spans="1:119" ht="15.75" customHeight="1" x14ac:dyDescent="0.2">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c r="AC984" s="151"/>
      <c r="AD984" s="151"/>
      <c r="AE984" s="151"/>
      <c r="AF984" s="151"/>
      <c r="AG984" s="151"/>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151"/>
      <c r="BN984" s="151"/>
      <c r="BO984" s="151"/>
      <c r="BP984" s="151"/>
      <c r="BQ984" s="151"/>
      <c r="BR984" s="151"/>
      <c r="BS984" s="151"/>
      <c r="BT984" s="151"/>
      <c r="BU984" s="151"/>
      <c r="BV984" s="151"/>
      <c r="BW984" s="151"/>
      <c r="BX984" s="151"/>
      <c r="BY984" s="151"/>
      <c r="BZ984" s="151"/>
      <c r="CA984" s="151"/>
      <c r="CB984" s="151"/>
      <c r="CC984" s="151"/>
      <c r="CD984" s="151"/>
      <c r="CE984" s="151"/>
      <c r="CF984" s="151"/>
      <c r="CG984" s="151"/>
      <c r="CH984" s="151"/>
      <c r="CI984" s="151"/>
      <c r="CJ984" s="151"/>
      <c r="CK984" s="151"/>
      <c r="CL984" s="151"/>
      <c r="CM984" s="151"/>
      <c r="CN984" s="151"/>
      <c r="CO984" s="151"/>
      <c r="CP984" s="151"/>
      <c r="CQ984" s="151"/>
      <c r="CR984" s="151"/>
      <c r="CS984" s="151"/>
      <c r="CT984" s="151"/>
      <c r="CU984" s="151"/>
      <c r="CV984" s="151"/>
      <c r="CW984" s="151"/>
      <c r="CX984" s="151"/>
      <c r="CY984" s="151"/>
      <c r="CZ984" s="151"/>
      <c r="DA984" s="151"/>
      <c r="DB984" s="151"/>
      <c r="DC984" s="151"/>
      <c r="DD984" s="151"/>
      <c r="DE984" s="151"/>
      <c r="DF984" s="151"/>
      <c r="DG984" s="151"/>
      <c r="DH984" s="151"/>
      <c r="DI984" s="151"/>
      <c r="DJ984" s="151"/>
      <c r="DK984" s="151"/>
      <c r="DL984" s="151"/>
      <c r="DM984" s="151"/>
      <c r="DN984" s="151"/>
      <c r="DO984" s="151"/>
    </row>
    <row r="985" spans="1:119" ht="15.75" customHeight="1" x14ac:dyDescent="0.2">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c r="AC985" s="151"/>
      <c r="AD985" s="151"/>
      <c r="AE985" s="151"/>
      <c r="AF985" s="151"/>
      <c r="AG985" s="151"/>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151"/>
      <c r="BN985" s="151"/>
      <c r="BO985" s="151"/>
      <c r="BP985" s="151"/>
      <c r="BQ985" s="151"/>
      <c r="BR985" s="151"/>
      <c r="BS985" s="151"/>
      <c r="BT985" s="151"/>
      <c r="BU985" s="151"/>
      <c r="BV985" s="151"/>
      <c r="BW985" s="151"/>
      <c r="BX985" s="151"/>
      <c r="BY985" s="151"/>
      <c r="BZ985" s="151"/>
      <c r="CA985" s="151"/>
      <c r="CB985" s="151"/>
      <c r="CC985" s="151"/>
      <c r="CD985" s="151"/>
      <c r="CE985" s="151"/>
      <c r="CF985" s="151"/>
      <c r="CG985" s="151"/>
      <c r="CH985" s="151"/>
      <c r="CI985" s="151"/>
      <c r="CJ985" s="151"/>
      <c r="CK985" s="151"/>
      <c r="CL985" s="151"/>
      <c r="CM985" s="151"/>
      <c r="CN985" s="151"/>
      <c r="CO985" s="151"/>
      <c r="CP985" s="151"/>
      <c r="CQ985" s="151"/>
      <c r="CR985" s="151"/>
      <c r="CS985" s="151"/>
      <c r="CT985" s="151"/>
      <c r="CU985" s="151"/>
      <c r="CV985" s="151"/>
      <c r="CW985" s="151"/>
      <c r="CX985" s="151"/>
      <c r="CY985" s="151"/>
      <c r="CZ985" s="151"/>
      <c r="DA985" s="151"/>
      <c r="DB985" s="151"/>
      <c r="DC985" s="151"/>
      <c r="DD985" s="151"/>
      <c r="DE985" s="151"/>
      <c r="DF985" s="151"/>
      <c r="DG985" s="151"/>
      <c r="DH985" s="151"/>
      <c r="DI985" s="151"/>
      <c r="DJ985" s="151"/>
      <c r="DK985" s="151"/>
      <c r="DL985" s="151"/>
      <c r="DM985" s="151"/>
      <c r="DN985" s="151"/>
      <c r="DO985" s="151"/>
    </row>
    <row r="986" spans="1:119" ht="15.75" customHeight="1" x14ac:dyDescent="0.2">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c r="AC986" s="151"/>
      <c r="AD986" s="151"/>
      <c r="AE986" s="151"/>
      <c r="AF986" s="151"/>
      <c r="AG986" s="151"/>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151"/>
      <c r="BN986" s="151"/>
      <c r="BO986" s="151"/>
      <c r="BP986" s="151"/>
      <c r="BQ986" s="151"/>
      <c r="BR986" s="151"/>
      <c r="BS986" s="151"/>
      <c r="BT986" s="151"/>
      <c r="BU986" s="151"/>
      <c r="BV986" s="151"/>
      <c r="BW986" s="151"/>
      <c r="BX986" s="151"/>
      <c r="BY986" s="151"/>
      <c r="BZ986" s="151"/>
      <c r="CA986" s="151"/>
      <c r="CB986" s="151"/>
      <c r="CC986" s="151"/>
      <c r="CD986" s="151"/>
      <c r="CE986" s="151"/>
      <c r="CF986" s="151"/>
      <c r="CG986" s="151"/>
      <c r="CH986" s="151"/>
      <c r="CI986" s="151"/>
      <c r="CJ986" s="151"/>
      <c r="CK986" s="151"/>
      <c r="CL986" s="151"/>
      <c r="CM986" s="151"/>
      <c r="CN986" s="151"/>
      <c r="CO986" s="151"/>
      <c r="CP986" s="151"/>
      <c r="CQ986" s="151"/>
      <c r="CR986" s="151"/>
      <c r="CS986" s="151"/>
      <c r="CT986" s="151"/>
      <c r="CU986" s="151"/>
      <c r="CV986" s="151"/>
      <c r="CW986" s="151"/>
      <c r="CX986" s="151"/>
      <c r="CY986" s="151"/>
      <c r="CZ986" s="151"/>
      <c r="DA986" s="151"/>
      <c r="DB986" s="151"/>
      <c r="DC986" s="151"/>
      <c r="DD986" s="151"/>
      <c r="DE986" s="151"/>
      <c r="DF986" s="151"/>
      <c r="DG986" s="151"/>
      <c r="DH986" s="151"/>
      <c r="DI986" s="151"/>
      <c r="DJ986" s="151"/>
      <c r="DK986" s="151"/>
      <c r="DL986" s="151"/>
      <c r="DM986" s="151"/>
      <c r="DN986" s="151"/>
      <c r="DO986" s="151"/>
    </row>
    <row r="987" spans="1:119" ht="15.75" customHeight="1" x14ac:dyDescent="0.2">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c r="AC987" s="151"/>
      <c r="AD987" s="151"/>
      <c r="AE987" s="151"/>
      <c r="AF987" s="151"/>
      <c r="AG987" s="151"/>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151"/>
      <c r="BN987" s="151"/>
      <c r="BO987" s="151"/>
      <c r="BP987" s="151"/>
      <c r="BQ987" s="151"/>
      <c r="BR987" s="151"/>
      <c r="BS987" s="151"/>
      <c r="BT987" s="151"/>
      <c r="BU987" s="151"/>
      <c r="BV987" s="151"/>
      <c r="BW987" s="151"/>
      <c r="BX987" s="151"/>
      <c r="BY987" s="151"/>
      <c r="BZ987" s="151"/>
      <c r="CA987" s="151"/>
      <c r="CB987" s="151"/>
      <c r="CC987" s="151"/>
      <c r="CD987" s="151"/>
      <c r="CE987" s="151"/>
      <c r="CF987" s="151"/>
      <c r="CG987" s="151"/>
      <c r="CH987" s="151"/>
      <c r="CI987" s="151"/>
      <c r="CJ987" s="151"/>
      <c r="CK987" s="151"/>
      <c r="CL987" s="151"/>
      <c r="CM987" s="151"/>
      <c r="CN987" s="151"/>
      <c r="CO987" s="151"/>
      <c r="CP987" s="151"/>
      <c r="CQ987" s="151"/>
      <c r="CR987" s="151"/>
      <c r="CS987" s="151"/>
      <c r="CT987" s="151"/>
      <c r="CU987" s="151"/>
      <c r="CV987" s="151"/>
      <c r="CW987" s="151"/>
      <c r="CX987" s="151"/>
      <c r="CY987" s="151"/>
      <c r="CZ987" s="151"/>
      <c r="DA987" s="151"/>
      <c r="DB987" s="151"/>
      <c r="DC987" s="151"/>
      <c r="DD987" s="151"/>
      <c r="DE987" s="151"/>
      <c r="DF987" s="151"/>
      <c r="DG987" s="151"/>
      <c r="DH987" s="151"/>
      <c r="DI987" s="151"/>
      <c r="DJ987" s="151"/>
      <c r="DK987" s="151"/>
      <c r="DL987" s="151"/>
      <c r="DM987" s="151"/>
      <c r="DN987" s="151"/>
      <c r="DO987" s="151"/>
    </row>
    <row r="988" spans="1:119" ht="15.75" customHeight="1" x14ac:dyDescent="0.2">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c r="AC988" s="151"/>
      <c r="AD988" s="151"/>
      <c r="AE988" s="151"/>
      <c r="AF988" s="151"/>
      <c r="AG988" s="151"/>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151"/>
      <c r="BN988" s="151"/>
      <c r="BO988" s="151"/>
      <c r="BP988" s="151"/>
      <c r="BQ988" s="151"/>
      <c r="BR988" s="151"/>
      <c r="BS988" s="151"/>
      <c r="BT988" s="151"/>
      <c r="BU988" s="151"/>
      <c r="BV988" s="151"/>
      <c r="BW988" s="151"/>
      <c r="BX988" s="151"/>
      <c r="BY988" s="151"/>
      <c r="BZ988" s="151"/>
      <c r="CA988" s="151"/>
      <c r="CB988" s="151"/>
      <c r="CC988" s="151"/>
      <c r="CD988" s="151"/>
      <c r="CE988" s="151"/>
      <c r="CF988" s="151"/>
      <c r="CG988" s="151"/>
      <c r="CH988" s="151"/>
      <c r="CI988" s="151"/>
      <c r="CJ988" s="151"/>
      <c r="CK988" s="151"/>
      <c r="CL988" s="151"/>
      <c r="CM988" s="151"/>
      <c r="CN988" s="151"/>
      <c r="CO988" s="151"/>
      <c r="CP988" s="151"/>
      <c r="CQ988" s="151"/>
      <c r="CR988" s="151"/>
      <c r="CS988" s="151"/>
      <c r="CT988" s="151"/>
      <c r="CU988" s="151"/>
      <c r="CV988" s="151"/>
      <c r="CW988" s="151"/>
      <c r="CX988" s="151"/>
      <c r="CY988" s="151"/>
      <c r="CZ988" s="151"/>
      <c r="DA988" s="151"/>
      <c r="DB988" s="151"/>
      <c r="DC988" s="151"/>
      <c r="DD988" s="151"/>
      <c r="DE988" s="151"/>
      <c r="DF988" s="151"/>
      <c r="DG988" s="151"/>
      <c r="DH988" s="151"/>
      <c r="DI988" s="151"/>
      <c r="DJ988" s="151"/>
      <c r="DK988" s="151"/>
      <c r="DL988" s="151"/>
      <c r="DM988" s="151"/>
      <c r="DN988" s="151"/>
      <c r="DO988" s="151"/>
    </row>
    <row r="989" spans="1:119" ht="15.75" customHeight="1" x14ac:dyDescent="0.2">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c r="AC989" s="151"/>
      <c r="AD989" s="151"/>
      <c r="AE989" s="151"/>
      <c r="AF989" s="151"/>
      <c r="AG989" s="151"/>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151"/>
      <c r="BU989" s="151"/>
      <c r="BV989" s="151"/>
      <c r="BW989" s="151"/>
      <c r="BX989" s="151"/>
      <c r="BY989" s="151"/>
      <c r="BZ989" s="151"/>
      <c r="CA989" s="151"/>
      <c r="CB989" s="151"/>
      <c r="CC989" s="151"/>
      <c r="CD989" s="151"/>
      <c r="CE989" s="151"/>
      <c r="CF989" s="151"/>
      <c r="CG989" s="151"/>
      <c r="CH989" s="151"/>
      <c r="CI989" s="151"/>
      <c r="CJ989" s="151"/>
      <c r="CK989" s="151"/>
      <c r="CL989" s="151"/>
      <c r="CM989" s="151"/>
      <c r="CN989" s="151"/>
      <c r="CO989" s="151"/>
      <c r="CP989" s="151"/>
      <c r="CQ989" s="151"/>
      <c r="CR989" s="151"/>
      <c r="CS989" s="151"/>
      <c r="CT989" s="151"/>
      <c r="CU989" s="151"/>
      <c r="CV989" s="151"/>
      <c r="CW989" s="151"/>
      <c r="CX989" s="151"/>
      <c r="CY989" s="151"/>
      <c r="CZ989" s="151"/>
      <c r="DA989" s="151"/>
      <c r="DB989" s="151"/>
      <c r="DC989" s="151"/>
      <c r="DD989" s="151"/>
      <c r="DE989" s="151"/>
      <c r="DF989" s="151"/>
      <c r="DG989" s="151"/>
      <c r="DH989" s="151"/>
      <c r="DI989" s="151"/>
      <c r="DJ989" s="151"/>
      <c r="DK989" s="151"/>
      <c r="DL989" s="151"/>
      <c r="DM989" s="151"/>
      <c r="DN989" s="151"/>
      <c r="DO989" s="151"/>
    </row>
    <row r="990" spans="1:119" ht="15.75" customHeight="1" x14ac:dyDescent="0.2">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c r="AC990" s="151"/>
      <c r="AD990" s="151"/>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151"/>
      <c r="BN990" s="151"/>
      <c r="BO990" s="151"/>
      <c r="BP990" s="151"/>
      <c r="BQ990" s="151"/>
      <c r="BR990" s="151"/>
      <c r="BS990" s="151"/>
      <c r="BT990" s="151"/>
      <c r="BU990" s="151"/>
      <c r="BV990" s="151"/>
      <c r="BW990" s="151"/>
      <c r="BX990" s="151"/>
      <c r="BY990" s="151"/>
      <c r="BZ990" s="151"/>
      <c r="CA990" s="151"/>
      <c r="CB990" s="151"/>
      <c r="CC990" s="151"/>
      <c r="CD990" s="151"/>
      <c r="CE990" s="151"/>
      <c r="CF990" s="151"/>
      <c r="CG990" s="151"/>
      <c r="CH990" s="151"/>
      <c r="CI990" s="151"/>
      <c r="CJ990" s="151"/>
      <c r="CK990" s="151"/>
      <c r="CL990" s="151"/>
      <c r="CM990" s="151"/>
      <c r="CN990" s="151"/>
      <c r="CO990" s="151"/>
      <c r="CP990" s="151"/>
      <c r="CQ990" s="151"/>
      <c r="CR990" s="151"/>
      <c r="CS990" s="151"/>
      <c r="CT990" s="151"/>
      <c r="CU990" s="151"/>
      <c r="CV990" s="151"/>
      <c r="CW990" s="151"/>
      <c r="CX990" s="151"/>
      <c r="CY990" s="151"/>
      <c r="CZ990" s="151"/>
      <c r="DA990" s="151"/>
      <c r="DB990" s="151"/>
      <c r="DC990" s="151"/>
      <c r="DD990" s="151"/>
      <c r="DE990" s="151"/>
      <c r="DF990" s="151"/>
      <c r="DG990" s="151"/>
      <c r="DH990" s="151"/>
      <c r="DI990" s="151"/>
      <c r="DJ990" s="151"/>
      <c r="DK990" s="151"/>
      <c r="DL990" s="151"/>
      <c r="DM990" s="151"/>
      <c r="DN990" s="151"/>
      <c r="DO990" s="151"/>
    </row>
    <row r="991" spans="1:119" ht="15.75" customHeight="1" x14ac:dyDescent="0.2">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c r="AC991" s="151"/>
      <c r="AD991" s="151"/>
      <c r="AE991" s="151"/>
      <c r="AF991" s="151"/>
      <c r="AG991" s="151"/>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151"/>
      <c r="BU991" s="151"/>
      <c r="BV991" s="151"/>
      <c r="BW991" s="151"/>
      <c r="BX991" s="151"/>
      <c r="BY991" s="151"/>
      <c r="BZ991" s="151"/>
      <c r="CA991" s="151"/>
      <c r="CB991" s="151"/>
      <c r="CC991" s="151"/>
      <c r="CD991" s="151"/>
      <c r="CE991" s="151"/>
      <c r="CF991" s="151"/>
      <c r="CG991" s="151"/>
      <c r="CH991" s="151"/>
      <c r="CI991" s="151"/>
      <c r="CJ991" s="151"/>
      <c r="CK991" s="151"/>
      <c r="CL991" s="151"/>
      <c r="CM991" s="151"/>
      <c r="CN991" s="151"/>
      <c r="CO991" s="151"/>
      <c r="CP991" s="151"/>
      <c r="CQ991" s="151"/>
      <c r="CR991" s="151"/>
      <c r="CS991" s="151"/>
      <c r="CT991" s="151"/>
      <c r="CU991" s="151"/>
      <c r="CV991" s="151"/>
      <c r="CW991" s="151"/>
      <c r="CX991" s="151"/>
      <c r="CY991" s="151"/>
      <c r="CZ991" s="151"/>
      <c r="DA991" s="151"/>
      <c r="DB991" s="151"/>
      <c r="DC991" s="151"/>
      <c r="DD991" s="151"/>
      <c r="DE991" s="151"/>
      <c r="DF991" s="151"/>
      <c r="DG991" s="151"/>
      <c r="DH991" s="151"/>
      <c r="DI991" s="151"/>
      <c r="DJ991" s="151"/>
      <c r="DK991" s="151"/>
      <c r="DL991" s="151"/>
      <c r="DM991" s="151"/>
      <c r="DN991" s="151"/>
      <c r="DO991" s="151"/>
    </row>
    <row r="992" spans="1:119" ht="15.75" customHeight="1" x14ac:dyDescent="0.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c r="AC992" s="151"/>
      <c r="AD992" s="151"/>
      <c r="AE992" s="151"/>
      <c r="AF992" s="151"/>
      <c r="AG992" s="151"/>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151"/>
      <c r="BN992" s="151"/>
      <c r="BO992" s="151"/>
      <c r="BP992" s="151"/>
      <c r="BQ992" s="151"/>
      <c r="BR992" s="151"/>
      <c r="BS992" s="151"/>
      <c r="BT992" s="151"/>
      <c r="BU992" s="151"/>
      <c r="BV992" s="151"/>
      <c r="BW992" s="151"/>
      <c r="BX992" s="151"/>
      <c r="BY992" s="151"/>
      <c r="BZ992" s="151"/>
      <c r="CA992" s="151"/>
      <c r="CB992" s="151"/>
      <c r="CC992" s="151"/>
      <c r="CD992" s="151"/>
      <c r="CE992" s="151"/>
      <c r="CF992" s="151"/>
      <c r="CG992" s="151"/>
      <c r="CH992" s="151"/>
      <c r="CI992" s="151"/>
      <c r="CJ992" s="151"/>
      <c r="CK992" s="151"/>
      <c r="CL992" s="151"/>
      <c r="CM992" s="151"/>
      <c r="CN992" s="151"/>
      <c r="CO992" s="151"/>
      <c r="CP992" s="151"/>
      <c r="CQ992" s="151"/>
      <c r="CR992" s="151"/>
      <c r="CS992" s="151"/>
      <c r="CT992" s="151"/>
      <c r="CU992" s="151"/>
      <c r="CV992" s="151"/>
      <c r="CW992" s="151"/>
      <c r="CX992" s="151"/>
      <c r="CY992" s="151"/>
      <c r="CZ992" s="151"/>
      <c r="DA992" s="151"/>
      <c r="DB992" s="151"/>
      <c r="DC992" s="151"/>
      <c r="DD992" s="151"/>
      <c r="DE992" s="151"/>
      <c r="DF992" s="151"/>
      <c r="DG992" s="151"/>
      <c r="DH992" s="151"/>
      <c r="DI992" s="151"/>
      <c r="DJ992" s="151"/>
      <c r="DK992" s="151"/>
      <c r="DL992" s="151"/>
      <c r="DM992" s="151"/>
      <c r="DN992" s="151"/>
      <c r="DO992" s="151"/>
    </row>
    <row r="993" spans="1:119" ht="15.75" customHeight="1" x14ac:dyDescent="0.2">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c r="AC993" s="151"/>
      <c r="AD993" s="151"/>
      <c r="AE993" s="151"/>
      <c r="AF993" s="151"/>
      <c r="AG993" s="151"/>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151"/>
      <c r="BN993" s="151"/>
      <c r="BO993" s="151"/>
      <c r="BP993" s="151"/>
      <c r="BQ993" s="151"/>
      <c r="BR993" s="151"/>
      <c r="BS993" s="151"/>
      <c r="BT993" s="151"/>
      <c r="BU993" s="151"/>
      <c r="BV993" s="151"/>
      <c r="BW993" s="151"/>
      <c r="BX993" s="151"/>
      <c r="BY993" s="151"/>
      <c r="BZ993" s="151"/>
      <c r="CA993" s="151"/>
      <c r="CB993" s="151"/>
      <c r="CC993" s="151"/>
      <c r="CD993" s="151"/>
      <c r="CE993" s="151"/>
      <c r="CF993" s="151"/>
      <c r="CG993" s="151"/>
      <c r="CH993" s="151"/>
      <c r="CI993" s="151"/>
      <c r="CJ993" s="151"/>
      <c r="CK993" s="151"/>
      <c r="CL993" s="151"/>
      <c r="CM993" s="151"/>
      <c r="CN993" s="151"/>
      <c r="CO993" s="151"/>
      <c r="CP993" s="151"/>
      <c r="CQ993" s="151"/>
      <c r="CR993" s="151"/>
      <c r="CS993" s="151"/>
      <c r="CT993" s="151"/>
      <c r="CU993" s="151"/>
      <c r="CV993" s="151"/>
      <c r="CW993" s="151"/>
      <c r="CX993" s="151"/>
      <c r="CY993" s="151"/>
      <c r="CZ993" s="151"/>
      <c r="DA993" s="151"/>
      <c r="DB993" s="151"/>
      <c r="DC993" s="151"/>
      <c r="DD993" s="151"/>
      <c r="DE993" s="151"/>
      <c r="DF993" s="151"/>
      <c r="DG993" s="151"/>
      <c r="DH993" s="151"/>
      <c r="DI993" s="151"/>
      <c r="DJ993" s="151"/>
      <c r="DK993" s="151"/>
      <c r="DL993" s="151"/>
      <c r="DM993" s="151"/>
      <c r="DN993" s="151"/>
      <c r="DO993" s="151"/>
    </row>
    <row r="994" spans="1:119" ht="15.75" customHeight="1" x14ac:dyDescent="0.2">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c r="AC994" s="151"/>
      <c r="AD994" s="151"/>
      <c r="AE994" s="151"/>
      <c r="AF994" s="151"/>
      <c r="AG994" s="151"/>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151"/>
      <c r="BU994" s="151"/>
      <c r="BV994" s="151"/>
      <c r="BW994" s="151"/>
      <c r="BX994" s="151"/>
      <c r="BY994" s="151"/>
      <c r="BZ994" s="151"/>
      <c r="CA994" s="151"/>
      <c r="CB994" s="151"/>
      <c r="CC994" s="151"/>
      <c r="CD994" s="151"/>
      <c r="CE994" s="151"/>
      <c r="CF994" s="151"/>
      <c r="CG994" s="151"/>
      <c r="CH994" s="151"/>
      <c r="CI994" s="151"/>
      <c r="CJ994" s="151"/>
      <c r="CK994" s="151"/>
      <c r="CL994" s="151"/>
      <c r="CM994" s="151"/>
      <c r="CN994" s="151"/>
      <c r="CO994" s="151"/>
      <c r="CP994" s="151"/>
      <c r="CQ994" s="151"/>
      <c r="CR994" s="151"/>
      <c r="CS994" s="151"/>
      <c r="CT994" s="151"/>
      <c r="CU994" s="151"/>
      <c r="CV994" s="151"/>
      <c r="CW994" s="151"/>
      <c r="CX994" s="151"/>
      <c r="CY994" s="151"/>
      <c r="CZ994" s="151"/>
      <c r="DA994" s="151"/>
      <c r="DB994" s="151"/>
      <c r="DC994" s="151"/>
      <c r="DD994" s="151"/>
      <c r="DE994" s="151"/>
      <c r="DF994" s="151"/>
      <c r="DG994" s="151"/>
      <c r="DH994" s="151"/>
      <c r="DI994" s="151"/>
      <c r="DJ994" s="151"/>
      <c r="DK994" s="151"/>
      <c r="DL994" s="151"/>
      <c r="DM994" s="151"/>
      <c r="DN994" s="151"/>
      <c r="DO994" s="151"/>
    </row>
    <row r="995" spans="1:119" ht="15.75" customHeight="1" x14ac:dyDescent="0.2">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151"/>
      <c r="BN995" s="151"/>
      <c r="BO995" s="151"/>
      <c r="BP995" s="151"/>
      <c r="BQ995" s="151"/>
      <c r="BR995" s="151"/>
      <c r="BS995" s="151"/>
      <c r="BT995" s="151"/>
      <c r="BU995" s="151"/>
      <c r="BV995" s="151"/>
      <c r="BW995" s="151"/>
      <c r="BX995" s="151"/>
      <c r="BY995" s="151"/>
      <c r="BZ995" s="151"/>
      <c r="CA995" s="151"/>
      <c r="CB995" s="151"/>
      <c r="CC995" s="151"/>
      <c r="CD995" s="151"/>
      <c r="CE995" s="151"/>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51"/>
      <c r="DI995" s="151"/>
      <c r="DJ995" s="151"/>
      <c r="DK995" s="151"/>
      <c r="DL995" s="151"/>
      <c r="DM995" s="151"/>
      <c r="DN995" s="151"/>
      <c r="DO995" s="151"/>
    </row>
    <row r="996" spans="1:119" ht="15.75" customHeight="1" x14ac:dyDescent="0.2">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c r="AB996" s="151"/>
      <c r="AC996" s="151"/>
      <c r="AD996" s="151"/>
      <c r="AE996" s="151"/>
      <c r="AF996" s="151"/>
      <c r="AG996" s="151"/>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151"/>
      <c r="BN996" s="151"/>
      <c r="BO996" s="151"/>
      <c r="BP996" s="151"/>
      <c r="BQ996" s="151"/>
      <c r="BR996" s="151"/>
      <c r="BS996" s="151"/>
      <c r="BT996" s="151"/>
      <c r="BU996" s="151"/>
      <c r="BV996" s="151"/>
      <c r="BW996" s="151"/>
      <c r="BX996" s="151"/>
      <c r="BY996" s="151"/>
      <c r="BZ996" s="151"/>
      <c r="CA996" s="151"/>
      <c r="CB996" s="151"/>
      <c r="CC996" s="151"/>
      <c r="CD996" s="151"/>
      <c r="CE996" s="151"/>
      <c r="CF996" s="151"/>
      <c r="CG996" s="151"/>
      <c r="CH996" s="151"/>
      <c r="CI996" s="151"/>
      <c r="CJ996" s="151"/>
      <c r="CK996" s="151"/>
      <c r="CL996" s="151"/>
      <c r="CM996" s="151"/>
      <c r="CN996" s="151"/>
      <c r="CO996" s="151"/>
      <c r="CP996" s="151"/>
      <c r="CQ996" s="151"/>
      <c r="CR996" s="151"/>
      <c r="CS996" s="151"/>
      <c r="CT996" s="151"/>
      <c r="CU996" s="151"/>
      <c r="CV996" s="151"/>
      <c r="CW996" s="151"/>
      <c r="CX996" s="151"/>
      <c r="CY996" s="151"/>
      <c r="CZ996" s="151"/>
      <c r="DA996" s="151"/>
      <c r="DB996" s="151"/>
      <c r="DC996" s="151"/>
      <c r="DD996" s="151"/>
      <c r="DE996" s="151"/>
      <c r="DF996" s="151"/>
      <c r="DG996" s="151"/>
      <c r="DH996" s="151"/>
      <c r="DI996" s="151"/>
      <c r="DJ996" s="151"/>
      <c r="DK996" s="151"/>
      <c r="DL996" s="151"/>
      <c r="DM996" s="151"/>
      <c r="DN996" s="151"/>
      <c r="DO996" s="151"/>
    </row>
    <row r="997" spans="1:119" ht="15.75" customHeight="1" x14ac:dyDescent="0.2">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c r="AB997" s="151"/>
      <c r="AC997" s="151"/>
      <c r="AD997" s="151"/>
      <c r="AE997" s="151"/>
      <c r="AF997" s="151"/>
      <c r="AG997" s="151"/>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151"/>
      <c r="BN997" s="151"/>
      <c r="BO997" s="151"/>
      <c r="BP997" s="151"/>
      <c r="BQ997" s="151"/>
      <c r="BR997" s="151"/>
      <c r="BS997" s="151"/>
      <c r="BT997" s="151"/>
      <c r="BU997" s="151"/>
      <c r="BV997" s="151"/>
      <c r="BW997" s="151"/>
      <c r="BX997" s="151"/>
      <c r="BY997" s="151"/>
      <c r="BZ997" s="151"/>
      <c r="CA997" s="151"/>
      <c r="CB997" s="151"/>
      <c r="CC997" s="151"/>
      <c r="CD997" s="151"/>
      <c r="CE997" s="151"/>
      <c r="CF997" s="151"/>
      <c r="CG997" s="151"/>
      <c r="CH997" s="151"/>
      <c r="CI997" s="151"/>
      <c r="CJ997" s="151"/>
      <c r="CK997" s="151"/>
      <c r="CL997" s="151"/>
      <c r="CM997" s="151"/>
      <c r="CN997" s="151"/>
      <c r="CO997" s="151"/>
      <c r="CP997" s="151"/>
      <c r="CQ997" s="151"/>
      <c r="CR997" s="151"/>
      <c r="CS997" s="151"/>
      <c r="CT997" s="151"/>
      <c r="CU997" s="151"/>
      <c r="CV997" s="151"/>
      <c r="CW997" s="151"/>
      <c r="CX997" s="151"/>
      <c r="CY997" s="151"/>
      <c r="CZ997" s="151"/>
      <c r="DA997" s="151"/>
      <c r="DB997" s="151"/>
      <c r="DC997" s="151"/>
      <c r="DD997" s="151"/>
      <c r="DE997" s="151"/>
      <c r="DF997" s="151"/>
      <c r="DG997" s="151"/>
      <c r="DH997" s="151"/>
      <c r="DI997" s="151"/>
      <c r="DJ997" s="151"/>
      <c r="DK997" s="151"/>
      <c r="DL997" s="151"/>
      <c r="DM997" s="151"/>
      <c r="DN997" s="151"/>
      <c r="DO997" s="151"/>
    </row>
    <row r="998" spans="1:119" ht="15.75" customHeight="1" x14ac:dyDescent="0.2">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c r="AB998" s="151"/>
      <c r="AC998" s="151"/>
      <c r="AD998" s="151"/>
      <c r="AE998" s="151"/>
      <c r="AF998" s="151"/>
      <c r="AG998" s="151"/>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151"/>
      <c r="BN998" s="151"/>
      <c r="BO998" s="151"/>
      <c r="BP998" s="151"/>
      <c r="BQ998" s="151"/>
      <c r="BR998" s="151"/>
      <c r="BS998" s="151"/>
      <c r="BT998" s="151"/>
      <c r="BU998" s="151"/>
      <c r="BV998" s="151"/>
      <c r="BW998" s="151"/>
      <c r="BX998" s="151"/>
      <c r="BY998" s="151"/>
      <c r="BZ998" s="151"/>
      <c r="CA998" s="151"/>
      <c r="CB998" s="151"/>
      <c r="CC998" s="151"/>
      <c r="CD998" s="151"/>
      <c r="CE998" s="151"/>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51"/>
      <c r="DI998" s="151"/>
      <c r="DJ998" s="151"/>
      <c r="DK998" s="151"/>
      <c r="DL998" s="151"/>
      <c r="DM998" s="151"/>
      <c r="DN998" s="151"/>
      <c r="DO998" s="151"/>
    </row>
    <row r="999" spans="1:119" ht="15.75" customHeight="1" x14ac:dyDescent="0.2">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c r="AB999" s="151"/>
      <c r="AC999" s="151"/>
      <c r="AD999" s="151"/>
      <c r="AE999" s="151"/>
      <c r="AF999" s="151"/>
      <c r="AG999" s="151"/>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151"/>
      <c r="BN999" s="151"/>
      <c r="BO999" s="151"/>
      <c r="BP999" s="151"/>
      <c r="BQ999" s="151"/>
      <c r="BR999" s="151"/>
      <c r="BS999" s="151"/>
      <c r="BT999" s="151"/>
      <c r="BU999" s="151"/>
      <c r="BV999" s="151"/>
      <c r="BW999" s="151"/>
      <c r="BX999" s="151"/>
      <c r="BY999" s="151"/>
      <c r="BZ999" s="151"/>
      <c r="CA999" s="151"/>
      <c r="CB999" s="151"/>
      <c r="CC999" s="151"/>
      <c r="CD999" s="151"/>
      <c r="CE999" s="151"/>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51"/>
      <c r="DI999" s="151"/>
      <c r="DJ999" s="151"/>
      <c r="DK999" s="151"/>
      <c r="DL999" s="151"/>
      <c r="DM999" s="151"/>
      <c r="DN999" s="151"/>
      <c r="DO999" s="151"/>
    </row>
    <row r="1000" spans="1:119" ht="15.75" customHeight="1" x14ac:dyDescent="0.2">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151"/>
      <c r="BN1000" s="151"/>
      <c r="BO1000" s="151"/>
      <c r="BP1000" s="151"/>
      <c r="BQ1000" s="151"/>
      <c r="BR1000" s="151"/>
      <c r="BS1000" s="151"/>
      <c r="BT1000" s="151"/>
      <c r="BU1000" s="151"/>
      <c r="BV1000" s="151"/>
      <c r="BW1000" s="151"/>
      <c r="BX1000" s="151"/>
      <c r="BY1000" s="151"/>
      <c r="BZ1000" s="151"/>
      <c r="CA1000" s="151"/>
      <c r="CB1000" s="151"/>
      <c r="CC1000" s="151"/>
      <c r="CD1000" s="151"/>
      <c r="CE1000" s="151"/>
      <c r="CF1000" s="151"/>
      <c r="CG1000" s="151"/>
      <c r="CH1000" s="151"/>
      <c r="CI1000" s="151"/>
      <c r="CJ1000" s="151"/>
      <c r="CK1000" s="151"/>
      <c r="CL1000" s="151"/>
      <c r="CM1000" s="151"/>
      <c r="CN1000" s="151"/>
      <c r="CO1000" s="151"/>
      <c r="CP1000" s="151"/>
      <c r="CQ1000" s="151"/>
      <c r="CR1000" s="151"/>
      <c r="CS1000" s="151"/>
      <c r="CT1000" s="151"/>
      <c r="CU1000" s="151"/>
      <c r="CV1000" s="151"/>
      <c r="CW1000" s="151"/>
      <c r="CX1000" s="151"/>
      <c r="CY1000" s="151"/>
      <c r="CZ1000" s="151"/>
      <c r="DA1000" s="151"/>
      <c r="DB1000" s="151"/>
      <c r="DC1000" s="151"/>
      <c r="DD1000" s="151"/>
      <c r="DE1000" s="151"/>
      <c r="DF1000" s="151"/>
      <c r="DG1000" s="151"/>
      <c r="DH1000" s="151"/>
      <c r="DI1000" s="151"/>
      <c r="DJ1000" s="151"/>
      <c r="DK1000" s="151"/>
      <c r="DL1000" s="151"/>
      <c r="DM1000" s="151"/>
      <c r="DN1000" s="151"/>
      <c r="DO1000" s="151"/>
    </row>
    <row r="1001" spans="1:119" ht="15.75" customHeight="1" x14ac:dyDescent="0.2">
      <c r="A1001" s="151"/>
      <c r="B1001" s="151"/>
      <c r="C1001" s="151"/>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c r="AA1001" s="151"/>
      <c r="AB1001" s="151"/>
      <c r="AC1001" s="151"/>
      <c r="AD1001" s="151"/>
      <c r="AE1001" s="151"/>
      <c r="AF1001" s="151"/>
      <c r="AG1001" s="151"/>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c r="BI1001" s="151"/>
      <c r="BJ1001" s="151"/>
      <c r="BK1001" s="151"/>
      <c r="BL1001" s="151"/>
      <c r="BM1001" s="151"/>
      <c r="BN1001" s="151"/>
      <c r="BO1001" s="151"/>
      <c r="BP1001" s="151"/>
      <c r="BQ1001" s="151"/>
      <c r="BR1001" s="151"/>
      <c r="BS1001" s="151"/>
      <c r="BT1001" s="151"/>
      <c r="BU1001" s="151"/>
      <c r="BV1001" s="151"/>
      <c r="BW1001" s="151"/>
      <c r="BX1001" s="151"/>
      <c r="BY1001" s="151"/>
      <c r="BZ1001" s="151"/>
      <c r="CA1001" s="151"/>
      <c r="CB1001" s="151"/>
      <c r="CC1001" s="151"/>
      <c r="CD1001" s="151"/>
      <c r="CE1001" s="151"/>
      <c r="CF1001" s="151"/>
      <c r="CG1001" s="151"/>
      <c r="CH1001" s="151"/>
      <c r="CI1001" s="151"/>
      <c r="CJ1001" s="151"/>
      <c r="CK1001" s="151"/>
      <c r="CL1001" s="151"/>
      <c r="CM1001" s="151"/>
      <c r="CN1001" s="151"/>
      <c r="CO1001" s="151"/>
      <c r="CP1001" s="151"/>
      <c r="CQ1001" s="151"/>
      <c r="CR1001" s="151"/>
      <c r="CS1001" s="151"/>
      <c r="CT1001" s="151"/>
      <c r="CU1001" s="151"/>
      <c r="CV1001" s="151"/>
      <c r="CW1001" s="151"/>
      <c r="CX1001" s="151"/>
      <c r="CY1001" s="151"/>
      <c r="CZ1001" s="151"/>
      <c r="DA1001" s="151"/>
      <c r="DB1001" s="151"/>
      <c r="DC1001" s="151"/>
      <c r="DD1001" s="151"/>
      <c r="DE1001" s="151"/>
      <c r="DF1001" s="151"/>
      <c r="DG1001" s="151"/>
      <c r="DH1001" s="151"/>
      <c r="DI1001" s="151"/>
      <c r="DJ1001" s="151"/>
      <c r="DK1001" s="151"/>
      <c r="DL1001" s="151"/>
      <c r="DM1001" s="151"/>
      <c r="DN1001" s="151"/>
      <c r="DO1001" s="151"/>
    </row>
    <row r="1002" spans="1:119" ht="15.75" customHeight="1" x14ac:dyDescent="0.2">
      <c r="A1002" s="151"/>
      <c r="B1002" s="151"/>
      <c r="C1002" s="151"/>
      <c r="D1002" s="151"/>
      <c r="E1002" s="151"/>
      <c r="F1002" s="151"/>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c r="AA1002" s="151"/>
      <c r="AB1002" s="151"/>
      <c r="AC1002" s="151"/>
      <c r="AD1002" s="151"/>
      <c r="AE1002" s="151"/>
      <c r="AF1002" s="151"/>
      <c r="AG1002" s="151"/>
      <c r="AH1002" s="151"/>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151"/>
      <c r="BU1002" s="151"/>
      <c r="BV1002" s="151"/>
      <c r="BW1002" s="151"/>
      <c r="BX1002" s="151"/>
      <c r="BY1002" s="151"/>
      <c r="BZ1002" s="151"/>
      <c r="CA1002" s="151"/>
      <c r="CB1002" s="151"/>
      <c r="CC1002" s="151"/>
      <c r="CD1002" s="151"/>
      <c r="CE1002" s="151"/>
      <c r="CF1002" s="151"/>
      <c r="CG1002" s="151"/>
      <c r="CH1002" s="151"/>
      <c r="CI1002" s="151"/>
      <c r="CJ1002" s="151"/>
      <c r="CK1002" s="151"/>
      <c r="CL1002" s="151"/>
      <c r="CM1002" s="151"/>
      <c r="CN1002" s="151"/>
      <c r="CO1002" s="151"/>
      <c r="CP1002" s="151"/>
      <c r="CQ1002" s="151"/>
      <c r="CR1002" s="151"/>
      <c r="CS1002" s="151"/>
      <c r="CT1002" s="151"/>
      <c r="CU1002" s="151"/>
      <c r="CV1002" s="151"/>
      <c r="CW1002" s="151"/>
      <c r="CX1002" s="151"/>
      <c r="CY1002" s="151"/>
      <c r="CZ1002" s="151"/>
      <c r="DA1002" s="151"/>
      <c r="DB1002" s="151"/>
      <c r="DC1002" s="151"/>
      <c r="DD1002" s="151"/>
      <c r="DE1002" s="151"/>
      <c r="DF1002" s="151"/>
      <c r="DG1002" s="151"/>
      <c r="DH1002" s="151"/>
      <c r="DI1002" s="151"/>
      <c r="DJ1002" s="151"/>
      <c r="DK1002" s="151"/>
      <c r="DL1002" s="151"/>
      <c r="DM1002" s="151"/>
      <c r="DN1002" s="151"/>
      <c r="DO1002" s="151"/>
    </row>
    <row r="1003" spans="1:119" ht="15.75" customHeight="1" x14ac:dyDescent="0.2">
      <c r="A1003" s="151"/>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1"/>
      <c r="W1003" s="151"/>
      <c r="X1003" s="151"/>
      <c r="Y1003" s="151"/>
      <c r="Z1003" s="151"/>
      <c r="AA1003" s="151"/>
      <c r="AB1003" s="151"/>
      <c r="AC1003" s="151"/>
      <c r="AD1003" s="151"/>
      <c r="AE1003" s="151"/>
      <c r="AF1003" s="151"/>
      <c r="AG1003" s="151"/>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151"/>
      <c r="BU1003" s="151"/>
      <c r="BV1003" s="151"/>
      <c r="BW1003" s="151"/>
      <c r="BX1003" s="151"/>
      <c r="BY1003" s="151"/>
      <c r="BZ1003" s="151"/>
      <c r="CA1003" s="151"/>
      <c r="CB1003" s="151"/>
      <c r="CC1003" s="151"/>
      <c r="CD1003" s="151"/>
      <c r="CE1003" s="151"/>
      <c r="CF1003" s="151"/>
      <c r="CG1003" s="151"/>
      <c r="CH1003" s="151"/>
      <c r="CI1003" s="151"/>
      <c r="CJ1003" s="151"/>
      <c r="CK1003" s="151"/>
      <c r="CL1003" s="151"/>
      <c r="CM1003" s="151"/>
      <c r="CN1003" s="151"/>
      <c r="CO1003" s="151"/>
      <c r="CP1003" s="151"/>
      <c r="CQ1003" s="151"/>
      <c r="CR1003" s="151"/>
      <c r="CS1003" s="151"/>
      <c r="CT1003" s="151"/>
      <c r="CU1003" s="151"/>
      <c r="CV1003" s="151"/>
      <c r="CW1003" s="151"/>
      <c r="CX1003" s="151"/>
      <c r="CY1003" s="151"/>
      <c r="CZ1003" s="151"/>
      <c r="DA1003" s="151"/>
      <c r="DB1003" s="151"/>
      <c r="DC1003" s="151"/>
      <c r="DD1003" s="151"/>
      <c r="DE1003" s="151"/>
      <c r="DF1003" s="151"/>
      <c r="DG1003" s="151"/>
      <c r="DH1003" s="151"/>
      <c r="DI1003" s="151"/>
      <c r="DJ1003" s="151"/>
      <c r="DK1003" s="151"/>
      <c r="DL1003" s="151"/>
      <c r="DM1003" s="151"/>
      <c r="DN1003" s="151"/>
      <c r="DO1003" s="151"/>
    </row>
    <row r="1004" spans="1:119" ht="15.75" customHeight="1" x14ac:dyDescent="0.2">
      <c r="A1004" s="151"/>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1"/>
      <c r="W1004" s="151"/>
      <c r="X1004" s="151"/>
      <c r="Y1004" s="151"/>
      <c r="Z1004" s="151"/>
      <c r="AA1004" s="151"/>
      <c r="AB1004" s="151"/>
      <c r="AC1004" s="151"/>
      <c r="AD1004" s="151"/>
      <c r="AE1004" s="151"/>
      <c r="AF1004" s="151"/>
      <c r="AG1004" s="151"/>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c r="BG1004" s="151"/>
      <c r="BH1004" s="151"/>
      <c r="BI1004" s="151"/>
      <c r="BJ1004" s="151"/>
      <c r="BK1004" s="151"/>
      <c r="BL1004" s="151"/>
      <c r="BM1004" s="151"/>
      <c r="BN1004" s="151"/>
      <c r="BO1004" s="151"/>
      <c r="BP1004" s="151"/>
      <c r="BQ1004" s="151"/>
      <c r="BR1004" s="151"/>
      <c r="BS1004" s="151"/>
      <c r="BT1004" s="151"/>
      <c r="BU1004" s="151"/>
      <c r="BV1004" s="151"/>
      <c r="BW1004" s="151"/>
      <c r="BX1004" s="151"/>
      <c r="BY1004" s="151"/>
      <c r="BZ1004" s="151"/>
      <c r="CA1004" s="151"/>
      <c r="CB1004" s="151"/>
      <c r="CC1004" s="151"/>
      <c r="CD1004" s="151"/>
      <c r="CE1004" s="151"/>
      <c r="CF1004" s="151"/>
      <c r="CG1004" s="151"/>
      <c r="CH1004" s="151"/>
      <c r="CI1004" s="151"/>
      <c r="CJ1004" s="151"/>
      <c r="CK1004" s="151"/>
      <c r="CL1004" s="151"/>
      <c r="CM1004" s="151"/>
      <c r="CN1004" s="151"/>
      <c r="CO1004" s="151"/>
      <c r="CP1004" s="151"/>
      <c r="CQ1004" s="151"/>
      <c r="CR1004" s="151"/>
      <c r="CS1004" s="151"/>
      <c r="CT1004" s="151"/>
      <c r="CU1004" s="151"/>
      <c r="CV1004" s="151"/>
      <c r="CW1004" s="151"/>
      <c r="CX1004" s="151"/>
      <c r="CY1004" s="151"/>
      <c r="CZ1004" s="151"/>
      <c r="DA1004" s="151"/>
      <c r="DB1004" s="151"/>
      <c r="DC1004" s="151"/>
      <c r="DD1004" s="151"/>
      <c r="DE1004" s="151"/>
      <c r="DF1004" s="151"/>
      <c r="DG1004" s="151"/>
      <c r="DH1004" s="151"/>
      <c r="DI1004" s="151"/>
      <c r="DJ1004" s="151"/>
      <c r="DK1004" s="151"/>
      <c r="DL1004" s="151"/>
      <c r="DM1004" s="151"/>
      <c r="DN1004" s="151"/>
      <c r="DO1004" s="151"/>
    </row>
    <row r="1005" spans="1:119" ht="15.75" customHeight="1" x14ac:dyDescent="0.2">
      <c r="A1005" s="151"/>
      <c r="B1005" s="151"/>
      <c r="C1005" s="151"/>
      <c r="D1005" s="151"/>
      <c r="E1005" s="151"/>
      <c r="F1005" s="151"/>
      <c r="G1005" s="151"/>
      <c r="H1005" s="151"/>
      <c r="I1005" s="151"/>
      <c r="J1005" s="151"/>
      <c r="K1005" s="151"/>
      <c r="L1005" s="151"/>
      <c r="M1005" s="151"/>
      <c r="N1005" s="151"/>
      <c r="O1005" s="151"/>
      <c r="P1005" s="151"/>
      <c r="Q1005" s="151"/>
      <c r="R1005" s="151"/>
      <c r="S1005" s="151"/>
      <c r="T1005" s="151"/>
      <c r="U1005" s="151"/>
      <c r="V1005" s="151"/>
      <c r="W1005" s="151"/>
      <c r="X1005" s="151"/>
      <c r="Y1005" s="151"/>
      <c r="Z1005" s="151"/>
      <c r="AA1005" s="151"/>
      <c r="AB1005" s="151"/>
      <c r="AC1005" s="151"/>
      <c r="AD1005" s="151"/>
      <c r="AE1005" s="151"/>
      <c r="AF1005" s="151"/>
      <c r="AG1005" s="151"/>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c r="BI1005" s="151"/>
      <c r="BJ1005" s="151"/>
      <c r="BK1005" s="151"/>
      <c r="BL1005" s="151"/>
      <c r="BM1005" s="151"/>
      <c r="BN1005" s="151"/>
      <c r="BO1005" s="151"/>
      <c r="BP1005" s="151"/>
      <c r="BQ1005" s="151"/>
      <c r="BR1005" s="151"/>
      <c r="BS1005" s="151"/>
      <c r="BT1005" s="151"/>
      <c r="BU1005" s="151"/>
      <c r="BV1005" s="151"/>
      <c r="BW1005" s="151"/>
      <c r="BX1005" s="151"/>
      <c r="BY1005" s="151"/>
      <c r="BZ1005" s="151"/>
      <c r="CA1005" s="151"/>
      <c r="CB1005" s="151"/>
      <c r="CC1005" s="151"/>
      <c r="CD1005" s="151"/>
      <c r="CE1005" s="151"/>
      <c r="CF1005" s="151"/>
      <c r="CG1005" s="151"/>
      <c r="CH1005" s="151"/>
      <c r="CI1005" s="151"/>
      <c r="CJ1005" s="151"/>
      <c r="CK1005" s="151"/>
      <c r="CL1005" s="151"/>
      <c r="CM1005" s="151"/>
      <c r="CN1005" s="151"/>
      <c r="CO1005" s="151"/>
      <c r="CP1005" s="151"/>
      <c r="CQ1005" s="151"/>
      <c r="CR1005" s="151"/>
      <c r="CS1005" s="151"/>
      <c r="CT1005" s="151"/>
      <c r="CU1005" s="151"/>
      <c r="CV1005" s="151"/>
      <c r="CW1005" s="151"/>
      <c r="CX1005" s="151"/>
      <c r="CY1005" s="151"/>
      <c r="CZ1005" s="151"/>
      <c r="DA1005" s="151"/>
      <c r="DB1005" s="151"/>
      <c r="DC1005" s="151"/>
      <c r="DD1005" s="151"/>
      <c r="DE1005" s="151"/>
      <c r="DF1005" s="151"/>
      <c r="DG1005" s="151"/>
      <c r="DH1005" s="151"/>
      <c r="DI1005" s="151"/>
      <c r="DJ1005" s="151"/>
      <c r="DK1005" s="151"/>
      <c r="DL1005" s="151"/>
      <c r="DM1005" s="151"/>
      <c r="DN1005" s="151"/>
      <c r="DO1005" s="151"/>
    </row>
    <row r="1006" spans="1:119" ht="15.75" customHeight="1" x14ac:dyDescent="0.2">
      <c r="A1006" s="151"/>
      <c r="B1006" s="151"/>
      <c r="C1006" s="151"/>
      <c r="D1006" s="151"/>
      <c r="E1006" s="151"/>
      <c r="F1006" s="151"/>
      <c r="G1006" s="151"/>
      <c r="H1006" s="151"/>
      <c r="I1006" s="151"/>
      <c r="J1006" s="151"/>
      <c r="K1006" s="151"/>
      <c r="L1006" s="151"/>
      <c r="M1006" s="151"/>
      <c r="N1006" s="151"/>
      <c r="O1006" s="151"/>
      <c r="P1006" s="151"/>
      <c r="Q1006" s="151"/>
      <c r="R1006" s="151"/>
      <c r="S1006" s="151"/>
      <c r="T1006" s="151"/>
      <c r="U1006" s="151"/>
      <c r="V1006" s="151"/>
      <c r="W1006" s="151"/>
      <c r="X1006" s="151"/>
      <c r="Y1006" s="151"/>
      <c r="Z1006" s="151"/>
      <c r="AA1006" s="151"/>
      <c r="AB1006" s="151"/>
      <c r="AC1006" s="151"/>
      <c r="AD1006" s="151"/>
      <c r="AE1006" s="151"/>
      <c r="AF1006" s="151"/>
      <c r="AG1006" s="151"/>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c r="BI1006" s="151"/>
      <c r="BJ1006" s="151"/>
      <c r="BK1006" s="151"/>
      <c r="BL1006" s="151"/>
      <c r="BM1006" s="151"/>
      <c r="BN1006" s="151"/>
      <c r="BO1006" s="151"/>
      <c r="BP1006" s="151"/>
      <c r="BQ1006" s="151"/>
      <c r="BR1006" s="151"/>
      <c r="BS1006" s="151"/>
      <c r="BT1006" s="151"/>
      <c r="BU1006" s="151"/>
      <c r="BV1006" s="151"/>
      <c r="BW1006" s="151"/>
      <c r="BX1006" s="151"/>
      <c r="BY1006" s="151"/>
      <c r="BZ1006" s="151"/>
      <c r="CA1006" s="151"/>
      <c r="CB1006" s="151"/>
      <c r="CC1006" s="151"/>
      <c r="CD1006" s="151"/>
      <c r="CE1006" s="151"/>
      <c r="CF1006" s="151"/>
      <c r="CG1006" s="151"/>
      <c r="CH1006" s="151"/>
      <c r="CI1006" s="151"/>
      <c r="CJ1006" s="151"/>
      <c r="CK1006" s="151"/>
      <c r="CL1006" s="151"/>
      <c r="CM1006" s="151"/>
      <c r="CN1006" s="151"/>
      <c r="CO1006" s="151"/>
      <c r="CP1006" s="151"/>
      <c r="CQ1006" s="151"/>
      <c r="CR1006" s="151"/>
      <c r="CS1006" s="151"/>
      <c r="CT1006" s="151"/>
      <c r="CU1006" s="151"/>
      <c r="CV1006" s="151"/>
      <c r="CW1006" s="151"/>
      <c r="CX1006" s="151"/>
      <c r="CY1006" s="151"/>
      <c r="CZ1006" s="151"/>
      <c r="DA1006" s="151"/>
      <c r="DB1006" s="151"/>
      <c r="DC1006" s="151"/>
      <c r="DD1006" s="151"/>
      <c r="DE1006" s="151"/>
      <c r="DF1006" s="151"/>
      <c r="DG1006" s="151"/>
      <c r="DH1006" s="151"/>
      <c r="DI1006" s="151"/>
      <c r="DJ1006" s="151"/>
      <c r="DK1006" s="151"/>
      <c r="DL1006" s="151"/>
      <c r="DM1006" s="151"/>
      <c r="DN1006" s="151"/>
      <c r="DO1006" s="151"/>
    </row>
    <row r="1007" spans="1:119" ht="15.75" customHeight="1" x14ac:dyDescent="0.2">
      <c r="A1007" s="151"/>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1"/>
      <c r="W1007" s="151"/>
      <c r="X1007" s="151"/>
      <c r="Y1007" s="151"/>
      <c r="Z1007" s="151"/>
      <c r="AA1007" s="151"/>
      <c r="AB1007" s="151"/>
      <c r="AC1007" s="151"/>
      <c r="AD1007" s="151"/>
      <c r="AE1007" s="151"/>
      <c r="AF1007" s="151"/>
      <c r="AG1007" s="151"/>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c r="BI1007" s="151"/>
      <c r="BJ1007" s="151"/>
      <c r="BK1007" s="151"/>
      <c r="BL1007" s="151"/>
      <c r="BM1007" s="151"/>
      <c r="BN1007" s="151"/>
      <c r="BO1007" s="151"/>
      <c r="BP1007" s="151"/>
      <c r="BQ1007" s="151"/>
      <c r="BR1007" s="151"/>
      <c r="BS1007" s="151"/>
      <c r="BT1007" s="151"/>
      <c r="BU1007" s="151"/>
      <c r="BV1007" s="151"/>
      <c r="BW1007" s="151"/>
      <c r="BX1007" s="151"/>
      <c r="BY1007" s="151"/>
      <c r="BZ1007" s="151"/>
      <c r="CA1007" s="151"/>
      <c r="CB1007" s="151"/>
      <c r="CC1007" s="151"/>
      <c r="CD1007" s="151"/>
      <c r="CE1007" s="151"/>
      <c r="CF1007" s="151"/>
      <c r="CG1007" s="151"/>
      <c r="CH1007" s="151"/>
      <c r="CI1007" s="151"/>
      <c r="CJ1007" s="151"/>
      <c r="CK1007" s="151"/>
      <c r="CL1007" s="151"/>
      <c r="CM1007" s="151"/>
      <c r="CN1007" s="151"/>
      <c r="CO1007" s="151"/>
      <c r="CP1007" s="151"/>
      <c r="CQ1007" s="151"/>
      <c r="CR1007" s="151"/>
      <c r="CS1007" s="151"/>
      <c r="CT1007" s="151"/>
      <c r="CU1007" s="151"/>
      <c r="CV1007" s="151"/>
      <c r="CW1007" s="151"/>
      <c r="CX1007" s="151"/>
      <c r="CY1007" s="151"/>
      <c r="CZ1007" s="151"/>
      <c r="DA1007" s="151"/>
      <c r="DB1007" s="151"/>
      <c r="DC1007" s="151"/>
      <c r="DD1007" s="151"/>
      <c r="DE1007" s="151"/>
      <c r="DF1007" s="151"/>
      <c r="DG1007" s="151"/>
      <c r="DH1007" s="151"/>
      <c r="DI1007" s="151"/>
      <c r="DJ1007" s="151"/>
      <c r="DK1007" s="151"/>
      <c r="DL1007" s="151"/>
      <c r="DM1007" s="151"/>
      <c r="DN1007" s="151"/>
      <c r="DO1007" s="151"/>
    </row>
    <row r="1008" spans="1:119" ht="15.75" customHeight="1" x14ac:dyDescent="0.2">
      <c r="A1008" s="151"/>
      <c r="B1008" s="151"/>
      <c r="C1008" s="151"/>
      <c r="D1008" s="151"/>
      <c r="E1008" s="151"/>
      <c r="F1008" s="151"/>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c r="AA1008" s="151"/>
      <c r="AB1008" s="151"/>
      <c r="AC1008" s="151"/>
      <c r="AD1008" s="151"/>
      <c r="AE1008" s="151"/>
      <c r="AF1008" s="151"/>
      <c r="AG1008" s="151"/>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51"/>
      <c r="BB1008" s="151"/>
      <c r="BC1008" s="151"/>
      <c r="BD1008" s="151"/>
      <c r="BE1008" s="151"/>
      <c r="BF1008" s="151"/>
      <c r="BG1008" s="151"/>
      <c r="BH1008" s="151"/>
      <c r="BI1008" s="151"/>
      <c r="BJ1008" s="151"/>
      <c r="BK1008" s="151"/>
      <c r="BL1008" s="151"/>
      <c r="BM1008" s="151"/>
      <c r="BN1008" s="151"/>
      <c r="BO1008" s="151"/>
      <c r="BP1008" s="151"/>
      <c r="BQ1008" s="151"/>
      <c r="BR1008" s="151"/>
      <c r="BS1008" s="151"/>
      <c r="BT1008" s="151"/>
      <c r="BU1008" s="151"/>
      <c r="BV1008" s="151"/>
      <c r="BW1008" s="151"/>
      <c r="BX1008" s="151"/>
      <c r="BY1008" s="151"/>
      <c r="BZ1008" s="151"/>
      <c r="CA1008" s="151"/>
      <c r="CB1008" s="151"/>
      <c r="CC1008" s="151"/>
      <c r="CD1008" s="151"/>
      <c r="CE1008" s="151"/>
      <c r="CF1008" s="151"/>
      <c r="CG1008" s="151"/>
      <c r="CH1008" s="151"/>
      <c r="CI1008" s="151"/>
      <c r="CJ1008" s="151"/>
      <c r="CK1008" s="151"/>
      <c r="CL1008" s="151"/>
      <c r="CM1008" s="151"/>
      <c r="CN1008" s="151"/>
      <c r="CO1008" s="151"/>
      <c r="CP1008" s="151"/>
      <c r="CQ1008" s="151"/>
      <c r="CR1008" s="151"/>
      <c r="CS1008" s="151"/>
      <c r="CT1008" s="151"/>
      <c r="CU1008" s="151"/>
      <c r="CV1008" s="151"/>
      <c r="CW1008" s="151"/>
      <c r="CX1008" s="151"/>
      <c r="CY1008" s="151"/>
      <c r="CZ1008" s="151"/>
      <c r="DA1008" s="151"/>
      <c r="DB1008" s="151"/>
      <c r="DC1008" s="151"/>
      <c r="DD1008" s="151"/>
      <c r="DE1008" s="151"/>
      <c r="DF1008" s="151"/>
      <c r="DG1008" s="151"/>
      <c r="DH1008" s="151"/>
      <c r="DI1008" s="151"/>
      <c r="DJ1008" s="151"/>
      <c r="DK1008" s="151"/>
      <c r="DL1008" s="151"/>
      <c r="DM1008" s="151"/>
      <c r="DN1008" s="151"/>
      <c r="DO1008" s="151"/>
    </row>
    <row r="1009" spans="1:119" ht="15.75" customHeight="1" x14ac:dyDescent="0.2">
      <c r="A1009" s="151"/>
      <c r="B1009" s="151"/>
      <c r="C1009" s="151"/>
      <c r="D1009" s="151"/>
      <c r="E1009" s="151"/>
      <c r="F1009" s="151"/>
      <c r="G1009" s="151"/>
      <c r="H1009" s="151"/>
      <c r="I1009" s="151"/>
      <c r="J1009" s="151"/>
      <c r="K1009" s="151"/>
      <c r="L1009" s="151"/>
      <c r="M1009" s="151"/>
      <c r="N1009" s="151"/>
      <c r="O1009" s="151"/>
      <c r="P1009" s="151"/>
      <c r="Q1009" s="151"/>
      <c r="R1009" s="151"/>
      <c r="S1009" s="151"/>
      <c r="T1009" s="151"/>
      <c r="U1009" s="151"/>
      <c r="V1009" s="151"/>
      <c r="W1009" s="151"/>
      <c r="X1009" s="151"/>
      <c r="Y1009" s="151"/>
      <c r="Z1009" s="151"/>
      <c r="AA1009" s="151"/>
      <c r="AB1009" s="151"/>
      <c r="AC1009" s="151"/>
      <c r="AD1009" s="151"/>
      <c r="AE1009" s="151"/>
      <c r="AF1009" s="151"/>
      <c r="AG1009" s="151"/>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c r="BI1009" s="151"/>
      <c r="BJ1009" s="151"/>
      <c r="BK1009" s="151"/>
      <c r="BL1009" s="151"/>
      <c r="BM1009" s="151"/>
      <c r="BN1009" s="151"/>
      <c r="BO1009" s="151"/>
      <c r="BP1009" s="151"/>
      <c r="BQ1009" s="151"/>
      <c r="BR1009" s="151"/>
      <c r="BS1009" s="151"/>
      <c r="BT1009" s="151"/>
      <c r="BU1009" s="151"/>
      <c r="BV1009" s="151"/>
      <c r="BW1009" s="151"/>
      <c r="BX1009" s="151"/>
      <c r="BY1009" s="151"/>
      <c r="BZ1009" s="151"/>
      <c r="CA1009" s="151"/>
      <c r="CB1009" s="151"/>
      <c r="CC1009" s="151"/>
      <c r="CD1009" s="151"/>
      <c r="CE1009" s="151"/>
      <c r="CF1009" s="151"/>
      <c r="CG1009" s="151"/>
      <c r="CH1009" s="151"/>
      <c r="CI1009" s="151"/>
      <c r="CJ1009" s="151"/>
      <c r="CK1009" s="151"/>
      <c r="CL1009" s="151"/>
      <c r="CM1009" s="151"/>
      <c r="CN1009" s="151"/>
      <c r="CO1009" s="151"/>
      <c r="CP1009" s="151"/>
      <c r="CQ1009" s="151"/>
      <c r="CR1009" s="151"/>
      <c r="CS1009" s="151"/>
      <c r="CT1009" s="151"/>
      <c r="CU1009" s="151"/>
      <c r="CV1009" s="151"/>
      <c r="CW1009" s="151"/>
      <c r="CX1009" s="151"/>
      <c r="CY1009" s="151"/>
      <c r="CZ1009" s="151"/>
      <c r="DA1009" s="151"/>
      <c r="DB1009" s="151"/>
      <c r="DC1009" s="151"/>
      <c r="DD1009" s="151"/>
      <c r="DE1009" s="151"/>
      <c r="DF1009" s="151"/>
      <c r="DG1009" s="151"/>
      <c r="DH1009" s="151"/>
      <c r="DI1009" s="151"/>
      <c r="DJ1009" s="151"/>
      <c r="DK1009" s="151"/>
      <c r="DL1009" s="151"/>
      <c r="DM1009" s="151"/>
      <c r="DN1009" s="151"/>
      <c r="DO1009" s="151"/>
    </row>
    <row r="1010" spans="1:119" ht="15.75" customHeight="1" x14ac:dyDescent="0.2">
      <c r="A1010" s="151"/>
      <c r="B1010" s="151"/>
      <c r="C1010" s="151"/>
      <c r="D1010" s="151"/>
      <c r="E1010" s="151"/>
      <c r="F1010" s="151"/>
      <c r="G1010" s="151"/>
      <c r="H1010" s="151"/>
      <c r="I1010" s="151"/>
      <c r="J1010" s="151"/>
      <c r="K1010" s="151"/>
      <c r="L1010" s="151"/>
      <c r="M1010" s="151"/>
      <c r="N1010" s="151"/>
      <c r="O1010" s="151"/>
      <c r="P1010" s="151"/>
      <c r="Q1010" s="151"/>
      <c r="R1010" s="151"/>
      <c r="S1010" s="151"/>
      <c r="T1010" s="151"/>
      <c r="U1010" s="151"/>
      <c r="V1010" s="151"/>
      <c r="W1010" s="151"/>
      <c r="X1010" s="151"/>
      <c r="Y1010" s="151"/>
      <c r="Z1010" s="151"/>
      <c r="AA1010" s="151"/>
      <c r="AB1010" s="151"/>
      <c r="AC1010" s="151"/>
      <c r="AD1010" s="151"/>
      <c r="AE1010" s="151"/>
      <c r="AF1010" s="151"/>
      <c r="AG1010" s="151"/>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51"/>
      <c r="BB1010" s="151"/>
      <c r="BC1010" s="151"/>
      <c r="BD1010" s="151"/>
      <c r="BE1010" s="151"/>
      <c r="BF1010" s="151"/>
      <c r="BG1010" s="151"/>
      <c r="BH1010" s="151"/>
      <c r="BI1010" s="151"/>
      <c r="BJ1010" s="151"/>
      <c r="BK1010" s="151"/>
      <c r="BL1010" s="151"/>
      <c r="BM1010" s="151"/>
      <c r="BN1010" s="151"/>
      <c r="BO1010" s="151"/>
      <c r="BP1010" s="151"/>
      <c r="BQ1010" s="151"/>
      <c r="BR1010" s="151"/>
      <c r="BS1010" s="151"/>
      <c r="BT1010" s="151"/>
      <c r="BU1010" s="151"/>
      <c r="BV1010" s="151"/>
      <c r="BW1010" s="151"/>
      <c r="BX1010" s="151"/>
      <c r="BY1010" s="151"/>
      <c r="BZ1010" s="151"/>
      <c r="CA1010" s="151"/>
      <c r="CB1010" s="151"/>
      <c r="CC1010" s="151"/>
      <c r="CD1010" s="151"/>
      <c r="CE1010" s="151"/>
      <c r="CF1010" s="151"/>
      <c r="CG1010" s="151"/>
      <c r="CH1010" s="151"/>
      <c r="CI1010" s="151"/>
      <c r="CJ1010" s="151"/>
      <c r="CK1010" s="151"/>
      <c r="CL1010" s="151"/>
      <c r="CM1010" s="151"/>
      <c r="CN1010" s="151"/>
      <c r="CO1010" s="151"/>
      <c r="CP1010" s="151"/>
      <c r="CQ1010" s="151"/>
      <c r="CR1010" s="151"/>
      <c r="CS1010" s="151"/>
      <c r="CT1010" s="151"/>
      <c r="CU1010" s="151"/>
      <c r="CV1010" s="151"/>
      <c r="CW1010" s="151"/>
      <c r="CX1010" s="151"/>
      <c r="CY1010" s="151"/>
      <c r="CZ1010" s="151"/>
      <c r="DA1010" s="151"/>
      <c r="DB1010" s="151"/>
      <c r="DC1010" s="151"/>
      <c r="DD1010" s="151"/>
      <c r="DE1010" s="151"/>
      <c r="DF1010" s="151"/>
      <c r="DG1010" s="151"/>
      <c r="DH1010" s="151"/>
      <c r="DI1010" s="151"/>
      <c r="DJ1010" s="151"/>
      <c r="DK1010" s="151"/>
      <c r="DL1010" s="151"/>
      <c r="DM1010" s="151"/>
      <c r="DN1010" s="151"/>
      <c r="DO1010" s="151"/>
    </row>
    <row r="1011" spans="1:119" ht="15.75" customHeight="1" x14ac:dyDescent="0.2">
      <c r="A1011" s="151"/>
      <c r="B1011" s="151"/>
      <c r="C1011" s="151"/>
      <c r="D1011" s="151"/>
      <c r="E1011" s="151"/>
      <c r="F1011" s="151"/>
      <c r="G1011" s="151"/>
      <c r="H1011" s="151"/>
      <c r="I1011" s="151"/>
      <c r="J1011" s="151"/>
      <c r="K1011" s="151"/>
      <c r="L1011" s="151"/>
      <c r="M1011" s="151"/>
      <c r="N1011" s="151"/>
      <c r="O1011" s="151"/>
      <c r="P1011" s="151"/>
      <c r="Q1011" s="151"/>
      <c r="R1011" s="151"/>
      <c r="S1011" s="151"/>
      <c r="T1011" s="151"/>
      <c r="U1011" s="151"/>
      <c r="V1011" s="151"/>
      <c r="W1011" s="151"/>
      <c r="X1011" s="151"/>
      <c r="Y1011" s="151"/>
      <c r="Z1011" s="151"/>
      <c r="AA1011" s="151"/>
      <c r="AB1011" s="151"/>
      <c r="AC1011" s="151"/>
      <c r="AD1011" s="151"/>
      <c r="AE1011" s="151"/>
      <c r="AF1011" s="151"/>
      <c r="AG1011" s="151"/>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c r="BI1011" s="151"/>
      <c r="BJ1011" s="151"/>
      <c r="BK1011" s="151"/>
      <c r="BL1011" s="151"/>
      <c r="BM1011" s="151"/>
      <c r="BN1011" s="151"/>
      <c r="BO1011" s="151"/>
      <c r="BP1011" s="151"/>
      <c r="BQ1011" s="151"/>
      <c r="BR1011" s="151"/>
      <c r="BS1011" s="151"/>
      <c r="BT1011" s="151"/>
      <c r="BU1011" s="151"/>
      <c r="BV1011" s="151"/>
      <c r="BW1011" s="151"/>
      <c r="BX1011" s="151"/>
      <c r="BY1011" s="151"/>
      <c r="BZ1011" s="151"/>
      <c r="CA1011" s="151"/>
      <c r="CB1011" s="151"/>
      <c r="CC1011" s="151"/>
      <c r="CD1011" s="151"/>
      <c r="CE1011" s="151"/>
      <c r="CF1011" s="151"/>
      <c r="CG1011" s="151"/>
      <c r="CH1011" s="151"/>
      <c r="CI1011" s="151"/>
      <c r="CJ1011" s="151"/>
      <c r="CK1011" s="151"/>
      <c r="CL1011" s="151"/>
      <c r="CM1011" s="151"/>
      <c r="CN1011" s="151"/>
      <c r="CO1011" s="151"/>
      <c r="CP1011" s="151"/>
      <c r="CQ1011" s="151"/>
      <c r="CR1011" s="151"/>
      <c r="CS1011" s="151"/>
      <c r="CT1011" s="151"/>
      <c r="CU1011" s="151"/>
      <c r="CV1011" s="151"/>
      <c r="CW1011" s="151"/>
      <c r="CX1011" s="151"/>
      <c r="CY1011" s="151"/>
      <c r="CZ1011" s="151"/>
      <c r="DA1011" s="151"/>
      <c r="DB1011" s="151"/>
      <c r="DC1011" s="151"/>
      <c r="DD1011" s="151"/>
      <c r="DE1011" s="151"/>
      <c r="DF1011" s="151"/>
      <c r="DG1011" s="151"/>
      <c r="DH1011" s="151"/>
      <c r="DI1011" s="151"/>
      <c r="DJ1011" s="151"/>
      <c r="DK1011" s="151"/>
      <c r="DL1011" s="151"/>
      <c r="DM1011" s="151"/>
      <c r="DN1011" s="151"/>
      <c r="DO1011" s="151"/>
    </row>
    <row r="1012" spans="1:119" ht="15.75" customHeight="1" x14ac:dyDescent="0.2">
      <c r="A1012" s="151"/>
      <c r="B1012" s="151"/>
      <c r="C1012" s="151"/>
      <c r="D1012" s="151"/>
      <c r="E1012" s="151"/>
      <c r="F1012" s="151"/>
      <c r="G1012" s="151"/>
      <c r="H1012" s="151"/>
      <c r="I1012" s="151"/>
      <c r="J1012" s="151"/>
      <c r="K1012" s="151"/>
      <c r="L1012" s="151"/>
      <c r="M1012" s="151"/>
      <c r="N1012" s="151"/>
      <c r="O1012" s="151"/>
      <c r="P1012" s="151"/>
      <c r="Q1012" s="151"/>
      <c r="R1012" s="151"/>
      <c r="S1012" s="151"/>
      <c r="T1012" s="151"/>
      <c r="U1012" s="151"/>
      <c r="V1012" s="151"/>
      <c r="W1012" s="151"/>
      <c r="X1012" s="151"/>
      <c r="Y1012" s="151"/>
      <c r="Z1012" s="151"/>
      <c r="AA1012" s="151"/>
      <c r="AB1012" s="151"/>
      <c r="AC1012" s="151"/>
      <c r="AD1012" s="151"/>
      <c r="AE1012" s="151"/>
      <c r="AF1012" s="151"/>
      <c r="AG1012" s="151"/>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c r="BG1012" s="151"/>
      <c r="BH1012" s="151"/>
      <c r="BI1012" s="151"/>
      <c r="BJ1012" s="151"/>
      <c r="BK1012" s="151"/>
      <c r="BL1012" s="151"/>
      <c r="BM1012" s="151"/>
      <c r="BN1012" s="151"/>
      <c r="BO1012" s="151"/>
      <c r="BP1012" s="151"/>
      <c r="BQ1012" s="151"/>
      <c r="BR1012" s="151"/>
      <c r="BS1012" s="151"/>
      <c r="BT1012" s="151"/>
      <c r="BU1012" s="151"/>
      <c r="BV1012" s="151"/>
      <c r="BW1012" s="151"/>
      <c r="BX1012" s="151"/>
      <c r="BY1012" s="151"/>
      <c r="BZ1012" s="151"/>
      <c r="CA1012" s="151"/>
      <c r="CB1012" s="151"/>
      <c r="CC1012" s="151"/>
      <c r="CD1012" s="151"/>
      <c r="CE1012" s="151"/>
      <c r="CF1012" s="151"/>
      <c r="CG1012" s="151"/>
      <c r="CH1012" s="151"/>
      <c r="CI1012" s="151"/>
      <c r="CJ1012" s="151"/>
      <c r="CK1012" s="151"/>
      <c r="CL1012" s="151"/>
      <c r="CM1012" s="151"/>
      <c r="CN1012" s="151"/>
      <c r="CO1012" s="151"/>
      <c r="CP1012" s="151"/>
      <c r="CQ1012" s="151"/>
      <c r="CR1012" s="151"/>
      <c r="CS1012" s="151"/>
      <c r="CT1012" s="151"/>
      <c r="CU1012" s="151"/>
      <c r="CV1012" s="151"/>
      <c r="CW1012" s="151"/>
      <c r="CX1012" s="151"/>
      <c r="CY1012" s="151"/>
      <c r="CZ1012" s="151"/>
      <c r="DA1012" s="151"/>
      <c r="DB1012" s="151"/>
      <c r="DC1012" s="151"/>
      <c r="DD1012" s="151"/>
      <c r="DE1012" s="151"/>
      <c r="DF1012" s="151"/>
      <c r="DG1012" s="151"/>
      <c r="DH1012" s="151"/>
      <c r="DI1012" s="151"/>
      <c r="DJ1012" s="151"/>
      <c r="DK1012" s="151"/>
      <c r="DL1012" s="151"/>
      <c r="DM1012" s="151"/>
      <c r="DN1012" s="151"/>
      <c r="DO1012" s="151"/>
    </row>
    <row r="1013" spans="1:119" ht="15.75" customHeight="1" x14ac:dyDescent="0.2">
      <c r="A1013" s="151"/>
      <c r="B1013" s="151"/>
      <c r="C1013" s="151"/>
      <c r="D1013" s="151"/>
      <c r="E1013" s="151"/>
      <c r="F1013" s="151"/>
      <c r="G1013" s="151"/>
      <c r="H1013" s="151"/>
      <c r="I1013" s="151"/>
      <c r="J1013" s="151"/>
      <c r="K1013" s="151"/>
      <c r="L1013" s="151"/>
      <c r="M1013" s="151"/>
      <c r="N1013" s="151"/>
      <c r="O1013" s="151"/>
      <c r="P1013" s="151"/>
      <c r="Q1013" s="151"/>
      <c r="R1013" s="151"/>
      <c r="S1013" s="151"/>
      <c r="T1013" s="151"/>
      <c r="U1013" s="151"/>
      <c r="V1013" s="151"/>
      <c r="W1013" s="151"/>
      <c r="X1013" s="151"/>
      <c r="Y1013" s="151"/>
      <c r="Z1013" s="151"/>
      <c r="AA1013" s="151"/>
      <c r="AB1013" s="151"/>
      <c r="AC1013" s="151"/>
      <c r="AD1013" s="151"/>
      <c r="AE1013" s="151"/>
      <c r="AF1013" s="151"/>
      <c r="AG1013" s="151"/>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c r="BG1013" s="151"/>
      <c r="BH1013" s="151"/>
      <c r="BI1013" s="151"/>
      <c r="BJ1013" s="151"/>
      <c r="BK1013" s="151"/>
      <c r="BL1013" s="151"/>
      <c r="BM1013" s="151"/>
      <c r="BN1013" s="151"/>
      <c r="BO1013" s="151"/>
      <c r="BP1013" s="151"/>
      <c r="BQ1013" s="151"/>
      <c r="BR1013" s="151"/>
      <c r="BS1013" s="151"/>
      <c r="BT1013" s="151"/>
      <c r="BU1013" s="151"/>
      <c r="BV1013" s="151"/>
      <c r="BW1013" s="151"/>
      <c r="BX1013" s="151"/>
      <c r="BY1013" s="151"/>
      <c r="BZ1013" s="151"/>
      <c r="CA1013" s="151"/>
      <c r="CB1013" s="151"/>
      <c r="CC1013" s="151"/>
      <c r="CD1013" s="151"/>
      <c r="CE1013" s="151"/>
      <c r="CF1013" s="151"/>
      <c r="CG1013" s="151"/>
      <c r="CH1013" s="151"/>
      <c r="CI1013" s="151"/>
      <c r="CJ1013" s="151"/>
      <c r="CK1013" s="151"/>
      <c r="CL1013" s="151"/>
      <c r="CM1013" s="151"/>
      <c r="CN1013" s="151"/>
      <c r="CO1013" s="151"/>
      <c r="CP1013" s="151"/>
      <c r="CQ1013" s="151"/>
      <c r="CR1013" s="151"/>
      <c r="CS1013" s="151"/>
      <c r="CT1013" s="151"/>
      <c r="CU1013" s="151"/>
      <c r="CV1013" s="151"/>
      <c r="CW1013" s="151"/>
      <c r="CX1013" s="151"/>
      <c r="CY1013" s="151"/>
      <c r="CZ1013" s="151"/>
      <c r="DA1013" s="151"/>
      <c r="DB1013" s="151"/>
      <c r="DC1013" s="151"/>
      <c r="DD1013" s="151"/>
      <c r="DE1013" s="151"/>
      <c r="DF1013" s="151"/>
      <c r="DG1013" s="151"/>
      <c r="DH1013" s="151"/>
      <c r="DI1013" s="151"/>
      <c r="DJ1013" s="151"/>
      <c r="DK1013" s="151"/>
      <c r="DL1013" s="151"/>
      <c r="DM1013" s="151"/>
      <c r="DN1013" s="151"/>
      <c r="DO1013" s="151"/>
    </row>
    <row r="1014" spans="1:119" ht="15.75" customHeight="1" x14ac:dyDescent="0.2">
      <c r="A1014" s="151"/>
      <c r="B1014" s="151"/>
      <c r="C1014" s="151"/>
      <c r="D1014" s="151"/>
      <c r="E1014" s="151"/>
      <c r="F1014" s="151"/>
      <c r="G1014" s="151"/>
      <c r="H1014" s="151"/>
      <c r="I1014" s="151"/>
      <c r="J1014" s="151"/>
      <c r="K1014" s="151"/>
      <c r="L1014" s="151"/>
      <c r="M1014" s="151"/>
      <c r="N1014" s="151"/>
      <c r="O1014" s="151"/>
      <c r="P1014" s="151"/>
      <c r="Q1014" s="151"/>
      <c r="R1014" s="151"/>
      <c r="S1014" s="151"/>
      <c r="T1014" s="151"/>
      <c r="U1014" s="151"/>
      <c r="V1014" s="151"/>
      <c r="W1014" s="151"/>
      <c r="X1014" s="151"/>
      <c r="Y1014" s="151"/>
      <c r="Z1014" s="151"/>
      <c r="AA1014" s="151"/>
      <c r="AB1014" s="151"/>
      <c r="AC1014" s="151"/>
      <c r="AD1014" s="151"/>
      <c r="AE1014" s="151"/>
      <c r="AF1014" s="151"/>
      <c r="AG1014" s="151"/>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c r="BI1014" s="151"/>
      <c r="BJ1014" s="151"/>
      <c r="BK1014" s="151"/>
      <c r="BL1014" s="151"/>
      <c r="BM1014" s="151"/>
      <c r="BN1014" s="151"/>
      <c r="BO1014" s="151"/>
      <c r="BP1014" s="151"/>
      <c r="BQ1014" s="151"/>
      <c r="BR1014" s="151"/>
      <c r="BS1014" s="151"/>
      <c r="BT1014" s="151"/>
      <c r="BU1014" s="151"/>
      <c r="BV1014" s="151"/>
      <c r="BW1014" s="151"/>
      <c r="BX1014" s="151"/>
      <c r="BY1014" s="151"/>
      <c r="BZ1014" s="151"/>
      <c r="CA1014" s="151"/>
      <c r="CB1014" s="151"/>
      <c r="CC1014" s="151"/>
      <c r="CD1014" s="151"/>
      <c r="CE1014" s="151"/>
      <c r="CF1014" s="151"/>
      <c r="CG1014" s="151"/>
      <c r="CH1014" s="151"/>
      <c r="CI1014" s="151"/>
      <c r="CJ1014" s="151"/>
      <c r="CK1014" s="151"/>
      <c r="CL1014" s="151"/>
      <c r="CM1014" s="151"/>
      <c r="CN1014" s="151"/>
      <c r="CO1014" s="151"/>
      <c r="CP1014" s="151"/>
      <c r="CQ1014" s="151"/>
      <c r="CR1014" s="151"/>
      <c r="CS1014" s="151"/>
      <c r="CT1014" s="151"/>
      <c r="CU1014" s="151"/>
      <c r="CV1014" s="151"/>
      <c r="CW1014" s="151"/>
      <c r="CX1014" s="151"/>
      <c r="CY1014" s="151"/>
      <c r="CZ1014" s="151"/>
      <c r="DA1014" s="151"/>
      <c r="DB1014" s="151"/>
      <c r="DC1014" s="151"/>
      <c r="DD1014" s="151"/>
      <c r="DE1014" s="151"/>
      <c r="DF1014" s="151"/>
      <c r="DG1014" s="151"/>
      <c r="DH1014" s="151"/>
      <c r="DI1014" s="151"/>
      <c r="DJ1014" s="151"/>
      <c r="DK1014" s="151"/>
      <c r="DL1014" s="151"/>
      <c r="DM1014" s="151"/>
      <c r="DN1014" s="151"/>
      <c r="DO1014" s="151"/>
    </row>
    <row r="1015" spans="1:119" ht="15.75" customHeight="1" x14ac:dyDescent="0.2">
      <c r="A1015" s="151"/>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1"/>
      <c r="W1015" s="151"/>
      <c r="X1015" s="151"/>
      <c r="Y1015" s="151"/>
      <c r="Z1015" s="151"/>
      <c r="AA1015" s="151"/>
      <c r="AB1015" s="151"/>
      <c r="AC1015" s="151"/>
      <c r="AD1015" s="151"/>
      <c r="AE1015" s="151"/>
      <c r="AF1015" s="151"/>
      <c r="AG1015" s="151"/>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151"/>
      <c r="BU1015" s="151"/>
      <c r="BV1015" s="151"/>
      <c r="BW1015" s="151"/>
      <c r="BX1015" s="151"/>
      <c r="BY1015" s="151"/>
      <c r="BZ1015" s="151"/>
      <c r="CA1015" s="151"/>
      <c r="CB1015" s="151"/>
      <c r="CC1015" s="151"/>
      <c r="CD1015" s="151"/>
      <c r="CE1015" s="151"/>
      <c r="CF1015" s="151"/>
      <c r="CG1015" s="151"/>
      <c r="CH1015" s="151"/>
      <c r="CI1015" s="151"/>
      <c r="CJ1015" s="151"/>
      <c r="CK1015" s="151"/>
      <c r="CL1015" s="151"/>
      <c r="CM1015" s="151"/>
      <c r="CN1015" s="151"/>
      <c r="CO1015" s="151"/>
      <c r="CP1015" s="151"/>
      <c r="CQ1015" s="151"/>
      <c r="CR1015" s="151"/>
      <c r="CS1015" s="151"/>
      <c r="CT1015" s="151"/>
      <c r="CU1015" s="151"/>
      <c r="CV1015" s="151"/>
      <c r="CW1015" s="151"/>
      <c r="CX1015" s="151"/>
      <c r="CY1015" s="151"/>
      <c r="CZ1015" s="151"/>
      <c r="DA1015" s="151"/>
      <c r="DB1015" s="151"/>
      <c r="DC1015" s="151"/>
      <c r="DD1015" s="151"/>
      <c r="DE1015" s="151"/>
      <c r="DF1015" s="151"/>
      <c r="DG1015" s="151"/>
      <c r="DH1015" s="151"/>
      <c r="DI1015" s="151"/>
      <c r="DJ1015" s="151"/>
      <c r="DK1015" s="151"/>
      <c r="DL1015" s="151"/>
      <c r="DM1015" s="151"/>
      <c r="DN1015" s="151"/>
      <c r="DO1015" s="151"/>
    </row>
    <row r="1016" spans="1:119" ht="15.75" customHeight="1" x14ac:dyDescent="0.2">
      <c r="A1016" s="151"/>
      <c r="B1016" s="151"/>
      <c r="C1016" s="151"/>
      <c r="D1016" s="151"/>
      <c r="E1016" s="151"/>
      <c r="F1016" s="151"/>
      <c r="G1016" s="151"/>
      <c r="H1016" s="151"/>
      <c r="I1016" s="151"/>
      <c r="J1016" s="151"/>
      <c r="K1016" s="151"/>
      <c r="L1016" s="151"/>
      <c r="M1016" s="151"/>
      <c r="N1016" s="151"/>
      <c r="O1016" s="151"/>
      <c r="P1016" s="151"/>
      <c r="Q1016" s="151"/>
      <c r="R1016" s="151"/>
      <c r="S1016" s="151"/>
      <c r="T1016" s="151"/>
      <c r="U1016" s="151"/>
      <c r="V1016" s="151"/>
      <c r="W1016" s="151"/>
      <c r="X1016" s="151"/>
      <c r="Y1016" s="151"/>
      <c r="Z1016" s="151"/>
      <c r="AA1016" s="151"/>
      <c r="AB1016" s="151"/>
      <c r="AC1016" s="151"/>
      <c r="AD1016" s="151"/>
      <c r="AE1016" s="151"/>
      <c r="AF1016" s="151"/>
      <c r="AG1016" s="151"/>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c r="BI1016" s="151"/>
      <c r="BJ1016" s="151"/>
      <c r="BK1016" s="151"/>
      <c r="BL1016" s="151"/>
      <c r="BM1016" s="151"/>
      <c r="BN1016" s="151"/>
      <c r="BO1016" s="151"/>
      <c r="BP1016" s="151"/>
      <c r="BQ1016" s="151"/>
      <c r="BR1016" s="151"/>
      <c r="BS1016" s="151"/>
      <c r="BT1016" s="151"/>
      <c r="BU1016" s="151"/>
      <c r="BV1016" s="151"/>
      <c r="BW1016" s="151"/>
      <c r="BX1016" s="151"/>
      <c r="BY1016" s="151"/>
      <c r="BZ1016" s="151"/>
      <c r="CA1016" s="151"/>
      <c r="CB1016" s="151"/>
      <c r="CC1016" s="151"/>
      <c r="CD1016" s="151"/>
      <c r="CE1016" s="151"/>
      <c r="CF1016" s="151"/>
      <c r="CG1016" s="151"/>
      <c r="CH1016" s="151"/>
      <c r="CI1016" s="151"/>
      <c r="CJ1016" s="151"/>
      <c r="CK1016" s="151"/>
      <c r="CL1016" s="151"/>
      <c r="CM1016" s="151"/>
      <c r="CN1016" s="151"/>
      <c r="CO1016" s="151"/>
      <c r="CP1016" s="151"/>
      <c r="CQ1016" s="151"/>
      <c r="CR1016" s="151"/>
      <c r="CS1016" s="151"/>
      <c r="CT1016" s="151"/>
      <c r="CU1016" s="151"/>
      <c r="CV1016" s="151"/>
      <c r="CW1016" s="151"/>
      <c r="CX1016" s="151"/>
      <c r="CY1016" s="151"/>
      <c r="CZ1016" s="151"/>
      <c r="DA1016" s="151"/>
      <c r="DB1016" s="151"/>
      <c r="DC1016" s="151"/>
      <c r="DD1016" s="151"/>
      <c r="DE1016" s="151"/>
      <c r="DF1016" s="151"/>
      <c r="DG1016" s="151"/>
      <c r="DH1016" s="151"/>
      <c r="DI1016" s="151"/>
      <c r="DJ1016" s="151"/>
      <c r="DK1016" s="151"/>
      <c r="DL1016" s="151"/>
      <c r="DM1016" s="151"/>
      <c r="DN1016" s="151"/>
      <c r="DO1016" s="151"/>
    </row>
    <row r="1017" spans="1:119" ht="15.75" customHeight="1" x14ac:dyDescent="0.2">
      <c r="A1017" s="151"/>
      <c r="B1017" s="151"/>
      <c r="C1017" s="151"/>
      <c r="D1017" s="151"/>
      <c r="E1017" s="151"/>
      <c r="F1017" s="151"/>
      <c r="G1017" s="151"/>
      <c r="H1017" s="151"/>
      <c r="I1017" s="151"/>
      <c r="J1017" s="151"/>
      <c r="K1017" s="151"/>
      <c r="L1017" s="151"/>
      <c r="M1017" s="151"/>
      <c r="N1017" s="151"/>
      <c r="O1017" s="151"/>
      <c r="P1017" s="151"/>
      <c r="Q1017" s="151"/>
      <c r="R1017" s="151"/>
      <c r="S1017" s="151"/>
      <c r="T1017" s="151"/>
      <c r="U1017" s="151"/>
      <c r="V1017" s="151"/>
      <c r="W1017" s="151"/>
      <c r="X1017" s="151"/>
      <c r="Y1017" s="151"/>
      <c r="Z1017" s="151"/>
      <c r="AA1017" s="151"/>
      <c r="AB1017" s="151"/>
      <c r="AC1017" s="151"/>
      <c r="AD1017" s="151"/>
      <c r="AE1017" s="151"/>
      <c r="AF1017" s="151"/>
      <c r="AG1017" s="151"/>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c r="BI1017" s="151"/>
      <c r="BJ1017" s="151"/>
      <c r="BK1017" s="151"/>
      <c r="BL1017" s="151"/>
      <c r="BM1017" s="151"/>
      <c r="BN1017" s="151"/>
      <c r="BO1017" s="151"/>
      <c r="BP1017" s="151"/>
      <c r="BQ1017" s="151"/>
      <c r="BR1017" s="151"/>
      <c r="BS1017" s="151"/>
      <c r="BT1017" s="151"/>
      <c r="BU1017" s="151"/>
      <c r="BV1017" s="151"/>
      <c r="BW1017" s="151"/>
      <c r="BX1017" s="151"/>
      <c r="BY1017" s="151"/>
      <c r="BZ1017" s="151"/>
      <c r="CA1017" s="151"/>
      <c r="CB1017" s="151"/>
      <c r="CC1017" s="151"/>
      <c r="CD1017" s="151"/>
      <c r="CE1017" s="151"/>
      <c r="CF1017" s="151"/>
      <c r="CG1017" s="151"/>
      <c r="CH1017" s="151"/>
      <c r="CI1017" s="151"/>
      <c r="CJ1017" s="151"/>
      <c r="CK1017" s="151"/>
      <c r="CL1017" s="151"/>
      <c r="CM1017" s="151"/>
      <c r="CN1017" s="151"/>
      <c r="CO1017" s="151"/>
      <c r="CP1017" s="151"/>
      <c r="CQ1017" s="151"/>
      <c r="CR1017" s="151"/>
      <c r="CS1017" s="151"/>
      <c r="CT1017" s="151"/>
      <c r="CU1017" s="151"/>
      <c r="CV1017" s="151"/>
      <c r="CW1017" s="151"/>
      <c r="CX1017" s="151"/>
      <c r="CY1017" s="151"/>
      <c r="CZ1017" s="151"/>
      <c r="DA1017" s="151"/>
      <c r="DB1017" s="151"/>
      <c r="DC1017" s="151"/>
      <c r="DD1017" s="151"/>
      <c r="DE1017" s="151"/>
      <c r="DF1017" s="151"/>
      <c r="DG1017" s="151"/>
      <c r="DH1017" s="151"/>
      <c r="DI1017" s="151"/>
      <c r="DJ1017" s="151"/>
      <c r="DK1017" s="151"/>
      <c r="DL1017" s="151"/>
      <c r="DM1017" s="151"/>
      <c r="DN1017" s="151"/>
      <c r="DO1017" s="151"/>
    </row>
    <row r="1018" spans="1:119" ht="15.75" customHeight="1" x14ac:dyDescent="0.2">
      <c r="A1018" s="151"/>
      <c r="B1018" s="151"/>
      <c r="C1018" s="151"/>
      <c r="D1018" s="151"/>
      <c r="E1018" s="151"/>
      <c r="F1018" s="151"/>
      <c r="G1018" s="151"/>
      <c r="H1018" s="151"/>
      <c r="I1018" s="151"/>
      <c r="J1018" s="151"/>
      <c r="K1018" s="151"/>
      <c r="L1018" s="151"/>
      <c r="M1018" s="151"/>
      <c r="N1018" s="151"/>
      <c r="O1018" s="151"/>
      <c r="P1018" s="151"/>
      <c r="Q1018" s="151"/>
      <c r="R1018" s="151"/>
      <c r="S1018" s="151"/>
      <c r="T1018" s="151"/>
      <c r="U1018" s="151"/>
      <c r="V1018" s="151"/>
      <c r="W1018" s="151"/>
      <c r="X1018" s="151"/>
      <c r="Y1018" s="151"/>
      <c r="Z1018" s="151"/>
      <c r="AA1018" s="151"/>
      <c r="AB1018" s="151"/>
      <c r="AC1018" s="151"/>
      <c r="AD1018" s="151"/>
      <c r="AE1018" s="151"/>
      <c r="AF1018" s="151"/>
      <c r="AG1018" s="151"/>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151"/>
      <c r="BU1018" s="151"/>
      <c r="BV1018" s="151"/>
      <c r="BW1018" s="151"/>
      <c r="BX1018" s="151"/>
      <c r="BY1018" s="151"/>
      <c r="BZ1018" s="151"/>
      <c r="CA1018" s="151"/>
      <c r="CB1018" s="151"/>
      <c r="CC1018" s="151"/>
      <c r="CD1018" s="151"/>
      <c r="CE1018" s="151"/>
      <c r="CF1018" s="151"/>
      <c r="CG1018" s="151"/>
      <c r="CH1018" s="151"/>
      <c r="CI1018" s="151"/>
      <c r="CJ1018" s="151"/>
      <c r="CK1018" s="151"/>
      <c r="CL1018" s="151"/>
      <c r="CM1018" s="151"/>
      <c r="CN1018" s="151"/>
      <c r="CO1018" s="151"/>
      <c r="CP1018" s="151"/>
      <c r="CQ1018" s="151"/>
      <c r="CR1018" s="151"/>
      <c r="CS1018" s="151"/>
      <c r="CT1018" s="151"/>
      <c r="CU1018" s="151"/>
      <c r="CV1018" s="151"/>
      <c r="CW1018" s="151"/>
      <c r="CX1018" s="151"/>
      <c r="CY1018" s="151"/>
      <c r="CZ1018" s="151"/>
      <c r="DA1018" s="151"/>
      <c r="DB1018" s="151"/>
      <c r="DC1018" s="151"/>
      <c r="DD1018" s="151"/>
      <c r="DE1018" s="151"/>
      <c r="DF1018" s="151"/>
      <c r="DG1018" s="151"/>
      <c r="DH1018" s="151"/>
      <c r="DI1018" s="151"/>
      <c r="DJ1018" s="151"/>
      <c r="DK1018" s="151"/>
      <c r="DL1018" s="151"/>
      <c r="DM1018" s="151"/>
      <c r="DN1018" s="151"/>
      <c r="DO1018" s="151"/>
    </row>
    <row r="1019" spans="1:119" ht="15.75" customHeight="1" x14ac:dyDescent="0.2">
      <c r="A1019" s="151"/>
      <c r="B1019" s="151"/>
      <c r="C1019" s="151"/>
      <c r="D1019" s="151"/>
      <c r="E1019" s="151"/>
      <c r="F1019" s="151"/>
      <c r="G1019" s="151"/>
      <c r="H1019" s="151"/>
      <c r="I1019" s="151"/>
      <c r="J1019" s="151"/>
      <c r="K1019" s="151"/>
      <c r="L1019" s="151"/>
      <c r="M1019" s="151"/>
      <c r="N1019" s="151"/>
      <c r="O1019" s="151"/>
      <c r="P1019" s="151"/>
      <c r="Q1019" s="151"/>
      <c r="R1019" s="151"/>
      <c r="S1019" s="151"/>
      <c r="T1019" s="151"/>
      <c r="U1019" s="151"/>
      <c r="V1019" s="151"/>
      <c r="W1019" s="151"/>
      <c r="X1019" s="151"/>
      <c r="Y1019" s="151"/>
      <c r="Z1019" s="151"/>
      <c r="AA1019" s="151"/>
      <c r="AB1019" s="151"/>
      <c r="AC1019" s="151"/>
      <c r="AD1019" s="151"/>
      <c r="AE1019" s="151"/>
      <c r="AF1019" s="151"/>
      <c r="AG1019" s="151"/>
      <c r="AH1019" s="151"/>
      <c r="AI1019" s="151"/>
      <c r="AJ1019" s="151"/>
      <c r="AK1019" s="151"/>
      <c r="AL1019" s="151"/>
      <c r="AM1019" s="151"/>
      <c r="AN1019" s="151"/>
      <c r="AO1019" s="151"/>
      <c r="AP1019" s="151"/>
      <c r="AQ1019" s="151"/>
      <c r="AR1019" s="151"/>
      <c r="AS1019" s="151"/>
      <c r="AT1019" s="151"/>
      <c r="AU1019" s="151"/>
      <c r="AV1019" s="151"/>
      <c r="AW1019" s="151"/>
      <c r="AX1019" s="151"/>
      <c r="AY1019" s="151"/>
      <c r="AZ1019" s="151"/>
      <c r="BA1019" s="151"/>
      <c r="BB1019" s="151"/>
      <c r="BC1019" s="151"/>
      <c r="BD1019" s="151"/>
      <c r="BE1019" s="151"/>
      <c r="BF1019" s="151"/>
      <c r="BG1019" s="151"/>
      <c r="BH1019" s="151"/>
      <c r="BI1019" s="151"/>
      <c r="BJ1019" s="151"/>
      <c r="BK1019" s="151"/>
      <c r="BL1019" s="151"/>
      <c r="BM1019" s="151"/>
      <c r="BN1019" s="151"/>
      <c r="BO1019" s="151"/>
      <c r="BP1019" s="151"/>
      <c r="BQ1019" s="151"/>
      <c r="BR1019" s="151"/>
      <c r="BS1019" s="151"/>
      <c r="BT1019" s="151"/>
      <c r="BU1019" s="151"/>
      <c r="BV1019" s="151"/>
      <c r="BW1019" s="151"/>
      <c r="BX1019" s="151"/>
      <c r="BY1019" s="151"/>
      <c r="BZ1019" s="151"/>
      <c r="CA1019" s="151"/>
      <c r="CB1019" s="151"/>
      <c r="CC1019" s="151"/>
      <c r="CD1019" s="151"/>
      <c r="CE1019" s="151"/>
      <c r="CF1019" s="151"/>
      <c r="CG1019" s="151"/>
      <c r="CH1019" s="151"/>
      <c r="CI1019" s="151"/>
      <c r="CJ1019" s="151"/>
      <c r="CK1019" s="151"/>
      <c r="CL1019" s="151"/>
      <c r="CM1019" s="151"/>
      <c r="CN1019" s="151"/>
      <c r="CO1019" s="151"/>
      <c r="CP1019" s="151"/>
      <c r="CQ1019" s="151"/>
      <c r="CR1019" s="151"/>
      <c r="CS1019" s="151"/>
      <c r="CT1019" s="151"/>
      <c r="CU1019" s="151"/>
      <c r="CV1019" s="151"/>
      <c r="CW1019" s="151"/>
      <c r="CX1019" s="151"/>
      <c r="CY1019" s="151"/>
      <c r="CZ1019" s="151"/>
      <c r="DA1019" s="151"/>
      <c r="DB1019" s="151"/>
      <c r="DC1019" s="151"/>
      <c r="DD1019" s="151"/>
      <c r="DE1019" s="151"/>
      <c r="DF1019" s="151"/>
      <c r="DG1019" s="151"/>
      <c r="DH1019" s="151"/>
      <c r="DI1019" s="151"/>
      <c r="DJ1019" s="151"/>
      <c r="DK1019" s="151"/>
      <c r="DL1019" s="151"/>
      <c r="DM1019" s="151"/>
      <c r="DN1019" s="151"/>
      <c r="DO1019" s="151"/>
    </row>
    <row r="1020" spans="1:119" ht="15.75" customHeight="1" x14ac:dyDescent="0.2">
      <c r="A1020" s="151"/>
      <c r="B1020" s="151"/>
      <c r="C1020" s="151"/>
      <c r="D1020" s="151"/>
      <c r="E1020" s="151"/>
      <c r="F1020" s="151"/>
      <c r="G1020" s="151"/>
      <c r="H1020" s="151"/>
      <c r="I1020" s="151"/>
      <c r="J1020" s="151"/>
      <c r="K1020" s="151"/>
      <c r="L1020" s="151"/>
      <c r="M1020" s="151"/>
      <c r="N1020" s="151"/>
      <c r="O1020" s="151"/>
      <c r="P1020" s="151"/>
      <c r="Q1020" s="151"/>
      <c r="R1020" s="151"/>
      <c r="S1020" s="151"/>
      <c r="T1020" s="151"/>
      <c r="U1020" s="151"/>
      <c r="V1020" s="151"/>
      <c r="W1020" s="151"/>
      <c r="X1020" s="151"/>
      <c r="Y1020" s="151"/>
      <c r="Z1020" s="151"/>
      <c r="AA1020" s="151"/>
      <c r="AB1020" s="151"/>
      <c r="AC1020" s="151"/>
      <c r="AD1020" s="151"/>
      <c r="AE1020" s="151"/>
      <c r="AF1020" s="151"/>
      <c r="AG1020" s="151"/>
      <c r="AH1020" s="151"/>
      <c r="AI1020" s="151"/>
      <c r="AJ1020" s="151"/>
      <c r="AK1020" s="151"/>
      <c r="AL1020" s="151"/>
      <c r="AM1020" s="151"/>
      <c r="AN1020" s="151"/>
      <c r="AO1020" s="151"/>
      <c r="AP1020" s="151"/>
      <c r="AQ1020" s="151"/>
      <c r="AR1020" s="151"/>
      <c r="AS1020" s="151"/>
      <c r="AT1020" s="151"/>
      <c r="AU1020" s="151"/>
      <c r="AV1020" s="151"/>
      <c r="AW1020" s="151"/>
      <c r="AX1020" s="151"/>
      <c r="AY1020" s="151"/>
      <c r="AZ1020" s="151"/>
      <c r="BA1020" s="151"/>
      <c r="BB1020" s="151"/>
      <c r="BC1020" s="151"/>
      <c r="BD1020" s="151"/>
      <c r="BE1020" s="151"/>
      <c r="BF1020" s="151"/>
      <c r="BG1020" s="151"/>
      <c r="BH1020" s="151"/>
      <c r="BI1020" s="151"/>
      <c r="BJ1020" s="151"/>
      <c r="BK1020" s="151"/>
      <c r="BL1020" s="151"/>
      <c r="BM1020" s="151"/>
      <c r="BN1020" s="151"/>
      <c r="BO1020" s="151"/>
      <c r="BP1020" s="151"/>
      <c r="BQ1020" s="151"/>
      <c r="BR1020" s="151"/>
      <c r="BS1020" s="151"/>
      <c r="BT1020" s="151"/>
      <c r="BU1020" s="151"/>
      <c r="BV1020" s="151"/>
      <c r="BW1020" s="151"/>
      <c r="BX1020" s="151"/>
      <c r="BY1020" s="151"/>
      <c r="BZ1020" s="151"/>
      <c r="CA1020" s="151"/>
      <c r="CB1020" s="151"/>
      <c r="CC1020" s="151"/>
      <c r="CD1020" s="151"/>
      <c r="CE1020" s="151"/>
      <c r="CF1020" s="151"/>
      <c r="CG1020" s="151"/>
      <c r="CH1020" s="151"/>
      <c r="CI1020" s="151"/>
      <c r="CJ1020" s="151"/>
      <c r="CK1020" s="151"/>
      <c r="CL1020" s="151"/>
      <c r="CM1020" s="151"/>
      <c r="CN1020" s="151"/>
      <c r="CO1020" s="151"/>
      <c r="CP1020" s="151"/>
      <c r="CQ1020" s="151"/>
      <c r="CR1020" s="151"/>
      <c r="CS1020" s="151"/>
      <c r="CT1020" s="151"/>
      <c r="CU1020" s="151"/>
      <c r="CV1020" s="151"/>
      <c r="CW1020" s="151"/>
      <c r="CX1020" s="151"/>
      <c r="CY1020" s="151"/>
      <c r="CZ1020" s="151"/>
      <c r="DA1020" s="151"/>
      <c r="DB1020" s="151"/>
      <c r="DC1020" s="151"/>
      <c r="DD1020" s="151"/>
      <c r="DE1020" s="151"/>
      <c r="DF1020" s="151"/>
      <c r="DG1020" s="151"/>
      <c r="DH1020" s="151"/>
      <c r="DI1020" s="151"/>
      <c r="DJ1020" s="151"/>
      <c r="DK1020" s="151"/>
      <c r="DL1020" s="151"/>
      <c r="DM1020" s="151"/>
      <c r="DN1020" s="151"/>
      <c r="DO1020" s="151"/>
    </row>
    <row r="1021" spans="1:119" ht="15.75" customHeight="1" x14ac:dyDescent="0.2">
      <c r="A1021" s="151"/>
      <c r="B1021" s="151"/>
      <c r="C1021" s="151"/>
      <c r="D1021" s="151"/>
      <c r="E1021" s="151"/>
      <c r="F1021" s="151"/>
      <c r="G1021" s="151"/>
      <c r="H1021" s="151"/>
      <c r="I1021" s="151"/>
      <c r="J1021" s="151"/>
      <c r="K1021" s="151"/>
      <c r="L1021" s="151"/>
      <c r="M1021" s="151"/>
      <c r="N1021" s="151"/>
      <c r="O1021" s="151"/>
      <c r="P1021" s="151"/>
      <c r="Q1021" s="151"/>
      <c r="R1021" s="151"/>
      <c r="S1021" s="151"/>
      <c r="T1021" s="151"/>
      <c r="U1021" s="151"/>
      <c r="V1021" s="151"/>
      <c r="W1021" s="151"/>
      <c r="X1021" s="151"/>
      <c r="Y1021" s="151"/>
      <c r="Z1021" s="151"/>
      <c r="AA1021" s="151"/>
      <c r="AB1021" s="151"/>
      <c r="AC1021" s="151"/>
      <c r="AD1021" s="151"/>
      <c r="AE1021" s="151"/>
      <c r="AF1021" s="151"/>
      <c r="AG1021" s="151"/>
      <c r="AH1021" s="151"/>
      <c r="AI1021" s="151"/>
      <c r="AJ1021" s="151"/>
      <c r="AK1021" s="151"/>
      <c r="AL1021" s="151"/>
      <c r="AM1021" s="151"/>
      <c r="AN1021" s="151"/>
      <c r="AO1021" s="151"/>
      <c r="AP1021" s="151"/>
      <c r="AQ1021" s="151"/>
      <c r="AR1021" s="151"/>
      <c r="AS1021" s="151"/>
      <c r="AT1021" s="151"/>
      <c r="AU1021" s="151"/>
      <c r="AV1021" s="151"/>
      <c r="AW1021" s="151"/>
      <c r="AX1021" s="151"/>
      <c r="AY1021" s="151"/>
      <c r="AZ1021" s="151"/>
      <c r="BA1021" s="151"/>
      <c r="BB1021" s="151"/>
      <c r="BC1021" s="151"/>
      <c r="BD1021" s="151"/>
      <c r="BE1021" s="151"/>
      <c r="BF1021" s="151"/>
      <c r="BG1021" s="151"/>
      <c r="BH1021" s="151"/>
      <c r="BI1021" s="151"/>
      <c r="BJ1021" s="151"/>
      <c r="BK1021" s="151"/>
      <c r="BL1021" s="151"/>
      <c r="BM1021" s="151"/>
      <c r="BN1021" s="151"/>
      <c r="BO1021" s="151"/>
      <c r="BP1021" s="151"/>
      <c r="BQ1021" s="151"/>
      <c r="BR1021" s="151"/>
      <c r="BS1021" s="151"/>
      <c r="BT1021" s="151"/>
      <c r="BU1021" s="151"/>
      <c r="BV1021" s="151"/>
      <c r="BW1021" s="151"/>
      <c r="BX1021" s="151"/>
      <c r="BY1021" s="151"/>
      <c r="BZ1021" s="151"/>
      <c r="CA1021" s="151"/>
      <c r="CB1021" s="151"/>
      <c r="CC1021" s="151"/>
      <c r="CD1021" s="151"/>
      <c r="CE1021" s="151"/>
      <c r="CF1021" s="151"/>
      <c r="CG1021" s="151"/>
      <c r="CH1021" s="151"/>
      <c r="CI1021" s="151"/>
      <c r="CJ1021" s="151"/>
      <c r="CK1021" s="151"/>
      <c r="CL1021" s="151"/>
      <c r="CM1021" s="151"/>
      <c r="CN1021" s="151"/>
      <c r="CO1021" s="151"/>
      <c r="CP1021" s="151"/>
      <c r="CQ1021" s="151"/>
      <c r="CR1021" s="151"/>
      <c r="CS1021" s="151"/>
      <c r="CT1021" s="151"/>
      <c r="CU1021" s="151"/>
      <c r="CV1021" s="151"/>
      <c r="CW1021" s="151"/>
      <c r="CX1021" s="151"/>
      <c r="CY1021" s="151"/>
      <c r="CZ1021" s="151"/>
      <c r="DA1021" s="151"/>
      <c r="DB1021" s="151"/>
      <c r="DC1021" s="151"/>
      <c r="DD1021" s="151"/>
      <c r="DE1021" s="151"/>
      <c r="DF1021" s="151"/>
      <c r="DG1021" s="151"/>
      <c r="DH1021" s="151"/>
      <c r="DI1021" s="151"/>
      <c r="DJ1021" s="151"/>
      <c r="DK1021" s="151"/>
      <c r="DL1021" s="151"/>
      <c r="DM1021" s="151"/>
      <c r="DN1021" s="151"/>
      <c r="DO1021" s="151"/>
    </row>
    <row r="1022" spans="1:119" ht="15.75" customHeight="1" x14ac:dyDescent="0.2">
      <c r="A1022" s="151"/>
      <c r="B1022" s="151"/>
      <c r="C1022" s="151"/>
      <c r="D1022" s="151"/>
      <c r="E1022" s="151"/>
      <c r="F1022" s="151"/>
      <c r="G1022" s="151"/>
      <c r="H1022" s="151"/>
      <c r="I1022" s="151"/>
      <c r="J1022" s="151"/>
      <c r="K1022" s="151"/>
      <c r="L1022" s="151"/>
      <c r="M1022" s="151"/>
      <c r="N1022" s="151"/>
      <c r="O1022" s="151"/>
      <c r="P1022" s="151"/>
      <c r="Q1022" s="151"/>
      <c r="R1022" s="151"/>
      <c r="S1022" s="151"/>
      <c r="T1022" s="151"/>
      <c r="U1022" s="151"/>
      <c r="V1022" s="151"/>
      <c r="W1022" s="151"/>
      <c r="X1022" s="151"/>
      <c r="Y1022" s="151"/>
      <c r="Z1022" s="151"/>
      <c r="AA1022" s="151"/>
      <c r="AB1022" s="151"/>
      <c r="AC1022" s="151"/>
      <c r="AD1022" s="151"/>
      <c r="AE1022" s="151"/>
      <c r="AF1022" s="151"/>
      <c r="AG1022" s="151"/>
      <c r="AH1022" s="151"/>
      <c r="AI1022" s="151"/>
      <c r="AJ1022" s="151"/>
      <c r="AK1022" s="151"/>
      <c r="AL1022" s="151"/>
      <c r="AM1022" s="151"/>
      <c r="AN1022" s="151"/>
      <c r="AO1022" s="151"/>
      <c r="AP1022" s="151"/>
      <c r="AQ1022" s="151"/>
      <c r="AR1022" s="151"/>
      <c r="AS1022" s="151"/>
      <c r="AT1022" s="151"/>
      <c r="AU1022" s="151"/>
      <c r="AV1022" s="151"/>
      <c r="AW1022" s="151"/>
      <c r="AX1022" s="151"/>
      <c r="AY1022" s="151"/>
      <c r="AZ1022" s="151"/>
      <c r="BA1022" s="151"/>
      <c r="BB1022" s="151"/>
      <c r="BC1022" s="151"/>
      <c r="BD1022" s="151"/>
      <c r="BE1022" s="151"/>
      <c r="BF1022" s="151"/>
      <c r="BG1022" s="151"/>
      <c r="BH1022" s="151"/>
      <c r="BI1022" s="151"/>
      <c r="BJ1022" s="151"/>
      <c r="BK1022" s="151"/>
      <c r="BL1022" s="151"/>
      <c r="BM1022" s="151"/>
      <c r="BN1022" s="151"/>
      <c r="BO1022" s="151"/>
      <c r="BP1022" s="151"/>
      <c r="BQ1022" s="151"/>
      <c r="BR1022" s="151"/>
      <c r="BS1022" s="151"/>
      <c r="BT1022" s="151"/>
      <c r="BU1022" s="151"/>
      <c r="BV1022" s="151"/>
      <c r="BW1022" s="151"/>
      <c r="BX1022" s="151"/>
      <c r="BY1022" s="151"/>
      <c r="BZ1022" s="151"/>
      <c r="CA1022" s="151"/>
      <c r="CB1022" s="151"/>
      <c r="CC1022" s="151"/>
      <c r="CD1022" s="151"/>
      <c r="CE1022" s="151"/>
      <c r="CF1022" s="151"/>
      <c r="CG1022" s="151"/>
      <c r="CH1022" s="151"/>
      <c r="CI1022" s="151"/>
      <c r="CJ1022" s="151"/>
      <c r="CK1022" s="151"/>
      <c r="CL1022" s="151"/>
      <c r="CM1022" s="151"/>
      <c r="CN1022" s="151"/>
      <c r="CO1022" s="151"/>
      <c r="CP1022" s="151"/>
      <c r="CQ1022" s="151"/>
      <c r="CR1022" s="151"/>
      <c r="CS1022" s="151"/>
      <c r="CT1022" s="151"/>
      <c r="CU1022" s="151"/>
      <c r="CV1022" s="151"/>
      <c r="CW1022" s="151"/>
      <c r="CX1022" s="151"/>
      <c r="CY1022" s="151"/>
      <c r="CZ1022" s="151"/>
      <c r="DA1022" s="151"/>
      <c r="DB1022" s="151"/>
      <c r="DC1022" s="151"/>
      <c r="DD1022" s="151"/>
      <c r="DE1022" s="151"/>
      <c r="DF1022" s="151"/>
      <c r="DG1022" s="151"/>
      <c r="DH1022" s="151"/>
      <c r="DI1022" s="151"/>
      <c r="DJ1022" s="151"/>
      <c r="DK1022" s="151"/>
      <c r="DL1022" s="151"/>
      <c r="DM1022" s="151"/>
      <c r="DN1022" s="151"/>
      <c r="DO1022" s="151"/>
    </row>
    <row r="1023" spans="1:119" ht="15.75" customHeight="1" x14ac:dyDescent="0.2">
      <c r="A1023" s="151"/>
      <c r="B1023" s="151"/>
      <c r="C1023" s="151"/>
      <c r="D1023" s="151"/>
      <c r="E1023" s="151"/>
      <c r="F1023" s="151"/>
      <c r="G1023" s="151"/>
      <c r="H1023" s="151"/>
      <c r="I1023" s="151"/>
      <c r="J1023" s="151"/>
      <c r="K1023" s="151"/>
      <c r="L1023" s="151"/>
      <c r="M1023" s="151"/>
      <c r="N1023" s="151"/>
      <c r="O1023" s="151"/>
      <c r="P1023" s="151"/>
      <c r="Q1023" s="151"/>
      <c r="R1023" s="151"/>
      <c r="S1023" s="151"/>
      <c r="T1023" s="151"/>
      <c r="U1023" s="151"/>
      <c r="V1023" s="151"/>
      <c r="W1023" s="151"/>
      <c r="X1023" s="151"/>
      <c r="Y1023" s="151"/>
      <c r="Z1023" s="151"/>
      <c r="AA1023" s="151"/>
      <c r="AB1023" s="151"/>
      <c r="AC1023" s="151"/>
      <c r="AD1023" s="151"/>
      <c r="AE1023" s="151"/>
      <c r="AF1023" s="151"/>
      <c r="AG1023" s="151"/>
      <c r="AH1023" s="151"/>
      <c r="AI1023" s="151"/>
      <c r="AJ1023" s="151"/>
      <c r="AK1023" s="151"/>
      <c r="AL1023" s="151"/>
      <c r="AM1023" s="151"/>
      <c r="AN1023" s="151"/>
      <c r="AO1023" s="151"/>
      <c r="AP1023" s="151"/>
      <c r="AQ1023" s="151"/>
      <c r="AR1023" s="151"/>
      <c r="AS1023" s="151"/>
      <c r="AT1023" s="151"/>
      <c r="AU1023" s="151"/>
      <c r="AV1023" s="151"/>
      <c r="AW1023" s="151"/>
      <c r="AX1023" s="151"/>
      <c r="AY1023" s="151"/>
      <c r="AZ1023" s="151"/>
      <c r="BA1023" s="151"/>
      <c r="BB1023" s="151"/>
      <c r="BC1023" s="151"/>
      <c r="BD1023" s="151"/>
      <c r="BE1023" s="151"/>
      <c r="BF1023" s="151"/>
      <c r="BG1023" s="151"/>
      <c r="BH1023" s="151"/>
      <c r="BI1023" s="151"/>
      <c r="BJ1023" s="151"/>
      <c r="BK1023" s="151"/>
      <c r="BL1023" s="151"/>
      <c r="BM1023" s="151"/>
      <c r="BN1023" s="151"/>
      <c r="BO1023" s="151"/>
      <c r="BP1023" s="151"/>
      <c r="BQ1023" s="151"/>
      <c r="BR1023" s="151"/>
      <c r="BS1023" s="151"/>
      <c r="BT1023" s="151"/>
      <c r="BU1023" s="151"/>
      <c r="BV1023" s="151"/>
      <c r="BW1023" s="151"/>
      <c r="BX1023" s="151"/>
      <c r="BY1023" s="151"/>
      <c r="BZ1023" s="151"/>
      <c r="CA1023" s="151"/>
      <c r="CB1023" s="151"/>
      <c r="CC1023" s="151"/>
      <c r="CD1023" s="151"/>
      <c r="CE1023" s="151"/>
      <c r="CF1023" s="151"/>
      <c r="CG1023" s="151"/>
      <c r="CH1023" s="151"/>
      <c r="CI1023" s="151"/>
      <c r="CJ1023" s="151"/>
      <c r="CK1023" s="151"/>
      <c r="CL1023" s="151"/>
      <c r="CM1023" s="151"/>
      <c r="CN1023" s="151"/>
      <c r="CO1023" s="151"/>
      <c r="CP1023" s="151"/>
      <c r="CQ1023" s="151"/>
      <c r="CR1023" s="151"/>
      <c r="CS1023" s="151"/>
      <c r="CT1023" s="151"/>
      <c r="CU1023" s="151"/>
      <c r="CV1023" s="151"/>
      <c r="CW1023" s="151"/>
      <c r="CX1023" s="151"/>
      <c r="CY1023" s="151"/>
      <c r="CZ1023" s="151"/>
      <c r="DA1023" s="151"/>
      <c r="DB1023" s="151"/>
      <c r="DC1023" s="151"/>
      <c r="DD1023" s="151"/>
      <c r="DE1023" s="151"/>
      <c r="DF1023" s="151"/>
      <c r="DG1023" s="151"/>
      <c r="DH1023" s="151"/>
      <c r="DI1023" s="151"/>
      <c r="DJ1023" s="151"/>
      <c r="DK1023" s="151"/>
      <c r="DL1023" s="151"/>
      <c r="DM1023" s="151"/>
      <c r="DN1023" s="151"/>
      <c r="DO1023" s="151"/>
    </row>
    <row r="1024" spans="1:119" ht="15.75" customHeight="1" x14ac:dyDescent="0.2">
      <c r="A1024" s="151"/>
      <c r="B1024" s="151"/>
      <c r="C1024" s="151"/>
      <c r="D1024" s="151"/>
      <c r="E1024" s="151"/>
      <c r="F1024" s="151"/>
      <c r="G1024" s="151"/>
      <c r="H1024" s="151"/>
      <c r="I1024" s="151"/>
      <c r="J1024" s="151"/>
      <c r="K1024" s="151"/>
      <c r="L1024" s="151"/>
      <c r="M1024" s="151"/>
      <c r="N1024" s="151"/>
      <c r="O1024" s="151"/>
      <c r="P1024" s="151"/>
      <c r="Q1024" s="151"/>
      <c r="R1024" s="151"/>
      <c r="S1024" s="151"/>
      <c r="T1024" s="151"/>
      <c r="U1024" s="151"/>
      <c r="V1024" s="151"/>
      <c r="W1024" s="151"/>
      <c r="X1024" s="151"/>
      <c r="Y1024" s="151"/>
      <c r="Z1024" s="151"/>
      <c r="AA1024" s="151"/>
      <c r="AB1024" s="151"/>
      <c r="AC1024" s="151"/>
      <c r="AD1024" s="151"/>
      <c r="AE1024" s="151"/>
      <c r="AF1024" s="151"/>
      <c r="AG1024" s="151"/>
      <c r="AH1024" s="151"/>
      <c r="AI1024" s="151"/>
      <c r="AJ1024" s="151"/>
      <c r="AK1024" s="151"/>
      <c r="AL1024" s="151"/>
      <c r="AM1024" s="151"/>
      <c r="AN1024" s="151"/>
      <c r="AO1024" s="151"/>
      <c r="AP1024" s="151"/>
      <c r="AQ1024" s="151"/>
      <c r="AR1024" s="151"/>
      <c r="AS1024" s="151"/>
      <c r="AT1024" s="151"/>
      <c r="AU1024" s="151"/>
      <c r="AV1024" s="151"/>
      <c r="AW1024" s="151"/>
      <c r="AX1024" s="151"/>
      <c r="AY1024" s="151"/>
      <c r="AZ1024" s="151"/>
      <c r="BA1024" s="151"/>
      <c r="BB1024" s="151"/>
      <c r="BC1024" s="151"/>
      <c r="BD1024" s="151"/>
      <c r="BE1024" s="151"/>
      <c r="BF1024" s="151"/>
      <c r="BG1024" s="151"/>
      <c r="BH1024" s="151"/>
      <c r="BI1024" s="151"/>
      <c r="BJ1024" s="151"/>
      <c r="BK1024" s="151"/>
      <c r="BL1024" s="151"/>
      <c r="BM1024" s="151"/>
      <c r="BN1024" s="151"/>
      <c r="BO1024" s="151"/>
      <c r="BP1024" s="151"/>
      <c r="BQ1024" s="151"/>
      <c r="BR1024" s="151"/>
      <c r="BS1024" s="151"/>
      <c r="BT1024" s="151"/>
      <c r="BU1024" s="151"/>
      <c r="BV1024" s="151"/>
      <c r="BW1024" s="151"/>
      <c r="BX1024" s="151"/>
      <c r="BY1024" s="151"/>
      <c r="BZ1024" s="151"/>
      <c r="CA1024" s="151"/>
      <c r="CB1024" s="151"/>
      <c r="CC1024" s="151"/>
      <c r="CD1024" s="151"/>
      <c r="CE1024" s="151"/>
      <c r="CF1024" s="151"/>
      <c r="CG1024" s="151"/>
      <c r="CH1024" s="151"/>
      <c r="CI1024" s="151"/>
      <c r="CJ1024" s="151"/>
      <c r="CK1024" s="151"/>
      <c r="CL1024" s="151"/>
      <c r="CM1024" s="151"/>
      <c r="CN1024" s="151"/>
      <c r="CO1024" s="151"/>
      <c r="CP1024" s="151"/>
      <c r="CQ1024" s="151"/>
      <c r="CR1024" s="151"/>
      <c r="CS1024" s="151"/>
      <c r="CT1024" s="151"/>
      <c r="CU1024" s="151"/>
      <c r="CV1024" s="151"/>
      <c r="CW1024" s="151"/>
      <c r="CX1024" s="151"/>
      <c r="CY1024" s="151"/>
      <c r="CZ1024" s="151"/>
      <c r="DA1024" s="151"/>
      <c r="DB1024" s="151"/>
      <c r="DC1024" s="151"/>
      <c r="DD1024" s="151"/>
      <c r="DE1024" s="151"/>
      <c r="DF1024" s="151"/>
      <c r="DG1024" s="151"/>
      <c r="DH1024" s="151"/>
      <c r="DI1024" s="151"/>
      <c r="DJ1024" s="151"/>
      <c r="DK1024" s="151"/>
      <c r="DL1024" s="151"/>
      <c r="DM1024" s="151"/>
      <c r="DN1024" s="151"/>
      <c r="DO1024" s="151"/>
    </row>
    <row r="1025" spans="1:119" ht="15.75" customHeight="1" x14ac:dyDescent="0.2">
      <c r="A1025" s="151"/>
      <c r="B1025" s="151"/>
      <c r="C1025" s="151"/>
      <c r="D1025" s="151"/>
      <c r="E1025" s="151"/>
      <c r="F1025" s="151"/>
      <c r="G1025" s="151"/>
      <c r="H1025" s="151"/>
      <c r="I1025" s="151"/>
      <c r="J1025" s="151"/>
      <c r="K1025" s="151"/>
      <c r="L1025" s="151"/>
      <c r="M1025" s="151"/>
      <c r="N1025" s="151"/>
      <c r="O1025" s="151"/>
      <c r="P1025" s="151"/>
      <c r="Q1025" s="151"/>
      <c r="R1025" s="151"/>
      <c r="S1025" s="151"/>
      <c r="T1025" s="151"/>
      <c r="U1025" s="151"/>
      <c r="V1025" s="151"/>
      <c r="W1025" s="151"/>
      <c r="X1025" s="151"/>
      <c r="Y1025" s="151"/>
      <c r="Z1025" s="151"/>
      <c r="AA1025" s="151"/>
      <c r="AB1025" s="151"/>
      <c r="AC1025" s="151"/>
      <c r="AD1025" s="151"/>
      <c r="AE1025" s="151"/>
      <c r="AF1025" s="151"/>
      <c r="AG1025" s="151"/>
      <c r="AH1025" s="151"/>
      <c r="AI1025" s="151"/>
      <c r="AJ1025" s="151"/>
      <c r="AK1025" s="151"/>
      <c r="AL1025" s="151"/>
      <c r="AM1025" s="151"/>
      <c r="AN1025" s="151"/>
      <c r="AO1025" s="151"/>
      <c r="AP1025" s="151"/>
      <c r="AQ1025" s="151"/>
      <c r="AR1025" s="151"/>
      <c r="AS1025" s="151"/>
      <c r="AT1025" s="151"/>
      <c r="AU1025" s="151"/>
      <c r="AV1025" s="151"/>
      <c r="AW1025" s="151"/>
      <c r="AX1025" s="151"/>
      <c r="AY1025" s="151"/>
      <c r="AZ1025" s="151"/>
      <c r="BA1025" s="151"/>
      <c r="BB1025" s="151"/>
      <c r="BC1025" s="151"/>
      <c r="BD1025" s="151"/>
      <c r="BE1025" s="151"/>
      <c r="BF1025" s="151"/>
      <c r="BG1025" s="151"/>
      <c r="BH1025" s="151"/>
      <c r="BI1025" s="151"/>
      <c r="BJ1025" s="151"/>
      <c r="BK1025" s="151"/>
      <c r="BL1025" s="151"/>
      <c r="BM1025" s="151"/>
      <c r="BN1025" s="151"/>
      <c r="BO1025" s="151"/>
      <c r="BP1025" s="151"/>
      <c r="BQ1025" s="151"/>
      <c r="BR1025" s="151"/>
      <c r="BS1025" s="151"/>
      <c r="BT1025" s="151"/>
      <c r="BU1025" s="151"/>
      <c r="BV1025" s="151"/>
      <c r="BW1025" s="151"/>
      <c r="BX1025" s="151"/>
      <c r="BY1025" s="151"/>
      <c r="BZ1025" s="151"/>
      <c r="CA1025" s="151"/>
      <c r="CB1025" s="151"/>
      <c r="CC1025" s="151"/>
      <c r="CD1025" s="151"/>
      <c r="CE1025" s="151"/>
      <c r="CF1025" s="151"/>
      <c r="CG1025" s="151"/>
      <c r="CH1025" s="151"/>
      <c r="CI1025" s="151"/>
      <c r="CJ1025" s="151"/>
      <c r="CK1025" s="151"/>
      <c r="CL1025" s="151"/>
      <c r="CM1025" s="151"/>
      <c r="CN1025" s="151"/>
      <c r="CO1025" s="151"/>
      <c r="CP1025" s="151"/>
      <c r="CQ1025" s="151"/>
      <c r="CR1025" s="151"/>
      <c r="CS1025" s="151"/>
      <c r="CT1025" s="151"/>
      <c r="CU1025" s="151"/>
      <c r="CV1025" s="151"/>
      <c r="CW1025" s="151"/>
      <c r="CX1025" s="151"/>
      <c r="CY1025" s="151"/>
      <c r="CZ1025" s="151"/>
      <c r="DA1025" s="151"/>
      <c r="DB1025" s="151"/>
      <c r="DC1025" s="151"/>
      <c r="DD1025" s="151"/>
      <c r="DE1025" s="151"/>
      <c r="DF1025" s="151"/>
      <c r="DG1025" s="151"/>
      <c r="DH1025" s="151"/>
      <c r="DI1025" s="151"/>
      <c r="DJ1025" s="151"/>
      <c r="DK1025" s="151"/>
      <c r="DL1025" s="151"/>
      <c r="DM1025" s="151"/>
      <c r="DN1025" s="151"/>
      <c r="DO1025" s="151"/>
    </row>
    <row r="1026" spans="1:119" ht="15.75" customHeight="1" x14ac:dyDescent="0.2">
      <c r="A1026" s="151"/>
      <c r="B1026" s="151"/>
      <c r="C1026" s="151"/>
      <c r="D1026" s="151"/>
      <c r="E1026" s="151"/>
      <c r="F1026" s="151"/>
      <c r="G1026" s="151"/>
      <c r="H1026" s="151"/>
      <c r="I1026" s="151"/>
      <c r="J1026" s="151"/>
      <c r="K1026" s="151"/>
      <c r="L1026" s="151"/>
      <c r="M1026" s="151"/>
      <c r="N1026" s="151"/>
      <c r="O1026" s="151"/>
      <c r="P1026" s="151"/>
      <c r="Q1026" s="151"/>
      <c r="R1026" s="151"/>
      <c r="S1026" s="151"/>
      <c r="T1026" s="151"/>
      <c r="U1026" s="151"/>
      <c r="V1026" s="151"/>
      <c r="W1026" s="151"/>
      <c r="X1026" s="151"/>
      <c r="Y1026" s="151"/>
      <c r="Z1026" s="151"/>
      <c r="AA1026" s="151"/>
      <c r="AB1026" s="151"/>
      <c r="AC1026" s="151"/>
      <c r="AD1026" s="151"/>
      <c r="AE1026" s="151"/>
      <c r="AF1026" s="151"/>
      <c r="AG1026" s="151"/>
      <c r="AH1026" s="151"/>
      <c r="AI1026" s="151"/>
      <c r="AJ1026" s="151"/>
      <c r="AK1026" s="151"/>
      <c r="AL1026" s="151"/>
      <c r="AM1026" s="151"/>
      <c r="AN1026" s="151"/>
      <c r="AO1026" s="151"/>
      <c r="AP1026" s="151"/>
      <c r="AQ1026" s="151"/>
      <c r="AR1026" s="151"/>
      <c r="AS1026" s="151"/>
      <c r="AT1026" s="151"/>
      <c r="AU1026" s="151"/>
      <c r="AV1026" s="151"/>
      <c r="AW1026" s="151"/>
      <c r="AX1026" s="151"/>
      <c r="AY1026" s="151"/>
      <c r="AZ1026" s="151"/>
      <c r="BA1026" s="151"/>
      <c r="BB1026" s="151"/>
      <c r="BC1026" s="151"/>
      <c r="BD1026" s="151"/>
      <c r="BE1026" s="151"/>
      <c r="BF1026" s="151"/>
      <c r="BG1026" s="151"/>
      <c r="BH1026" s="151"/>
      <c r="BI1026" s="151"/>
      <c r="BJ1026" s="151"/>
      <c r="BK1026" s="151"/>
      <c r="BL1026" s="151"/>
      <c r="BM1026" s="151"/>
      <c r="BN1026" s="151"/>
      <c r="BO1026" s="151"/>
      <c r="BP1026" s="151"/>
      <c r="BQ1026" s="151"/>
      <c r="BR1026" s="151"/>
      <c r="BS1026" s="151"/>
      <c r="BT1026" s="151"/>
      <c r="BU1026" s="151"/>
      <c r="BV1026" s="151"/>
      <c r="BW1026" s="151"/>
      <c r="BX1026" s="151"/>
      <c r="BY1026" s="151"/>
      <c r="BZ1026" s="151"/>
      <c r="CA1026" s="151"/>
      <c r="CB1026" s="151"/>
      <c r="CC1026" s="151"/>
      <c r="CD1026" s="151"/>
      <c r="CE1026" s="151"/>
      <c r="CF1026" s="151"/>
      <c r="CG1026" s="151"/>
      <c r="CH1026" s="151"/>
      <c r="CI1026" s="151"/>
      <c r="CJ1026" s="151"/>
      <c r="CK1026" s="151"/>
      <c r="CL1026" s="151"/>
      <c r="CM1026" s="151"/>
      <c r="CN1026" s="151"/>
      <c r="CO1026" s="151"/>
      <c r="CP1026" s="151"/>
      <c r="CQ1026" s="151"/>
      <c r="CR1026" s="151"/>
      <c r="CS1026" s="151"/>
      <c r="CT1026" s="151"/>
      <c r="CU1026" s="151"/>
      <c r="CV1026" s="151"/>
      <c r="CW1026" s="151"/>
      <c r="CX1026" s="151"/>
      <c r="CY1026" s="151"/>
      <c r="CZ1026" s="151"/>
      <c r="DA1026" s="151"/>
      <c r="DB1026" s="151"/>
      <c r="DC1026" s="151"/>
      <c r="DD1026" s="151"/>
      <c r="DE1026" s="151"/>
      <c r="DF1026" s="151"/>
      <c r="DG1026" s="151"/>
      <c r="DH1026" s="151"/>
      <c r="DI1026" s="151"/>
      <c r="DJ1026" s="151"/>
      <c r="DK1026" s="151"/>
      <c r="DL1026" s="151"/>
      <c r="DM1026" s="151"/>
      <c r="DN1026" s="151"/>
      <c r="DO1026" s="151"/>
    </row>
    <row r="1027" spans="1:119" ht="15.75" customHeight="1" x14ac:dyDescent="0.2">
      <c r="A1027" s="151"/>
      <c r="B1027" s="151"/>
      <c r="C1027" s="151"/>
      <c r="D1027" s="151"/>
      <c r="E1027" s="151"/>
      <c r="F1027" s="151"/>
      <c r="G1027" s="151"/>
      <c r="H1027" s="151"/>
      <c r="I1027" s="151"/>
      <c r="J1027" s="151"/>
      <c r="K1027" s="151"/>
      <c r="L1027" s="151"/>
      <c r="M1027" s="151"/>
      <c r="N1027" s="151"/>
      <c r="O1027" s="151"/>
      <c r="P1027" s="151"/>
      <c r="Q1027" s="151"/>
      <c r="R1027" s="151"/>
      <c r="S1027" s="151"/>
      <c r="T1027" s="151"/>
      <c r="U1027" s="151"/>
      <c r="V1027" s="151"/>
      <c r="W1027" s="151"/>
      <c r="X1027" s="151"/>
      <c r="Y1027" s="151"/>
      <c r="Z1027" s="151"/>
      <c r="AA1027" s="151"/>
      <c r="AB1027" s="151"/>
      <c r="AC1027" s="151"/>
      <c r="AD1027" s="151"/>
      <c r="AE1027" s="151"/>
      <c r="AF1027" s="151"/>
      <c r="AG1027" s="151"/>
      <c r="AH1027" s="151"/>
      <c r="AI1027" s="151"/>
      <c r="AJ1027" s="151"/>
      <c r="AK1027" s="151"/>
      <c r="AL1027" s="151"/>
      <c r="AM1027" s="151"/>
      <c r="AN1027" s="151"/>
      <c r="AO1027" s="151"/>
      <c r="AP1027" s="151"/>
      <c r="AQ1027" s="151"/>
      <c r="AR1027" s="151"/>
      <c r="AS1027" s="151"/>
      <c r="AT1027" s="151"/>
      <c r="AU1027" s="151"/>
      <c r="AV1027" s="151"/>
      <c r="AW1027" s="151"/>
      <c r="AX1027" s="151"/>
      <c r="AY1027" s="151"/>
      <c r="AZ1027" s="151"/>
      <c r="BA1027" s="151"/>
      <c r="BB1027" s="151"/>
      <c r="BC1027" s="151"/>
      <c r="BD1027" s="151"/>
      <c r="BE1027" s="151"/>
      <c r="BF1027" s="151"/>
      <c r="BG1027" s="151"/>
      <c r="BH1027" s="151"/>
      <c r="BI1027" s="151"/>
      <c r="BJ1027" s="151"/>
      <c r="BK1027" s="151"/>
      <c r="BL1027" s="151"/>
      <c r="BM1027" s="151"/>
      <c r="BN1027" s="151"/>
      <c r="BO1027" s="151"/>
      <c r="BP1027" s="151"/>
      <c r="BQ1027" s="151"/>
      <c r="BR1027" s="151"/>
      <c r="BS1027" s="151"/>
      <c r="BT1027" s="151"/>
      <c r="BU1027" s="151"/>
      <c r="BV1027" s="151"/>
      <c r="BW1027" s="151"/>
      <c r="BX1027" s="151"/>
      <c r="BY1027" s="151"/>
      <c r="BZ1027" s="151"/>
      <c r="CA1027" s="151"/>
      <c r="CB1027" s="151"/>
      <c r="CC1027" s="151"/>
      <c r="CD1027" s="151"/>
      <c r="CE1027" s="151"/>
      <c r="CF1027" s="151"/>
      <c r="CG1027" s="151"/>
      <c r="CH1027" s="151"/>
      <c r="CI1027" s="151"/>
      <c r="CJ1027" s="151"/>
      <c r="CK1027" s="151"/>
      <c r="CL1027" s="151"/>
      <c r="CM1027" s="151"/>
      <c r="CN1027" s="151"/>
      <c r="CO1027" s="151"/>
      <c r="CP1027" s="151"/>
      <c r="CQ1027" s="151"/>
      <c r="CR1027" s="151"/>
      <c r="CS1027" s="151"/>
      <c r="CT1027" s="151"/>
      <c r="CU1027" s="151"/>
      <c r="CV1027" s="151"/>
      <c r="CW1027" s="151"/>
      <c r="CX1027" s="151"/>
      <c r="CY1027" s="151"/>
      <c r="CZ1027" s="151"/>
      <c r="DA1027" s="151"/>
      <c r="DB1027" s="151"/>
      <c r="DC1027" s="151"/>
      <c r="DD1027" s="151"/>
      <c r="DE1027" s="151"/>
      <c r="DF1027" s="151"/>
      <c r="DG1027" s="151"/>
      <c r="DH1027" s="151"/>
      <c r="DI1027" s="151"/>
      <c r="DJ1027" s="151"/>
      <c r="DK1027" s="151"/>
      <c r="DL1027" s="151"/>
      <c r="DM1027" s="151"/>
      <c r="DN1027" s="151"/>
      <c r="DO1027" s="151"/>
    </row>
    <row r="1028" spans="1:119" ht="15.75" customHeight="1" x14ac:dyDescent="0.2">
      <c r="A1028" s="151"/>
      <c r="B1028" s="151"/>
      <c r="C1028" s="151"/>
      <c r="D1028" s="151"/>
      <c r="E1028" s="151"/>
      <c r="F1028" s="151"/>
      <c r="G1028" s="151"/>
      <c r="H1028" s="151"/>
      <c r="I1028" s="151"/>
      <c r="J1028" s="151"/>
      <c r="K1028" s="151"/>
      <c r="L1028" s="151"/>
      <c r="M1028" s="151"/>
      <c r="N1028" s="151"/>
      <c r="O1028" s="151"/>
      <c r="P1028" s="151"/>
      <c r="Q1028" s="151"/>
      <c r="R1028" s="151"/>
      <c r="S1028" s="151"/>
      <c r="T1028" s="151"/>
      <c r="U1028" s="151"/>
      <c r="V1028" s="151"/>
      <c r="W1028" s="151"/>
      <c r="X1028" s="151"/>
      <c r="Y1028" s="151"/>
      <c r="Z1028" s="151"/>
      <c r="AA1028" s="151"/>
      <c r="AB1028" s="151"/>
      <c r="AC1028" s="151"/>
      <c r="AD1028" s="151"/>
      <c r="AE1028" s="151"/>
      <c r="AF1028" s="151"/>
      <c r="AG1028" s="151"/>
      <c r="AH1028" s="151"/>
      <c r="AI1028" s="151"/>
      <c r="AJ1028" s="151"/>
      <c r="AK1028" s="151"/>
      <c r="AL1028" s="151"/>
      <c r="AM1028" s="151"/>
      <c r="AN1028" s="151"/>
      <c r="AO1028" s="151"/>
      <c r="AP1028" s="151"/>
      <c r="AQ1028" s="151"/>
      <c r="AR1028" s="151"/>
      <c r="AS1028" s="151"/>
      <c r="AT1028" s="151"/>
      <c r="AU1028" s="151"/>
      <c r="AV1028" s="151"/>
      <c r="AW1028" s="151"/>
      <c r="AX1028" s="151"/>
      <c r="AY1028" s="151"/>
      <c r="AZ1028" s="151"/>
      <c r="BA1028" s="151"/>
      <c r="BB1028" s="151"/>
      <c r="BC1028" s="151"/>
      <c r="BD1028" s="151"/>
      <c r="BE1028" s="151"/>
      <c r="BF1028" s="151"/>
      <c r="BG1028" s="151"/>
      <c r="BH1028" s="151"/>
      <c r="BI1028" s="151"/>
      <c r="BJ1028" s="151"/>
      <c r="BK1028" s="151"/>
      <c r="BL1028" s="151"/>
      <c r="BM1028" s="151"/>
      <c r="BN1028" s="151"/>
      <c r="BO1028" s="151"/>
      <c r="BP1028" s="151"/>
      <c r="BQ1028" s="151"/>
      <c r="BR1028" s="151"/>
      <c r="BS1028" s="151"/>
      <c r="BT1028" s="151"/>
      <c r="BU1028" s="151"/>
      <c r="BV1028" s="151"/>
      <c r="BW1028" s="151"/>
      <c r="BX1028" s="151"/>
      <c r="BY1028" s="151"/>
      <c r="BZ1028" s="151"/>
      <c r="CA1028" s="151"/>
      <c r="CB1028" s="151"/>
      <c r="CC1028" s="151"/>
      <c r="CD1028" s="151"/>
      <c r="CE1028" s="151"/>
      <c r="CF1028" s="151"/>
      <c r="CG1028" s="151"/>
      <c r="CH1028" s="151"/>
      <c r="CI1028" s="151"/>
      <c r="CJ1028" s="151"/>
      <c r="CK1028" s="151"/>
      <c r="CL1028" s="151"/>
      <c r="CM1028" s="151"/>
      <c r="CN1028" s="151"/>
      <c r="CO1028" s="151"/>
      <c r="CP1028" s="151"/>
      <c r="CQ1028" s="151"/>
      <c r="CR1028" s="151"/>
      <c r="CS1028" s="151"/>
      <c r="CT1028" s="151"/>
      <c r="CU1028" s="151"/>
      <c r="CV1028" s="151"/>
      <c r="CW1028" s="151"/>
      <c r="CX1028" s="151"/>
      <c r="CY1028" s="151"/>
      <c r="CZ1028" s="151"/>
      <c r="DA1028" s="151"/>
      <c r="DB1028" s="151"/>
      <c r="DC1028" s="151"/>
      <c r="DD1028" s="151"/>
      <c r="DE1028" s="151"/>
      <c r="DF1028" s="151"/>
      <c r="DG1028" s="151"/>
      <c r="DH1028" s="151"/>
      <c r="DI1028" s="151"/>
      <c r="DJ1028" s="151"/>
      <c r="DK1028" s="151"/>
      <c r="DL1028" s="151"/>
      <c r="DM1028" s="151"/>
      <c r="DN1028" s="151"/>
      <c r="DO1028" s="151"/>
    </row>
    <row r="1029" spans="1:119" ht="15.75" customHeight="1" x14ac:dyDescent="0.2">
      <c r="A1029" s="151"/>
      <c r="B1029" s="151"/>
      <c r="C1029" s="151"/>
      <c r="D1029" s="151"/>
      <c r="E1029" s="151"/>
      <c r="F1029" s="151"/>
      <c r="G1029" s="151"/>
      <c r="H1029" s="151"/>
      <c r="I1029" s="151"/>
      <c r="J1029" s="151"/>
      <c r="K1029" s="151"/>
      <c r="L1029" s="151"/>
      <c r="M1029" s="151"/>
      <c r="N1029" s="151"/>
      <c r="O1029" s="151"/>
      <c r="P1029" s="151"/>
      <c r="Q1029" s="151"/>
      <c r="R1029" s="151"/>
      <c r="S1029" s="151"/>
      <c r="T1029" s="151"/>
      <c r="U1029" s="151"/>
      <c r="V1029" s="151"/>
      <c r="W1029" s="151"/>
      <c r="X1029" s="151"/>
      <c r="Y1029" s="151"/>
      <c r="Z1029" s="151"/>
      <c r="AA1029" s="151"/>
      <c r="AB1029" s="151"/>
      <c r="AC1029" s="151"/>
      <c r="AD1029" s="151"/>
      <c r="AE1029" s="151"/>
      <c r="AF1029" s="151"/>
      <c r="AG1029" s="151"/>
      <c r="AH1029" s="151"/>
      <c r="AI1029" s="151"/>
      <c r="AJ1029" s="151"/>
      <c r="AK1029" s="151"/>
      <c r="AL1029" s="151"/>
      <c r="AM1029" s="151"/>
      <c r="AN1029" s="151"/>
      <c r="AO1029" s="151"/>
      <c r="AP1029" s="151"/>
      <c r="AQ1029" s="151"/>
      <c r="AR1029" s="151"/>
      <c r="AS1029" s="151"/>
      <c r="AT1029" s="151"/>
      <c r="AU1029" s="151"/>
      <c r="AV1029" s="151"/>
      <c r="AW1029" s="151"/>
      <c r="AX1029" s="151"/>
      <c r="AY1029" s="151"/>
      <c r="AZ1029" s="151"/>
      <c r="BA1029" s="151"/>
      <c r="BB1029" s="151"/>
      <c r="BC1029" s="151"/>
      <c r="BD1029" s="151"/>
      <c r="BE1029" s="151"/>
      <c r="BF1029" s="151"/>
      <c r="BG1029" s="151"/>
      <c r="BH1029" s="151"/>
      <c r="BI1029" s="151"/>
      <c r="BJ1029" s="151"/>
      <c r="BK1029" s="151"/>
      <c r="BL1029" s="151"/>
      <c r="BM1029" s="151"/>
      <c r="BN1029" s="151"/>
      <c r="BO1029" s="151"/>
      <c r="BP1029" s="151"/>
      <c r="BQ1029" s="151"/>
      <c r="BR1029" s="151"/>
      <c r="BS1029" s="151"/>
      <c r="BT1029" s="151"/>
      <c r="BU1029" s="151"/>
      <c r="BV1029" s="151"/>
      <c r="BW1029" s="151"/>
      <c r="BX1029" s="151"/>
      <c r="BY1029" s="151"/>
      <c r="BZ1029" s="151"/>
      <c r="CA1029" s="151"/>
      <c r="CB1029" s="151"/>
      <c r="CC1029" s="151"/>
      <c r="CD1029" s="151"/>
      <c r="CE1029" s="151"/>
      <c r="CF1029" s="151"/>
      <c r="CG1029" s="151"/>
      <c r="CH1029" s="151"/>
      <c r="CI1029" s="151"/>
      <c r="CJ1029" s="151"/>
      <c r="CK1029" s="151"/>
      <c r="CL1029" s="151"/>
      <c r="CM1029" s="151"/>
      <c r="CN1029" s="151"/>
      <c r="CO1029" s="151"/>
      <c r="CP1029" s="151"/>
      <c r="CQ1029" s="151"/>
      <c r="CR1029" s="151"/>
      <c r="CS1029" s="151"/>
      <c r="CT1029" s="151"/>
      <c r="CU1029" s="151"/>
      <c r="CV1029" s="151"/>
      <c r="CW1029" s="151"/>
      <c r="CX1029" s="151"/>
      <c r="CY1029" s="151"/>
      <c r="CZ1029" s="151"/>
      <c r="DA1029" s="151"/>
      <c r="DB1029" s="151"/>
      <c r="DC1029" s="151"/>
      <c r="DD1029" s="151"/>
      <c r="DE1029" s="151"/>
      <c r="DF1029" s="151"/>
      <c r="DG1029" s="151"/>
      <c r="DH1029" s="151"/>
      <c r="DI1029" s="151"/>
      <c r="DJ1029" s="151"/>
      <c r="DK1029" s="151"/>
      <c r="DL1029" s="151"/>
      <c r="DM1029" s="151"/>
      <c r="DN1029" s="151"/>
      <c r="DO1029" s="151"/>
    </row>
    <row r="1030" spans="1:119" ht="15.75" customHeight="1" x14ac:dyDescent="0.2">
      <c r="A1030" s="151"/>
      <c r="B1030" s="151"/>
      <c r="C1030" s="151"/>
      <c r="D1030" s="151"/>
      <c r="E1030" s="151"/>
      <c r="F1030" s="151"/>
      <c r="G1030" s="151"/>
      <c r="H1030" s="151"/>
      <c r="I1030" s="151"/>
      <c r="J1030" s="151"/>
      <c r="K1030" s="151"/>
      <c r="L1030" s="151"/>
      <c r="M1030" s="151"/>
      <c r="N1030" s="151"/>
      <c r="O1030" s="151"/>
      <c r="P1030" s="151"/>
      <c r="Q1030" s="151"/>
      <c r="R1030" s="151"/>
      <c r="S1030" s="151"/>
      <c r="T1030" s="151"/>
      <c r="U1030" s="151"/>
      <c r="V1030" s="151"/>
      <c r="W1030" s="151"/>
      <c r="X1030" s="151"/>
      <c r="Y1030" s="151"/>
      <c r="Z1030" s="151"/>
      <c r="AA1030" s="151"/>
      <c r="AB1030" s="151"/>
      <c r="AC1030" s="151"/>
      <c r="AD1030" s="151"/>
      <c r="AE1030" s="151"/>
      <c r="AF1030" s="151"/>
      <c r="AG1030" s="151"/>
      <c r="AH1030" s="151"/>
      <c r="AI1030" s="151"/>
      <c r="AJ1030" s="151"/>
      <c r="AK1030" s="151"/>
      <c r="AL1030" s="151"/>
      <c r="AM1030" s="151"/>
      <c r="AN1030" s="151"/>
      <c r="AO1030" s="151"/>
      <c r="AP1030" s="151"/>
      <c r="AQ1030" s="151"/>
      <c r="AR1030" s="151"/>
      <c r="AS1030" s="151"/>
      <c r="AT1030" s="151"/>
      <c r="AU1030" s="151"/>
      <c r="AV1030" s="151"/>
      <c r="AW1030" s="151"/>
      <c r="AX1030" s="151"/>
      <c r="AY1030" s="151"/>
      <c r="AZ1030" s="151"/>
      <c r="BA1030" s="151"/>
      <c r="BB1030" s="151"/>
      <c r="BC1030" s="151"/>
      <c r="BD1030" s="151"/>
      <c r="BE1030" s="151"/>
      <c r="BF1030" s="151"/>
      <c r="BG1030" s="151"/>
      <c r="BH1030" s="151"/>
      <c r="BI1030" s="151"/>
      <c r="BJ1030" s="151"/>
      <c r="BK1030" s="151"/>
      <c r="BL1030" s="151"/>
      <c r="BM1030" s="151"/>
      <c r="BN1030" s="151"/>
      <c r="BO1030" s="151"/>
      <c r="BP1030" s="151"/>
      <c r="BQ1030" s="151"/>
      <c r="BR1030" s="151"/>
      <c r="BS1030" s="151"/>
      <c r="BT1030" s="151"/>
      <c r="BU1030" s="151"/>
      <c r="BV1030" s="151"/>
      <c r="BW1030" s="151"/>
      <c r="BX1030" s="151"/>
      <c r="BY1030" s="151"/>
      <c r="BZ1030" s="151"/>
      <c r="CA1030" s="151"/>
      <c r="CB1030" s="151"/>
      <c r="CC1030" s="151"/>
      <c r="CD1030" s="151"/>
      <c r="CE1030" s="151"/>
      <c r="CF1030" s="151"/>
      <c r="CG1030" s="151"/>
      <c r="CH1030" s="151"/>
      <c r="CI1030" s="151"/>
      <c r="CJ1030" s="151"/>
      <c r="CK1030" s="151"/>
      <c r="CL1030" s="151"/>
      <c r="CM1030" s="151"/>
      <c r="CN1030" s="151"/>
      <c r="CO1030" s="151"/>
      <c r="CP1030" s="151"/>
      <c r="CQ1030" s="151"/>
      <c r="CR1030" s="151"/>
      <c r="CS1030" s="151"/>
      <c r="CT1030" s="151"/>
      <c r="CU1030" s="151"/>
      <c r="CV1030" s="151"/>
      <c r="CW1030" s="151"/>
      <c r="CX1030" s="151"/>
      <c r="CY1030" s="151"/>
      <c r="CZ1030" s="151"/>
      <c r="DA1030" s="151"/>
      <c r="DB1030" s="151"/>
      <c r="DC1030" s="151"/>
      <c r="DD1030" s="151"/>
      <c r="DE1030" s="151"/>
      <c r="DF1030" s="151"/>
      <c r="DG1030" s="151"/>
      <c r="DH1030" s="151"/>
      <c r="DI1030" s="151"/>
      <c r="DJ1030" s="151"/>
      <c r="DK1030" s="151"/>
      <c r="DL1030" s="151"/>
      <c r="DM1030" s="151"/>
      <c r="DN1030" s="151"/>
      <c r="DO1030" s="151"/>
    </row>
    <row r="1031" spans="1:119" ht="15.75" customHeight="1" x14ac:dyDescent="0.2">
      <c r="A1031" s="151"/>
      <c r="B1031" s="151"/>
      <c r="C1031" s="151"/>
      <c r="D1031" s="151"/>
      <c r="E1031" s="151"/>
      <c r="F1031" s="151"/>
      <c r="G1031" s="151"/>
      <c r="H1031" s="151"/>
      <c r="I1031" s="151"/>
      <c r="J1031" s="151"/>
      <c r="K1031" s="151"/>
      <c r="L1031" s="151"/>
      <c r="M1031" s="151"/>
      <c r="N1031" s="151"/>
      <c r="O1031" s="151"/>
      <c r="P1031" s="151"/>
      <c r="Q1031" s="151"/>
      <c r="R1031" s="151"/>
      <c r="S1031" s="151"/>
      <c r="T1031" s="151"/>
      <c r="U1031" s="151"/>
      <c r="V1031" s="151"/>
      <c r="W1031" s="151"/>
      <c r="X1031" s="151"/>
      <c r="Y1031" s="151"/>
      <c r="Z1031" s="151"/>
      <c r="AA1031" s="151"/>
      <c r="AB1031" s="151"/>
      <c r="AC1031" s="151"/>
      <c r="AD1031" s="151"/>
      <c r="AE1031" s="151"/>
      <c r="AF1031" s="151"/>
      <c r="AG1031" s="151"/>
      <c r="AH1031" s="151"/>
      <c r="AI1031" s="151"/>
      <c r="AJ1031" s="151"/>
      <c r="AK1031" s="151"/>
      <c r="AL1031" s="151"/>
      <c r="AM1031" s="151"/>
      <c r="AN1031" s="151"/>
      <c r="AO1031" s="151"/>
      <c r="AP1031" s="151"/>
      <c r="AQ1031" s="151"/>
      <c r="AR1031" s="151"/>
      <c r="AS1031" s="151"/>
      <c r="AT1031" s="151"/>
      <c r="AU1031" s="151"/>
      <c r="AV1031" s="151"/>
      <c r="AW1031" s="151"/>
      <c r="AX1031" s="151"/>
      <c r="AY1031" s="151"/>
      <c r="AZ1031" s="151"/>
      <c r="BA1031" s="151"/>
      <c r="BB1031" s="151"/>
      <c r="BC1031" s="151"/>
      <c r="BD1031" s="151"/>
      <c r="BE1031" s="151"/>
      <c r="BF1031" s="151"/>
      <c r="BG1031" s="151"/>
      <c r="BH1031" s="151"/>
      <c r="BI1031" s="151"/>
      <c r="BJ1031" s="151"/>
      <c r="BK1031" s="151"/>
      <c r="BL1031" s="151"/>
      <c r="BM1031" s="151"/>
      <c r="BN1031" s="151"/>
      <c r="BO1031" s="151"/>
      <c r="BP1031" s="151"/>
      <c r="BQ1031" s="151"/>
      <c r="BR1031" s="151"/>
      <c r="BS1031" s="151"/>
      <c r="BT1031" s="151"/>
      <c r="BU1031" s="151"/>
      <c r="BV1031" s="151"/>
      <c r="BW1031" s="151"/>
      <c r="BX1031" s="151"/>
      <c r="BY1031" s="151"/>
      <c r="BZ1031" s="151"/>
      <c r="CA1031" s="151"/>
      <c r="CB1031" s="151"/>
      <c r="CC1031" s="151"/>
      <c r="CD1031" s="151"/>
      <c r="CE1031" s="151"/>
      <c r="CF1031" s="151"/>
      <c r="CG1031" s="151"/>
      <c r="CH1031" s="151"/>
      <c r="CI1031" s="151"/>
      <c r="CJ1031" s="151"/>
      <c r="CK1031" s="151"/>
      <c r="CL1031" s="151"/>
      <c r="CM1031" s="151"/>
      <c r="CN1031" s="151"/>
      <c r="CO1031" s="151"/>
      <c r="CP1031" s="151"/>
      <c r="CQ1031" s="151"/>
      <c r="CR1031" s="151"/>
      <c r="CS1031" s="151"/>
      <c r="CT1031" s="151"/>
      <c r="CU1031" s="151"/>
      <c r="CV1031" s="151"/>
      <c r="CW1031" s="151"/>
      <c r="CX1031" s="151"/>
      <c r="CY1031" s="151"/>
      <c r="CZ1031" s="151"/>
      <c r="DA1031" s="151"/>
      <c r="DB1031" s="151"/>
      <c r="DC1031" s="151"/>
      <c r="DD1031" s="151"/>
      <c r="DE1031" s="151"/>
      <c r="DF1031" s="151"/>
      <c r="DG1031" s="151"/>
      <c r="DH1031" s="151"/>
      <c r="DI1031" s="151"/>
      <c r="DJ1031" s="151"/>
      <c r="DK1031" s="151"/>
      <c r="DL1031" s="151"/>
      <c r="DM1031" s="151"/>
      <c r="DN1031" s="151"/>
      <c r="DO1031" s="151"/>
    </row>
    <row r="1032" spans="1:119" ht="15.75" customHeight="1" x14ac:dyDescent="0.2">
      <c r="A1032" s="151"/>
      <c r="B1032" s="151"/>
      <c r="C1032" s="151"/>
      <c r="D1032" s="151"/>
      <c r="E1032" s="151"/>
      <c r="F1032" s="151"/>
      <c r="G1032" s="151"/>
      <c r="H1032" s="151"/>
      <c r="I1032" s="151"/>
      <c r="J1032" s="151"/>
      <c r="K1032" s="151"/>
      <c r="L1032" s="151"/>
      <c r="M1032" s="151"/>
      <c r="N1032" s="151"/>
      <c r="O1032" s="151"/>
      <c r="P1032" s="151"/>
      <c r="Q1032" s="151"/>
      <c r="R1032" s="151"/>
      <c r="S1032" s="151"/>
      <c r="T1032" s="151"/>
      <c r="U1032" s="151"/>
      <c r="V1032" s="151"/>
      <c r="W1032" s="151"/>
      <c r="X1032" s="151"/>
      <c r="Y1032" s="151"/>
      <c r="Z1032" s="151"/>
      <c r="AA1032" s="151"/>
      <c r="AB1032" s="151"/>
      <c r="AC1032" s="151"/>
      <c r="AD1032" s="151"/>
      <c r="AE1032" s="151"/>
      <c r="AF1032" s="151"/>
      <c r="AG1032" s="151"/>
      <c r="AH1032" s="151"/>
      <c r="AI1032" s="151"/>
      <c r="AJ1032" s="151"/>
      <c r="AK1032" s="151"/>
      <c r="AL1032" s="151"/>
      <c r="AM1032" s="151"/>
      <c r="AN1032" s="151"/>
      <c r="AO1032" s="151"/>
      <c r="AP1032" s="151"/>
      <c r="AQ1032" s="151"/>
      <c r="AR1032" s="151"/>
      <c r="AS1032" s="151"/>
      <c r="AT1032" s="151"/>
      <c r="AU1032" s="151"/>
      <c r="AV1032" s="151"/>
      <c r="AW1032" s="151"/>
      <c r="AX1032" s="151"/>
      <c r="AY1032" s="151"/>
      <c r="AZ1032" s="151"/>
      <c r="BA1032" s="151"/>
      <c r="BB1032" s="151"/>
      <c r="BC1032" s="151"/>
      <c r="BD1032" s="151"/>
      <c r="BE1032" s="151"/>
      <c r="BF1032" s="151"/>
      <c r="BG1032" s="151"/>
      <c r="BH1032" s="151"/>
      <c r="BI1032" s="151"/>
      <c r="BJ1032" s="151"/>
      <c r="BK1032" s="151"/>
      <c r="BL1032" s="151"/>
      <c r="BM1032" s="151"/>
      <c r="BN1032" s="151"/>
      <c r="BO1032" s="151"/>
      <c r="BP1032" s="151"/>
      <c r="BQ1032" s="151"/>
      <c r="BR1032" s="151"/>
      <c r="BS1032" s="151"/>
      <c r="BT1032" s="151"/>
      <c r="BU1032" s="151"/>
      <c r="BV1032" s="151"/>
      <c r="BW1032" s="151"/>
      <c r="BX1032" s="151"/>
      <c r="BY1032" s="151"/>
      <c r="BZ1032" s="151"/>
      <c r="CA1032" s="151"/>
      <c r="CB1032" s="151"/>
      <c r="CC1032" s="151"/>
      <c r="CD1032" s="151"/>
      <c r="CE1032" s="151"/>
      <c r="CF1032" s="151"/>
      <c r="CG1032" s="151"/>
      <c r="CH1032" s="151"/>
      <c r="CI1032" s="151"/>
      <c r="CJ1032" s="151"/>
      <c r="CK1032" s="151"/>
      <c r="CL1032" s="151"/>
      <c r="CM1032" s="151"/>
      <c r="CN1032" s="151"/>
      <c r="CO1032" s="151"/>
      <c r="CP1032" s="151"/>
      <c r="CQ1032" s="151"/>
      <c r="CR1032" s="151"/>
      <c r="CS1032" s="151"/>
      <c r="CT1032" s="151"/>
      <c r="CU1032" s="151"/>
      <c r="CV1032" s="151"/>
      <c r="CW1032" s="151"/>
      <c r="CX1032" s="151"/>
      <c r="CY1032" s="151"/>
      <c r="CZ1032" s="151"/>
      <c r="DA1032" s="151"/>
      <c r="DB1032" s="151"/>
      <c r="DC1032" s="151"/>
      <c r="DD1032" s="151"/>
      <c r="DE1032" s="151"/>
      <c r="DF1032" s="151"/>
      <c r="DG1032" s="151"/>
      <c r="DH1032" s="151"/>
      <c r="DI1032" s="151"/>
      <c r="DJ1032" s="151"/>
      <c r="DK1032" s="151"/>
      <c r="DL1032" s="151"/>
      <c r="DM1032" s="151"/>
      <c r="DN1032" s="151"/>
      <c r="DO1032" s="151"/>
    </row>
    <row r="1033" spans="1:119" ht="15.75" customHeight="1" x14ac:dyDescent="0.2">
      <c r="A1033" s="151"/>
      <c r="B1033" s="151"/>
      <c r="C1033" s="151"/>
      <c r="D1033" s="151"/>
      <c r="E1033" s="151"/>
      <c r="F1033" s="151"/>
      <c r="G1033" s="151"/>
      <c r="H1033" s="151"/>
      <c r="I1033" s="151"/>
      <c r="J1033" s="151"/>
      <c r="K1033" s="151"/>
      <c r="L1033" s="151"/>
      <c r="M1033" s="151"/>
      <c r="N1033" s="151"/>
      <c r="O1033" s="151"/>
      <c r="P1033" s="151"/>
      <c r="Q1033" s="151"/>
      <c r="R1033" s="151"/>
      <c r="S1033" s="151"/>
      <c r="T1033" s="151"/>
      <c r="U1033" s="151"/>
      <c r="V1033" s="151"/>
      <c r="W1033" s="151"/>
      <c r="X1033" s="151"/>
      <c r="Y1033" s="151"/>
      <c r="Z1033" s="151"/>
      <c r="AA1033" s="151"/>
      <c r="AB1033" s="151"/>
      <c r="AC1033" s="151"/>
      <c r="AD1033" s="151"/>
      <c r="AE1033" s="151"/>
      <c r="AF1033" s="151"/>
      <c r="AG1033" s="151"/>
      <c r="AH1033" s="151"/>
      <c r="AI1033" s="151"/>
      <c r="AJ1033" s="151"/>
      <c r="AK1033" s="151"/>
      <c r="AL1033" s="151"/>
      <c r="AM1033" s="151"/>
      <c r="AN1033" s="151"/>
      <c r="AO1033" s="151"/>
      <c r="AP1033" s="151"/>
      <c r="AQ1033" s="151"/>
      <c r="AR1033" s="151"/>
      <c r="AS1033" s="151"/>
      <c r="AT1033" s="151"/>
      <c r="AU1033" s="151"/>
      <c r="AV1033" s="151"/>
      <c r="AW1033" s="151"/>
      <c r="AX1033" s="151"/>
      <c r="AY1033" s="151"/>
      <c r="AZ1033" s="151"/>
      <c r="BA1033" s="151"/>
      <c r="BB1033" s="151"/>
      <c r="BC1033" s="151"/>
      <c r="BD1033" s="151"/>
      <c r="BE1033" s="151"/>
      <c r="BF1033" s="151"/>
      <c r="BG1033" s="151"/>
      <c r="BH1033" s="151"/>
      <c r="BI1033" s="151"/>
      <c r="BJ1033" s="151"/>
      <c r="BK1033" s="151"/>
      <c r="BL1033" s="151"/>
      <c r="BM1033" s="151"/>
      <c r="BN1033" s="151"/>
      <c r="BO1033" s="151"/>
      <c r="BP1033" s="151"/>
      <c r="BQ1033" s="151"/>
      <c r="BR1033" s="151"/>
      <c r="BS1033" s="151"/>
      <c r="BT1033" s="151"/>
      <c r="BU1033" s="151"/>
      <c r="BV1033" s="151"/>
      <c r="BW1033" s="151"/>
      <c r="BX1033" s="151"/>
      <c r="BY1033" s="151"/>
      <c r="BZ1033" s="151"/>
      <c r="CA1033" s="151"/>
      <c r="CB1033" s="151"/>
      <c r="CC1033" s="151"/>
      <c r="CD1033" s="151"/>
      <c r="CE1033" s="151"/>
      <c r="CF1033" s="151"/>
      <c r="CG1033" s="151"/>
      <c r="CH1033" s="151"/>
      <c r="CI1033" s="151"/>
      <c r="CJ1033" s="151"/>
      <c r="CK1033" s="151"/>
      <c r="CL1033" s="151"/>
      <c r="CM1033" s="151"/>
      <c r="CN1033" s="151"/>
      <c r="CO1033" s="151"/>
      <c r="CP1033" s="151"/>
      <c r="CQ1033" s="151"/>
      <c r="CR1033" s="151"/>
      <c r="CS1033" s="151"/>
      <c r="CT1033" s="151"/>
      <c r="CU1033" s="151"/>
      <c r="CV1033" s="151"/>
      <c r="CW1033" s="151"/>
      <c r="CX1033" s="151"/>
      <c r="CY1033" s="151"/>
      <c r="CZ1033" s="151"/>
      <c r="DA1033" s="151"/>
      <c r="DB1033" s="151"/>
      <c r="DC1033" s="151"/>
      <c r="DD1033" s="151"/>
      <c r="DE1033" s="151"/>
      <c r="DF1033" s="151"/>
      <c r="DG1033" s="151"/>
      <c r="DH1033" s="151"/>
      <c r="DI1033" s="151"/>
      <c r="DJ1033" s="151"/>
      <c r="DK1033" s="151"/>
      <c r="DL1033" s="151"/>
      <c r="DM1033" s="151"/>
      <c r="DN1033" s="151"/>
      <c r="DO1033" s="151"/>
    </row>
    <row r="1034" spans="1:119" ht="15.75" customHeight="1" x14ac:dyDescent="0.2">
      <c r="A1034" s="151"/>
      <c r="B1034" s="151"/>
      <c r="C1034" s="151"/>
      <c r="D1034" s="151"/>
      <c r="E1034" s="151"/>
      <c r="F1034" s="151"/>
      <c r="G1034" s="151"/>
      <c r="H1034" s="151"/>
      <c r="I1034" s="151"/>
      <c r="J1034" s="151"/>
      <c r="K1034" s="151"/>
      <c r="L1034" s="151"/>
      <c r="M1034" s="151"/>
      <c r="N1034" s="151"/>
      <c r="O1034" s="151"/>
      <c r="P1034" s="151"/>
      <c r="Q1034" s="151"/>
      <c r="R1034" s="151"/>
      <c r="S1034" s="151"/>
      <c r="T1034" s="151"/>
      <c r="U1034" s="151"/>
      <c r="V1034" s="151"/>
      <c r="W1034" s="151"/>
      <c r="X1034" s="151"/>
      <c r="Y1034" s="151"/>
      <c r="Z1034" s="151"/>
      <c r="AA1034" s="151"/>
      <c r="AB1034" s="151"/>
      <c r="AC1034" s="151"/>
      <c r="AD1034" s="151"/>
      <c r="AE1034" s="151"/>
      <c r="AF1034" s="151"/>
      <c r="AG1034" s="151"/>
      <c r="AH1034" s="151"/>
      <c r="AI1034" s="151"/>
      <c r="AJ1034" s="151"/>
      <c r="AK1034" s="151"/>
      <c r="AL1034" s="151"/>
      <c r="AM1034" s="151"/>
      <c r="AN1034" s="151"/>
      <c r="AO1034" s="151"/>
      <c r="AP1034" s="151"/>
      <c r="AQ1034" s="151"/>
      <c r="AR1034" s="151"/>
      <c r="AS1034" s="151"/>
      <c r="AT1034" s="151"/>
      <c r="AU1034" s="151"/>
      <c r="AV1034" s="151"/>
      <c r="AW1034" s="151"/>
      <c r="AX1034" s="151"/>
      <c r="AY1034" s="151"/>
      <c r="AZ1034" s="151"/>
      <c r="BA1034" s="151"/>
      <c r="BB1034" s="151"/>
      <c r="BC1034" s="151"/>
      <c r="BD1034" s="151"/>
      <c r="BE1034" s="151"/>
      <c r="BF1034" s="151"/>
      <c r="BG1034" s="151"/>
      <c r="BH1034" s="151"/>
      <c r="BI1034" s="151"/>
      <c r="BJ1034" s="151"/>
      <c r="BK1034" s="151"/>
      <c r="BL1034" s="151"/>
      <c r="BM1034" s="151"/>
      <c r="BN1034" s="151"/>
      <c r="BO1034" s="151"/>
      <c r="BP1034" s="151"/>
      <c r="BQ1034" s="151"/>
      <c r="BR1034" s="151"/>
      <c r="BS1034" s="151"/>
      <c r="BT1034" s="151"/>
      <c r="BU1034" s="151"/>
      <c r="BV1034" s="151"/>
      <c r="BW1034" s="151"/>
      <c r="BX1034" s="151"/>
      <c r="BY1034" s="151"/>
      <c r="BZ1034" s="151"/>
      <c r="CA1034" s="151"/>
      <c r="CB1034" s="151"/>
      <c r="CC1034" s="151"/>
      <c r="CD1034" s="151"/>
      <c r="CE1034" s="151"/>
      <c r="CF1034" s="151"/>
      <c r="CG1034" s="151"/>
      <c r="CH1034" s="151"/>
      <c r="CI1034" s="151"/>
      <c r="CJ1034" s="151"/>
      <c r="CK1034" s="151"/>
      <c r="CL1034" s="151"/>
      <c r="CM1034" s="151"/>
      <c r="CN1034" s="151"/>
      <c r="CO1034" s="151"/>
      <c r="CP1034" s="151"/>
      <c r="CQ1034" s="151"/>
      <c r="CR1034" s="151"/>
      <c r="CS1034" s="151"/>
      <c r="CT1034" s="151"/>
      <c r="CU1034" s="151"/>
      <c r="CV1034" s="151"/>
      <c r="CW1034" s="151"/>
      <c r="CX1034" s="151"/>
      <c r="CY1034" s="151"/>
      <c r="CZ1034" s="151"/>
      <c r="DA1034" s="151"/>
      <c r="DB1034" s="151"/>
      <c r="DC1034" s="151"/>
      <c r="DD1034" s="151"/>
      <c r="DE1034" s="151"/>
      <c r="DF1034" s="151"/>
      <c r="DG1034" s="151"/>
      <c r="DH1034" s="151"/>
      <c r="DI1034" s="151"/>
      <c r="DJ1034" s="151"/>
      <c r="DK1034" s="151"/>
      <c r="DL1034" s="151"/>
      <c r="DM1034" s="151"/>
      <c r="DN1034" s="151"/>
      <c r="DO1034" s="151"/>
    </row>
    <row r="1035" spans="1:119" ht="15.75" customHeight="1" x14ac:dyDescent="0.2">
      <c r="A1035" s="151"/>
      <c r="B1035" s="151"/>
      <c r="C1035" s="151"/>
      <c r="D1035" s="151"/>
      <c r="E1035" s="151"/>
      <c r="F1035" s="151"/>
      <c r="G1035" s="151"/>
      <c r="H1035" s="151"/>
      <c r="I1035" s="151"/>
      <c r="J1035" s="151"/>
      <c r="K1035" s="151"/>
      <c r="L1035" s="151"/>
      <c r="M1035" s="151"/>
      <c r="N1035" s="151"/>
      <c r="O1035" s="151"/>
      <c r="P1035" s="151"/>
      <c r="Q1035" s="151"/>
      <c r="R1035" s="151"/>
      <c r="S1035" s="151"/>
      <c r="T1035" s="151"/>
      <c r="U1035" s="151"/>
      <c r="V1035" s="151"/>
      <c r="W1035" s="151"/>
      <c r="X1035" s="151"/>
      <c r="Y1035" s="151"/>
      <c r="Z1035" s="151"/>
      <c r="AA1035" s="151"/>
      <c r="AB1035" s="151"/>
      <c r="AC1035" s="151"/>
      <c r="AD1035" s="151"/>
      <c r="AE1035" s="151"/>
      <c r="AF1035" s="151"/>
      <c r="AG1035" s="151"/>
      <c r="AH1035" s="151"/>
      <c r="AI1035" s="151"/>
      <c r="AJ1035" s="151"/>
      <c r="AK1035" s="151"/>
      <c r="AL1035" s="151"/>
      <c r="AM1035" s="151"/>
      <c r="AN1035" s="151"/>
      <c r="AO1035" s="151"/>
      <c r="AP1035" s="151"/>
      <c r="AQ1035" s="151"/>
      <c r="AR1035" s="151"/>
      <c r="AS1035" s="151"/>
      <c r="AT1035" s="151"/>
      <c r="AU1035" s="151"/>
      <c r="AV1035" s="151"/>
      <c r="AW1035" s="151"/>
      <c r="AX1035" s="151"/>
      <c r="AY1035" s="151"/>
      <c r="AZ1035" s="151"/>
      <c r="BA1035" s="151"/>
      <c r="BB1035" s="151"/>
      <c r="BC1035" s="151"/>
      <c r="BD1035" s="151"/>
      <c r="BE1035" s="151"/>
      <c r="BF1035" s="151"/>
      <c r="BG1035" s="151"/>
      <c r="BH1035" s="151"/>
      <c r="BI1035" s="151"/>
      <c r="BJ1035" s="151"/>
      <c r="BK1035" s="151"/>
      <c r="BL1035" s="151"/>
      <c r="BM1035" s="151"/>
      <c r="BN1035" s="151"/>
      <c r="BO1035" s="151"/>
      <c r="BP1035" s="151"/>
      <c r="BQ1035" s="151"/>
      <c r="BR1035" s="151"/>
      <c r="BS1035" s="151"/>
      <c r="BT1035" s="151"/>
      <c r="BU1035" s="151"/>
      <c r="BV1035" s="151"/>
      <c r="BW1035" s="151"/>
      <c r="BX1035" s="151"/>
      <c r="BY1035" s="151"/>
      <c r="BZ1035" s="151"/>
      <c r="CA1035" s="151"/>
      <c r="CB1035" s="151"/>
      <c r="CC1035" s="151"/>
      <c r="CD1035" s="151"/>
      <c r="CE1035" s="151"/>
      <c r="CF1035" s="151"/>
      <c r="CG1035" s="151"/>
      <c r="CH1035" s="151"/>
      <c r="CI1035" s="151"/>
      <c r="CJ1035" s="151"/>
      <c r="CK1035" s="151"/>
      <c r="CL1035" s="151"/>
      <c r="CM1035" s="151"/>
      <c r="CN1035" s="151"/>
      <c r="CO1035" s="151"/>
      <c r="CP1035" s="151"/>
      <c r="CQ1035" s="151"/>
      <c r="CR1035" s="151"/>
      <c r="CS1035" s="151"/>
      <c r="CT1035" s="151"/>
      <c r="CU1035" s="151"/>
      <c r="CV1035" s="151"/>
      <c r="CW1035" s="151"/>
      <c r="CX1035" s="151"/>
      <c r="CY1035" s="151"/>
      <c r="CZ1035" s="151"/>
      <c r="DA1035" s="151"/>
      <c r="DB1035" s="151"/>
      <c r="DC1035" s="151"/>
      <c r="DD1035" s="151"/>
      <c r="DE1035" s="151"/>
      <c r="DF1035" s="151"/>
      <c r="DG1035" s="151"/>
      <c r="DH1035" s="151"/>
      <c r="DI1035" s="151"/>
      <c r="DJ1035" s="151"/>
      <c r="DK1035" s="151"/>
      <c r="DL1035" s="151"/>
      <c r="DM1035" s="151"/>
      <c r="DN1035" s="151"/>
      <c r="DO1035" s="151"/>
    </row>
    <row r="1036" spans="1:119" ht="15.75" customHeight="1" x14ac:dyDescent="0.2">
      <c r="A1036" s="151"/>
      <c r="B1036" s="151"/>
      <c r="C1036" s="151"/>
      <c r="D1036" s="151"/>
      <c r="E1036" s="151"/>
      <c r="F1036" s="151"/>
      <c r="G1036" s="151"/>
      <c r="H1036" s="151"/>
      <c r="I1036" s="151"/>
      <c r="J1036" s="151"/>
      <c r="K1036" s="151"/>
      <c r="L1036" s="151"/>
      <c r="M1036" s="151"/>
      <c r="N1036" s="151"/>
      <c r="O1036" s="151"/>
      <c r="P1036" s="151"/>
      <c r="Q1036" s="151"/>
      <c r="R1036" s="151"/>
      <c r="S1036" s="151"/>
      <c r="T1036" s="151"/>
      <c r="U1036" s="151"/>
      <c r="V1036" s="151"/>
      <c r="W1036" s="151"/>
      <c r="X1036" s="151"/>
      <c r="Y1036" s="151"/>
      <c r="Z1036" s="151"/>
      <c r="AA1036" s="151"/>
      <c r="AB1036" s="151"/>
      <c r="AC1036" s="151"/>
      <c r="AD1036" s="151"/>
      <c r="AE1036" s="151"/>
      <c r="AF1036" s="151"/>
      <c r="AG1036" s="151"/>
      <c r="AH1036" s="151"/>
      <c r="AI1036" s="151"/>
      <c r="AJ1036" s="151"/>
      <c r="AK1036" s="151"/>
      <c r="AL1036" s="151"/>
      <c r="AM1036" s="151"/>
      <c r="AN1036" s="151"/>
      <c r="AO1036" s="151"/>
      <c r="AP1036" s="151"/>
      <c r="AQ1036" s="151"/>
      <c r="AR1036" s="151"/>
      <c r="AS1036" s="151"/>
      <c r="AT1036" s="151"/>
      <c r="AU1036" s="151"/>
      <c r="AV1036" s="151"/>
      <c r="AW1036" s="151"/>
      <c r="AX1036" s="151"/>
      <c r="AY1036" s="151"/>
      <c r="AZ1036" s="151"/>
      <c r="BA1036" s="151"/>
      <c r="BB1036" s="151"/>
      <c r="BC1036" s="151"/>
      <c r="BD1036" s="151"/>
      <c r="BE1036" s="151"/>
      <c r="BF1036" s="151"/>
      <c r="BG1036" s="151"/>
      <c r="BH1036" s="151"/>
      <c r="BI1036" s="151"/>
      <c r="BJ1036" s="151"/>
      <c r="BK1036" s="151"/>
      <c r="BL1036" s="151"/>
      <c r="BM1036" s="151"/>
      <c r="BN1036" s="151"/>
      <c r="BO1036" s="151"/>
      <c r="BP1036" s="151"/>
      <c r="BQ1036" s="151"/>
      <c r="BR1036" s="151"/>
      <c r="BS1036" s="151"/>
      <c r="BT1036" s="151"/>
      <c r="BU1036" s="151"/>
      <c r="BV1036" s="151"/>
      <c r="BW1036" s="151"/>
      <c r="BX1036" s="151"/>
      <c r="BY1036" s="151"/>
      <c r="BZ1036" s="151"/>
      <c r="CA1036" s="151"/>
      <c r="CB1036" s="151"/>
      <c r="CC1036" s="151"/>
      <c r="CD1036" s="151"/>
      <c r="CE1036" s="151"/>
      <c r="CF1036" s="151"/>
      <c r="CG1036" s="151"/>
      <c r="CH1036" s="151"/>
      <c r="CI1036" s="151"/>
      <c r="CJ1036" s="151"/>
      <c r="CK1036" s="151"/>
      <c r="CL1036" s="151"/>
      <c r="CM1036" s="151"/>
      <c r="CN1036" s="151"/>
      <c r="CO1036" s="151"/>
      <c r="CP1036" s="151"/>
      <c r="CQ1036" s="151"/>
      <c r="CR1036" s="151"/>
      <c r="CS1036" s="151"/>
      <c r="CT1036" s="151"/>
      <c r="CU1036" s="151"/>
      <c r="CV1036" s="151"/>
      <c r="CW1036" s="151"/>
      <c r="CX1036" s="151"/>
      <c r="CY1036" s="151"/>
      <c r="CZ1036" s="151"/>
      <c r="DA1036" s="151"/>
      <c r="DB1036" s="151"/>
      <c r="DC1036" s="151"/>
      <c r="DD1036" s="151"/>
      <c r="DE1036" s="151"/>
      <c r="DF1036" s="151"/>
      <c r="DG1036" s="151"/>
      <c r="DH1036" s="151"/>
      <c r="DI1036" s="151"/>
      <c r="DJ1036" s="151"/>
      <c r="DK1036" s="151"/>
      <c r="DL1036" s="151"/>
      <c r="DM1036" s="151"/>
      <c r="DN1036" s="151"/>
      <c r="DO1036" s="151"/>
    </row>
    <row r="1037" spans="1:119" ht="15.75" customHeight="1" x14ac:dyDescent="0.2">
      <c r="A1037" s="151"/>
      <c r="B1037" s="151"/>
      <c r="C1037" s="151"/>
      <c r="D1037" s="151"/>
      <c r="E1037" s="151"/>
      <c r="F1037" s="151"/>
      <c r="G1037" s="151"/>
      <c r="H1037" s="151"/>
      <c r="I1037" s="151"/>
      <c r="J1037" s="151"/>
      <c r="K1037" s="151"/>
      <c r="L1037" s="151"/>
      <c r="M1037" s="151"/>
      <c r="N1037" s="151"/>
      <c r="O1037" s="151"/>
      <c r="P1037" s="151"/>
      <c r="Q1037" s="151"/>
      <c r="R1037" s="151"/>
      <c r="S1037" s="151"/>
      <c r="T1037" s="151"/>
      <c r="U1037" s="151"/>
      <c r="V1037" s="151"/>
      <c r="W1037" s="151"/>
      <c r="X1037" s="151"/>
      <c r="Y1037" s="151"/>
      <c r="Z1037" s="151"/>
      <c r="AA1037" s="151"/>
      <c r="AB1037" s="151"/>
      <c r="AC1037" s="151"/>
      <c r="AD1037" s="151"/>
      <c r="AE1037" s="151"/>
      <c r="AF1037" s="151"/>
      <c r="AG1037" s="151"/>
      <c r="AH1037" s="151"/>
      <c r="AI1037" s="151"/>
      <c r="AJ1037" s="151"/>
      <c r="AK1037" s="151"/>
      <c r="AL1037" s="151"/>
      <c r="AM1037" s="151"/>
      <c r="AN1037" s="151"/>
      <c r="AO1037" s="151"/>
      <c r="AP1037" s="151"/>
      <c r="AQ1037" s="151"/>
      <c r="AR1037" s="151"/>
      <c r="AS1037" s="151"/>
      <c r="AT1037" s="151"/>
      <c r="AU1037" s="151"/>
      <c r="AV1037" s="151"/>
      <c r="AW1037" s="151"/>
      <c r="AX1037" s="151"/>
      <c r="AY1037" s="151"/>
      <c r="AZ1037" s="151"/>
      <c r="BA1037" s="151"/>
      <c r="BB1037" s="151"/>
      <c r="BC1037" s="151"/>
      <c r="BD1037" s="151"/>
      <c r="BE1037" s="151"/>
      <c r="BF1037" s="151"/>
      <c r="BG1037" s="151"/>
      <c r="BH1037" s="151"/>
      <c r="BI1037" s="151"/>
      <c r="BJ1037" s="151"/>
      <c r="BK1037" s="151"/>
      <c r="BL1037" s="151"/>
      <c r="BM1037" s="151"/>
      <c r="BN1037" s="151"/>
      <c r="BO1037" s="151"/>
      <c r="BP1037" s="151"/>
      <c r="BQ1037" s="151"/>
      <c r="BR1037" s="151"/>
      <c r="BS1037" s="151"/>
      <c r="BT1037" s="151"/>
      <c r="BU1037" s="151"/>
      <c r="BV1037" s="151"/>
      <c r="BW1037" s="151"/>
      <c r="BX1037" s="151"/>
      <c r="BY1037" s="151"/>
      <c r="BZ1037" s="151"/>
      <c r="CA1037" s="151"/>
      <c r="CB1037" s="151"/>
      <c r="CC1037" s="151"/>
      <c r="CD1037" s="151"/>
      <c r="CE1037" s="151"/>
      <c r="CF1037" s="151"/>
      <c r="CG1037" s="151"/>
      <c r="CH1037" s="151"/>
      <c r="CI1037" s="151"/>
      <c r="CJ1037" s="151"/>
      <c r="CK1037" s="151"/>
      <c r="CL1037" s="151"/>
      <c r="CM1037" s="151"/>
      <c r="CN1037" s="151"/>
      <c r="CO1037" s="151"/>
      <c r="CP1037" s="151"/>
      <c r="CQ1037" s="151"/>
      <c r="CR1037" s="151"/>
      <c r="CS1037" s="151"/>
      <c r="CT1037" s="151"/>
      <c r="CU1037" s="151"/>
      <c r="CV1037" s="151"/>
      <c r="CW1037" s="151"/>
      <c r="CX1037" s="151"/>
      <c r="CY1037" s="151"/>
      <c r="CZ1037" s="151"/>
      <c r="DA1037" s="151"/>
      <c r="DB1037" s="151"/>
      <c r="DC1037" s="151"/>
      <c r="DD1037" s="151"/>
      <c r="DE1037" s="151"/>
      <c r="DF1037" s="151"/>
      <c r="DG1037" s="151"/>
      <c r="DH1037" s="151"/>
      <c r="DI1037" s="151"/>
      <c r="DJ1037" s="151"/>
      <c r="DK1037" s="151"/>
      <c r="DL1037" s="151"/>
      <c r="DM1037" s="151"/>
      <c r="DN1037" s="151"/>
      <c r="DO1037" s="151"/>
    </row>
    <row r="1038" spans="1:119" ht="15.75" customHeight="1" x14ac:dyDescent="0.2">
      <c r="A1038" s="151"/>
      <c r="B1038" s="151"/>
      <c r="C1038" s="151"/>
      <c r="D1038" s="151"/>
      <c r="E1038" s="151"/>
      <c r="F1038" s="151"/>
      <c r="G1038" s="151"/>
      <c r="H1038" s="151"/>
      <c r="I1038" s="151"/>
      <c r="J1038" s="151"/>
      <c r="K1038" s="151"/>
      <c r="L1038" s="151"/>
      <c r="M1038" s="151"/>
      <c r="N1038" s="151"/>
      <c r="O1038" s="151"/>
      <c r="P1038" s="151"/>
      <c r="Q1038" s="151"/>
      <c r="R1038" s="151"/>
      <c r="S1038" s="151"/>
      <c r="T1038" s="151"/>
      <c r="U1038" s="151"/>
      <c r="V1038" s="151"/>
      <c r="W1038" s="151"/>
      <c r="X1038" s="151"/>
      <c r="Y1038" s="151"/>
      <c r="Z1038" s="151"/>
      <c r="AA1038" s="151"/>
      <c r="AB1038" s="151"/>
      <c r="AC1038" s="151"/>
      <c r="AD1038" s="151"/>
      <c r="AE1038" s="151"/>
      <c r="AF1038" s="151"/>
      <c r="AG1038" s="151"/>
      <c r="AH1038" s="151"/>
      <c r="AI1038" s="151"/>
      <c r="AJ1038" s="151"/>
      <c r="AK1038" s="151"/>
      <c r="AL1038" s="151"/>
      <c r="AM1038" s="151"/>
      <c r="AN1038" s="151"/>
      <c r="AO1038" s="151"/>
      <c r="AP1038" s="151"/>
      <c r="AQ1038" s="151"/>
      <c r="AR1038" s="151"/>
      <c r="AS1038" s="151"/>
      <c r="AT1038" s="151"/>
      <c r="AU1038" s="151"/>
      <c r="AV1038" s="151"/>
      <c r="AW1038" s="151"/>
      <c r="AX1038" s="151"/>
      <c r="AY1038" s="151"/>
      <c r="AZ1038" s="151"/>
      <c r="BA1038" s="151"/>
      <c r="BB1038" s="151"/>
      <c r="BC1038" s="151"/>
      <c r="BD1038" s="151"/>
      <c r="BE1038" s="151"/>
      <c r="BF1038" s="151"/>
      <c r="BG1038" s="151"/>
      <c r="BH1038" s="151"/>
      <c r="BI1038" s="151"/>
      <c r="BJ1038" s="151"/>
      <c r="BK1038" s="151"/>
      <c r="BL1038" s="151"/>
      <c r="BM1038" s="151"/>
      <c r="BN1038" s="151"/>
      <c r="BO1038" s="151"/>
      <c r="BP1038" s="151"/>
      <c r="BQ1038" s="151"/>
      <c r="BR1038" s="151"/>
      <c r="BS1038" s="151"/>
      <c r="BT1038" s="151"/>
      <c r="BU1038" s="151"/>
      <c r="BV1038" s="151"/>
      <c r="BW1038" s="151"/>
      <c r="BX1038" s="151"/>
      <c r="BY1038" s="151"/>
      <c r="BZ1038" s="151"/>
      <c r="CA1038" s="151"/>
      <c r="CB1038" s="151"/>
      <c r="CC1038" s="151"/>
      <c r="CD1038" s="151"/>
      <c r="CE1038" s="151"/>
      <c r="CF1038" s="151"/>
      <c r="CG1038" s="151"/>
      <c r="CH1038" s="151"/>
      <c r="CI1038" s="151"/>
      <c r="CJ1038" s="151"/>
      <c r="CK1038" s="151"/>
      <c r="CL1038" s="151"/>
      <c r="CM1038" s="151"/>
      <c r="CN1038" s="151"/>
      <c r="CO1038" s="151"/>
      <c r="CP1038" s="151"/>
      <c r="CQ1038" s="151"/>
      <c r="CR1038" s="151"/>
      <c r="CS1038" s="151"/>
      <c r="CT1038" s="151"/>
      <c r="CU1038" s="151"/>
      <c r="CV1038" s="151"/>
      <c r="CW1038" s="151"/>
      <c r="CX1038" s="151"/>
      <c r="CY1038" s="151"/>
      <c r="CZ1038" s="151"/>
      <c r="DA1038" s="151"/>
      <c r="DB1038" s="151"/>
      <c r="DC1038" s="151"/>
      <c r="DD1038" s="151"/>
      <c r="DE1038" s="151"/>
      <c r="DF1038" s="151"/>
      <c r="DG1038" s="151"/>
      <c r="DH1038" s="151"/>
      <c r="DI1038" s="151"/>
      <c r="DJ1038" s="151"/>
      <c r="DK1038" s="151"/>
      <c r="DL1038" s="151"/>
      <c r="DM1038" s="151"/>
      <c r="DN1038" s="151"/>
      <c r="DO1038" s="151"/>
    </row>
    <row r="1039" spans="1:119" ht="15.75" customHeight="1" x14ac:dyDescent="0.2">
      <c r="A1039" s="151"/>
      <c r="B1039" s="151"/>
      <c r="C1039" s="151"/>
      <c r="D1039" s="151"/>
      <c r="E1039" s="151"/>
      <c r="F1039" s="151"/>
      <c r="G1039" s="151"/>
      <c r="H1039" s="151"/>
      <c r="I1039" s="151"/>
      <c r="J1039" s="151"/>
      <c r="K1039" s="151"/>
      <c r="L1039" s="151"/>
      <c r="M1039" s="151"/>
      <c r="N1039" s="151"/>
      <c r="O1039" s="151"/>
      <c r="P1039" s="151"/>
      <c r="Q1039" s="151"/>
      <c r="R1039" s="151"/>
      <c r="S1039" s="151"/>
      <c r="T1039" s="151"/>
      <c r="U1039" s="151"/>
      <c r="V1039" s="151"/>
      <c r="W1039" s="151"/>
      <c r="X1039" s="151"/>
      <c r="Y1039" s="151"/>
      <c r="Z1039" s="151"/>
      <c r="AA1039" s="151"/>
      <c r="AB1039" s="151"/>
      <c r="AC1039" s="151"/>
      <c r="AD1039" s="151"/>
      <c r="AE1039" s="151"/>
      <c r="AF1039" s="151"/>
      <c r="AG1039" s="151"/>
      <c r="AH1039" s="151"/>
      <c r="AI1039" s="151"/>
      <c r="AJ1039" s="151"/>
      <c r="AK1039" s="151"/>
      <c r="AL1039" s="151"/>
      <c r="AM1039" s="151"/>
      <c r="AN1039" s="151"/>
      <c r="AO1039" s="151"/>
      <c r="AP1039" s="151"/>
      <c r="AQ1039" s="151"/>
      <c r="AR1039" s="151"/>
      <c r="AS1039" s="151"/>
      <c r="AT1039" s="151"/>
      <c r="AU1039" s="151"/>
      <c r="AV1039" s="151"/>
      <c r="AW1039" s="151"/>
      <c r="AX1039" s="151"/>
      <c r="AY1039" s="151"/>
      <c r="AZ1039" s="151"/>
      <c r="BA1039" s="151"/>
      <c r="BB1039" s="151"/>
      <c r="BC1039" s="151"/>
      <c r="BD1039" s="151"/>
      <c r="BE1039" s="151"/>
      <c r="BF1039" s="151"/>
      <c r="BG1039" s="151"/>
      <c r="BH1039" s="151"/>
      <c r="BI1039" s="151"/>
      <c r="BJ1039" s="151"/>
      <c r="BK1039" s="151"/>
      <c r="BL1039" s="151"/>
      <c r="BM1039" s="151"/>
      <c r="BN1039" s="151"/>
      <c r="BO1039" s="151"/>
      <c r="BP1039" s="151"/>
      <c r="BQ1039" s="151"/>
      <c r="BR1039" s="151"/>
      <c r="BS1039" s="151"/>
      <c r="BT1039" s="151"/>
      <c r="BU1039" s="151"/>
      <c r="BV1039" s="151"/>
      <c r="BW1039" s="151"/>
      <c r="BX1039" s="151"/>
      <c r="BY1039" s="151"/>
      <c r="BZ1039" s="151"/>
      <c r="CA1039" s="151"/>
      <c r="CB1039" s="151"/>
      <c r="CC1039" s="151"/>
      <c r="CD1039" s="151"/>
      <c r="CE1039" s="151"/>
      <c r="CF1039" s="151"/>
      <c r="CG1039" s="151"/>
      <c r="CH1039" s="151"/>
      <c r="CI1039" s="151"/>
      <c r="CJ1039" s="151"/>
      <c r="CK1039" s="151"/>
      <c r="CL1039" s="151"/>
      <c r="CM1039" s="151"/>
      <c r="CN1039" s="151"/>
      <c r="CO1039" s="151"/>
      <c r="CP1039" s="151"/>
      <c r="CQ1039" s="151"/>
      <c r="CR1039" s="151"/>
      <c r="CS1039" s="151"/>
      <c r="CT1039" s="151"/>
      <c r="CU1039" s="151"/>
      <c r="CV1039" s="151"/>
      <c r="CW1039" s="151"/>
      <c r="CX1039" s="151"/>
      <c r="CY1039" s="151"/>
      <c r="CZ1039" s="151"/>
      <c r="DA1039" s="151"/>
      <c r="DB1039" s="151"/>
      <c r="DC1039" s="151"/>
      <c r="DD1039" s="151"/>
      <c r="DE1039" s="151"/>
      <c r="DF1039" s="151"/>
      <c r="DG1039" s="151"/>
      <c r="DH1039" s="151"/>
      <c r="DI1039" s="151"/>
      <c r="DJ1039" s="151"/>
      <c r="DK1039" s="151"/>
      <c r="DL1039" s="151"/>
      <c r="DM1039" s="151"/>
      <c r="DN1039" s="151"/>
      <c r="DO1039" s="151"/>
    </row>
    <row r="1040" spans="1:119" ht="15.75" customHeight="1" x14ac:dyDescent="0.2">
      <c r="A1040" s="151"/>
      <c r="B1040" s="151"/>
      <c r="C1040" s="151"/>
      <c r="D1040" s="151"/>
      <c r="E1040" s="151"/>
      <c r="F1040" s="151"/>
      <c r="G1040" s="151"/>
      <c r="H1040" s="151"/>
      <c r="I1040" s="151"/>
      <c r="J1040" s="151"/>
      <c r="K1040" s="151"/>
      <c r="L1040" s="151"/>
      <c r="M1040" s="151"/>
      <c r="N1040" s="151"/>
      <c r="O1040" s="151"/>
      <c r="P1040" s="151"/>
      <c r="Q1040" s="151"/>
      <c r="R1040" s="151"/>
      <c r="S1040" s="151"/>
      <c r="T1040" s="151"/>
      <c r="U1040" s="151"/>
      <c r="V1040" s="151"/>
      <c r="W1040" s="151"/>
      <c r="X1040" s="151"/>
      <c r="Y1040" s="151"/>
      <c r="Z1040" s="151"/>
      <c r="AA1040" s="151"/>
      <c r="AB1040" s="151"/>
      <c r="AC1040" s="151"/>
      <c r="AD1040" s="151"/>
      <c r="AE1040" s="151"/>
      <c r="AF1040" s="151"/>
      <c r="AG1040" s="151"/>
      <c r="AH1040" s="151"/>
      <c r="AI1040" s="151"/>
      <c r="AJ1040" s="151"/>
      <c r="AK1040" s="151"/>
      <c r="AL1040" s="151"/>
      <c r="AM1040" s="151"/>
      <c r="AN1040" s="151"/>
      <c r="AO1040" s="151"/>
      <c r="AP1040" s="151"/>
      <c r="AQ1040" s="151"/>
      <c r="AR1040" s="151"/>
      <c r="AS1040" s="151"/>
      <c r="AT1040" s="151"/>
      <c r="AU1040" s="151"/>
      <c r="AV1040" s="151"/>
      <c r="AW1040" s="151"/>
      <c r="AX1040" s="151"/>
      <c r="AY1040" s="151"/>
      <c r="AZ1040" s="151"/>
      <c r="BA1040" s="151"/>
      <c r="BB1040" s="151"/>
      <c r="BC1040" s="151"/>
      <c r="BD1040" s="151"/>
      <c r="BE1040" s="151"/>
      <c r="BF1040" s="151"/>
      <c r="BG1040" s="151"/>
      <c r="BH1040" s="151"/>
      <c r="BI1040" s="151"/>
      <c r="BJ1040" s="151"/>
      <c r="BK1040" s="151"/>
      <c r="BL1040" s="151"/>
      <c r="BM1040" s="151"/>
      <c r="BN1040" s="151"/>
      <c r="BO1040" s="151"/>
      <c r="BP1040" s="151"/>
      <c r="BQ1040" s="151"/>
      <c r="BR1040" s="151"/>
      <c r="BS1040" s="151"/>
      <c r="BT1040" s="151"/>
      <c r="BU1040" s="151"/>
      <c r="BV1040" s="151"/>
      <c r="BW1040" s="151"/>
      <c r="BX1040" s="151"/>
      <c r="BY1040" s="151"/>
      <c r="BZ1040" s="151"/>
      <c r="CA1040" s="151"/>
      <c r="CB1040" s="151"/>
      <c r="CC1040" s="151"/>
      <c r="CD1040" s="151"/>
      <c r="CE1040" s="151"/>
      <c r="CF1040" s="151"/>
      <c r="CG1040" s="151"/>
      <c r="CH1040" s="151"/>
      <c r="CI1040" s="151"/>
      <c r="CJ1040" s="151"/>
      <c r="CK1040" s="151"/>
      <c r="CL1040" s="151"/>
      <c r="CM1040" s="151"/>
      <c r="CN1040" s="151"/>
      <c r="CO1040" s="151"/>
      <c r="CP1040" s="151"/>
      <c r="CQ1040" s="151"/>
      <c r="CR1040" s="151"/>
      <c r="CS1040" s="151"/>
      <c r="CT1040" s="151"/>
      <c r="CU1040" s="151"/>
      <c r="CV1040" s="151"/>
      <c r="CW1040" s="151"/>
      <c r="CX1040" s="151"/>
      <c r="CY1040" s="151"/>
      <c r="CZ1040" s="151"/>
      <c r="DA1040" s="151"/>
      <c r="DB1040" s="151"/>
      <c r="DC1040" s="151"/>
      <c r="DD1040" s="151"/>
      <c r="DE1040" s="151"/>
      <c r="DF1040" s="151"/>
      <c r="DG1040" s="151"/>
      <c r="DH1040" s="151"/>
      <c r="DI1040" s="151"/>
      <c r="DJ1040" s="151"/>
      <c r="DK1040" s="151"/>
      <c r="DL1040" s="151"/>
      <c r="DM1040" s="151"/>
      <c r="DN1040" s="151"/>
      <c r="DO1040" s="151"/>
    </row>
    <row r="1041" spans="1:119" ht="15.75" customHeight="1" x14ac:dyDescent="0.2">
      <c r="A1041" s="151"/>
      <c r="B1041" s="151"/>
      <c r="C1041" s="151"/>
      <c r="D1041" s="151"/>
      <c r="E1041" s="151"/>
      <c r="F1041" s="151"/>
      <c r="G1041" s="151"/>
      <c r="H1041" s="151"/>
      <c r="I1041" s="151"/>
      <c r="J1041" s="151"/>
      <c r="K1041" s="151"/>
      <c r="L1041" s="151"/>
      <c r="M1041" s="151"/>
      <c r="N1041" s="151"/>
      <c r="O1041" s="151"/>
      <c r="P1041" s="151"/>
      <c r="Q1041" s="151"/>
      <c r="R1041" s="151"/>
      <c r="S1041" s="151"/>
      <c r="T1041" s="151"/>
      <c r="U1041" s="151"/>
      <c r="V1041" s="151"/>
      <c r="W1041" s="151"/>
      <c r="X1041" s="151"/>
      <c r="Y1041" s="151"/>
      <c r="Z1041" s="151"/>
      <c r="AA1041" s="151"/>
      <c r="AB1041" s="151"/>
      <c r="AC1041" s="151"/>
      <c r="AD1041" s="151"/>
      <c r="AE1041" s="151"/>
      <c r="AF1041" s="151"/>
      <c r="AG1041" s="151"/>
      <c r="AH1041" s="151"/>
      <c r="AI1041" s="151"/>
      <c r="AJ1041" s="151"/>
      <c r="AK1041" s="151"/>
      <c r="AL1041" s="151"/>
      <c r="AM1041" s="151"/>
      <c r="AN1041" s="151"/>
      <c r="AO1041" s="151"/>
      <c r="AP1041" s="151"/>
      <c r="AQ1041" s="151"/>
      <c r="AR1041" s="151"/>
      <c r="AS1041" s="151"/>
      <c r="AT1041" s="151"/>
      <c r="AU1041" s="151"/>
      <c r="AV1041" s="151"/>
      <c r="AW1041" s="151"/>
      <c r="AX1041" s="151"/>
      <c r="AY1041" s="151"/>
      <c r="AZ1041" s="151"/>
      <c r="BA1041" s="151"/>
      <c r="BB1041" s="151"/>
      <c r="BC1041" s="151"/>
      <c r="BD1041" s="151"/>
      <c r="BE1041" s="151"/>
      <c r="BF1041" s="151"/>
      <c r="BG1041" s="151"/>
      <c r="BH1041" s="151"/>
      <c r="BI1041" s="151"/>
      <c r="BJ1041" s="151"/>
      <c r="BK1041" s="151"/>
      <c r="BL1041" s="151"/>
      <c r="BM1041" s="151"/>
      <c r="BN1041" s="151"/>
      <c r="BO1041" s="151"/>
      <c r="BP1041" s="151"/>
      <c r="BQ1041" s="151"/>
      <c r="BR1041" s="151"/>
      <c r="BS1041" s="151"/>
      <c r="BT1041" s="151"/>
      <c r="BU1041" s="151"/>
      <c r="BV1041" s="151"/>
      <c r="BW1041" s="151"/>
      <c r="BX1041" s="151"/>
      <c r="BY1041" s="151"/>
      <c r="BZ1041" s="151"/>
      <c r="CA1041" s="151"/>
      <c r="CB1041" s="151"/>
      <c r="CC1041" s="151"/>
      <c r="CD1041" s="151"/>
      <c r="CE1041" s="151"/>
      <c r="CF1041" s="151"/>
      <c r="CG1041" s="151"/>
      <c r="CH1041" s="151"/>
      <c r="CI1041" s="151"/>
      <c r="CJ1041" s="151"/>
      <c r="CK1041" s="151"/>
      <c r="CL1041" s="151"/>
      <c r="CM1041" s="151"/>
      <c r="CN1041" s="151"/>
      <c r="CO1041" s="151"/>
      <c r="CP1041" s="151"/>
      <c r="CQ1041" s="151"/>
      <c r="CR1041" s="151"/>
      <c r="CS1041" s="151"/>
      <c r="CT1041" s="151"/>
      <c r="CU1041" s="151"/>
      <c r="CV1041" s="151"/>
      <c r="CW1041" s="151"/>
      <c r="CX1041" s="151"/>
      <c r="CY1041" s="151"/>
      <c r="CZ1041" s="151"/>
      <c r="DA1041" s="151"/>
      <c r="DB1041" s="151"/>
      <c r="DC1041" s="151"/>
      <c r="DD1041" s="151"/>
      <c r="DE1041" s="151"/>
      <c r="DF1041" s="151"/>
      <c r="DG1041" s="151"/>
      <c r="DH1041" s="151"/>
      <c r="DI1041" s="151"/>
      <c r="DJ1041" s="151"/>
      <c r="DK1041" s="151"/>
      <c r="DL1041" s="151"/>
      <c r="DM1041" s="151"/>
      <c r="DN1041" s="151"/>
      <c r="DO1041" s="151"/>
    </row>
    <row r="1042" spans="1:119" ht="15.75" customHeight="1" x14ac:dyDescent="0.2">
      <c r="A1042" s="151"/>
      <c r="B1042" s="151"/>
      <c r="C1042" s="151"/>
      <c r="D1042" s="151"/>
      <c r="E1042" s="151"/>
      <c r="F1042" s="151"/>
      <c r="G1042" s="151"/>
      <c r="H1042" s="151"/>
      <c r="I1042" s="151"/>
      <c r="J1042" s="151"/>
      <c r="K1042" s="151"/>
      <c r="L1042" s="151"/>
      <c r="M1042" s="151"/>
      <c r="N1042" s="151"/>
      <c r="O1042" s="151"/>
      <c r="P1042" s="151"/>
      <c r="Q1042" s="151"/>
      <c r="R1042" s="151"/>
      <c r="S1042" s="151"/>
      <c r="T1042" s="151"/>
      <c r="U1042" s="151"/>
      <c r="V1042" s="151"/>
      <c r="W1042" s="151"/>
      <c r="X1042" s="151"/>
      <c r="Y1042" s="151"/>
      <c r="Z1042" s="151"/>
      <c r="AA1042" s="151"/>
      <c r="AB1042" s="151"/>
      <c r="AC1042" s="151"/>
      <c r="AD1042" s="151"/>
      <c r="AE1042" s="151"/>
      <c r="AF1042" s="151"/>
      <c r="AG1042" s="151"/>
      <c r="AH1042" s="151"/>
      <c r="AI1042" s="151"/>
      <c r="AJ1042" s="151"/>
      <c r="AK1042" s="151"/>
      <c r="AL1042" s="151"/>
      <c r="AM1042" s="151"/>
      <c r="AN1042" s="151"/>
      <c r="AO1042" s="151"/>
      <c r="AP1042" s="151"/>
      <c r="AQ1042" s="151"/>
      <c r="AR1042" s="151"/>
      <c r="AS1042" s="151"/>
      <c r="AT1042" s="151"/>
      <c r="AU1042" s="151"/>
      <c r="AV1042" s="151"/>
      <c r="AW1042" s="151"/>
      <c r="AX1042" s="151"/>
      <c r="AY1042" s="151"/>
      <c r="AZ1042" s="151"/>
      <c r="BA1042" s="151"/>
      <c r="BB1042" s="151"/>
      <c r="BC1042" s="151"/>
      <c r="BD1042" s="151"/>
      <c r="BE1042" s="151"/>
      <c r="BF1042" s="151"/>
      <c r="BG1042" s="151"/>
      <c r="BH1042" s="151"/>
      <c r="BI1042" s="151"/>
      <c r="BJ1042" s="151"/>
      <c r="BK1042" s="151"/>
      <c r="BL1042" s="151"/>
      <c r="BM1042" s="151"/>
      <c r="BN1042" s="151"/>
      <c r="BO1042" s="151"/>
      <c r="BP1042" s="151"/>
      <c r="BQ1042" s="151"/>
      <c r="BR1042" s="151"/>
      <c r="BS1042" s="151"/>
      <c r="BT1042" s="151"/>
      <c r="BU1042" s="151"/>
      <c r="BV1042" s="151"/>
      <c r="BW1042" s="151"/>
      <c r="BX1042" s="151"/>
      <c r="BY1042" s="151"/>
      <c r="BZ1042" s="151"/>
      <c r="CA1042" s="151"/>
      <c r="CB1042" s="151"/>
      <c r="CC1042" s="151"/>
      <c r="CD1042" s="151"/>
      <c r="CE1042" s="151"/>
      <c r="CF1042" s="151"/>
      <c r="CG1042" s="151"/>
      <c r="CH1042" s="151"/>
      <c r="CI1042" s="151"/>
      <c r="CJ1042" s="151"/>
      <c r="CK1042" s="151"/>
      <c r="CL1042" s="151"/>
      <c r="CM1042" s="151"/>
      <c r="CN1042" s="151"/>
      <c r="CO1042" s="151"/>
      <c r="CP1042" s="151"/>
      <c r="CQ1042" s="151"/>
      <c r="CR1042" s="151"/>
      <c r="CS1042" s="151"/>
      <c r="CT1042" s="151"/>
      <c r="CU1042" s="151"/>
      <c r="CV1042" s="151"/>
      <c r="CW1042" s="151"/>
      <c r="CX1042" s="151"/>
      <c r="CY1042" s="151"/>
      <c r="CZ1042" s="151"/>
      <c r="DA1042" s="151"/>
      <c r="DB1042" s="151"/>
      <c r="DC1042" s="151"/>
      <c r="DD1042" s="151"/>
      <c r="DE1042" s="151"/>
      <c r="DF1042" s="151"/>
      <c r="DG1042" s="151"/>
      <c r="DH1042" s="151"/>
      <c r="DI1042" s="151"/>
      <c r="DJ1042" s="151"/>
      <c r="DK1042" s="151"/>
      <c r="DL1042" s="151"/>
      <c r="DM1042" s="151"/>
      <c r="DN1042" s="151"/>
      <c r="DO1042" s="151"/>
    </row>
    <row r="1043" spans="1:119" ht="15.75" customHeight="1" x14ac:dyDescent="0.2">
      <c r="A1043" s="151"/>
      <c r="B1043" s="151"/>
      <c r="C1043" s="151"/>
      <c r="D1043" s="151"/>
      <c r="E1043" s="151"/>
      <c r="F1043" s="151"/>
      <c r="G1043" s="151"/>
      <c r="H1043" s="151"/>
      <c r="I1043" s="151"/>
      <c r="J1043" s="151"/>
      <c r="K1043" s="151"/>
      <c r="L1043" s="151"/>
      <c r="M1043" s="151"/>
      <c r="N1043" s="151"/>
      <c r="O1043" s="151"/>
      <c r="P1043" s="151"/>
      <c r="Q1043" s="151"/>
      <c r="R1043" s="151"/>
      <c r="S1043" s="151"/>
      <c r="T1043" s="151"/>
      <c r="U1043" s="151"/>
      <c r="V1043" s="151"/>
      <c r="W1043" s="151"/>
      <c r="X1043" s="151"/>
      <c r="Y1043" s="151"/>
      <c r="Z1043" s="151"/>
      <c r="AA1043" s="151"/>
      <c r="AB1043" s="151"/>
      <c r="AC1043" s="151"/>
      <c r="AD1043" s="151"/>
      <c r="AE1043" s="151"/>
      <c r="AF1043" s="151"/>
      <c r="AG1043" s="151"/>
      <c r="AH1043" s="151"/>
      <c r="AI1043" s="151"/>
      <c r="AJ1043" s="151"/>
      <c r="AK1043" s="151"/>
      <c r="AL1043" s="151"/>
      <c r="AM1043" s="151"/>
      <c r="AN1043" s="151"/>
      <c r="AO1043" s="151"/>
      <c r="AP1043" s="151"/>
      <c r="AQ1043" s="151"/>
      <c r="AR1043" s="151"/>
      <c r="AS1043" s="151"/>
      <c r="AT1043" s="151"/>
      <c r="AU1043" s="151"/>
      <c r="AV1043" s="151"/>
      <c r="AW1043" s="151"/>
      <c r="AX1043" s="151"/>
      <c r="AY1043" s="151"/>
      <c r="AZ1043" s="151"/>
      <c r="BA1043" s="151"/>
      <c r="BB1043" s="151"/>
      <c r="BC1043" s="151"/>
      <c r="BD1043" s="151"/>
      <c r="BE1043" s="151"/>
      <c r="BF1043" s="151"/>
      <c r="BG1043" s="151"/>
      <c r="BH1043" s="151"/>
      <c r="BI1043" s="151"/>
      <c r="BJ1043" s="151"/>
      <c r="BK1043" s="151"/>
      <c r="BL1043" s="151"/>
      <c r="BM1043" s="151"/>
      <c r="BN1043" s="151"/>
      <c r="BO1043" s="151"/>
      <c r="BP1043" s="151"/>
      <c r="BQ1043" s="151"/>
      <c r="BR1043" s="151"/>
      <c r="BS1043" s="151"/>
      <c r="BT1043" s="151"/>
      <c r="BU1043" s="151"/>
      <c r="BV1043" s="151"/>
      <c r="BW1043" s="151"/>
      <c r="BX1043" s="151"/>
      <c r="BY1043" s="151"/>
      <c r="BZ1043" s="151"/>
      <c r="CA1043" s="151"/>
      <c r="CB1043" s="151"/>
      <c r="CC1043" s="151"/>
      <c r="CD1043" s="151"/>
      <c r="CE1043" s="151"/>
      <c r="CF1043" s="151"/>
      <c r="CG1043" s="151"/>
      <c r="CH1043" s="151"/>
      <c r="CI1043" s="151"/>
      <c r="CJ1043" s="151"/>
      <c r="CK1043" s="151"/>
      <c r="CL1043" s="151"/>
      <c r="CM1043" s="151"/>
      <c r="CN1043" s="151"/>
      <c r="CO1043" s="151"/>
      <c r="CP1043" s="151"/>
      <c r="CQ1043" s="151"/>
      <c r="CR1043" s="151"/>
      <c r="CS1043" s="151"/>
      <c r="CT1043" s="151"/>
      <c r="CU1043" s="151"/>
      <c r="CV1043" s="151"/>
      <c r="CW1043" s="151"/>
      <c r="CX1043" s="151"/>
      <c r="CY1043" s="151"/>
      <c r="CZ1043" s="151"/>
      <c r="DA1043" s="151"/>
      <c r="DB1043" s="151"/>
      <c r="DC1043" s="151"/>
      <c r="DD1043" s="151"/>
      <c r="DE1043" s="151"/>
      <c r="DF1043" s="151"/>
      <c r="DG1043" s="151"/>
      <c r="DH1043" s="151"/>
      <c r="DI1043" s="151"/>
      <c r="DJ1043" s="151"/>
      <c r="DK1043" s="151"/>
      <c r="DL1043" s="151"/>
      <c r="DM1043" s="151"/>
      <c r="DN1043" s="151"/>
      <c r="DO1043" s="151"/>
    </row>
    <row r="1044" spans="1:119" ht="15.75" customHeight="1" x14ac:dyDescent="0.2">
      <c r="A1044" s="151"/>
      <c r="B1044" s="151"/>
      <c r="C1044" s="151"/>
      <c r="D1044" s="151"/>
      <c r="E1044" s="151"/>
      <c r="F1044" s="151"/>
      <c r="G1044" s="151"/>
      <c r="H1044" s="151"/>
      <c r="I1044" s="151"/>
      <c r="J1044" s="151"/>
      <c r="K1044" s="151"/>
      <c r="L1044" s="151"/>
      <c r="M1044" s="151"/>
      <c r="N1044" s="151"/>
      <c r="O1044" s="151"/>
      <c r="P1044" s="151"/>
      <c r="Q1044" s="151"/>
      <c r="R1044" s="151"/>
      <c r="S1044" s="151"/>
      <c r="T1044" s="151"/>
      <c r="U1044" s="151"/>
      <c r="V1044" s="151"/>
      <c r="W1044" s="151"/>
      <c r="X1044" s="151"/>
      <c r="Y1044" s="151"/>
      <c r="Z1044" s="151"/>
      <c r="AA1044" s="151"/>
      <c r="AB1044" s="151"/>
      <c r="AC1044" s="151"/>
      <c r="AD1044" s="151"/>
      <c r="AE1044" s="151"/>
      <c r="AF1044" s="151"/>
      <c r="AG1044" s="151"/>
      <c r="AH1044" s="151"/>
      <c r="AI1044" s="151"/>
      <c r="AJ1044" s="151"/>
      <c r="AK1044" s="151"/>
      <c r="AL1044" s="151"/>
      <c r="AM1044" s="151"/>
      <c r="AN1044" s="151"/>
      <c r="AO1044" s="151"/>
      <c r="AP1044" s="151"/>
      <c r="AQ1044" s="151"/>
      <c r="AR1044" s="151"/>
      <c r="AS1044" s="151"/>
      <c r="AT1044" s="151"/>
      <c r="AU1044" s="151"/>
      <c r="AV1044" s="151"/>
      <c r="AW1044" s="151"/>
      <c r="AX1044" s="151"/>
      <c r="AY1044" s="151"/>
      <c r="AZ1044" s="151"/>
      <c r="BA1044" s="151"/>
      <c r="BB1044" s="151"/>
      <c r="BC1044" s="151"/>
      <c r="BD1044" s="151"/>
      <c r="BE1044" s="151"/>
      <c r="BF1044" s="151"/>
      <c r="BG1044" s="151"/>
      <c r="BH1044" s="151"/>
      <c r="BI1044" s="151"/>
      <c r="BJ1044" s="151"/>
      <c r="BK1044" s="151"/>
      <c r="BL1044" s="151"/>
      <c r="BM1044" s="151"/>
      <c r="BN1044" s="151"/>
      <c r="BO1044" s="151"/>
      <c r="BP1044" s="151"/>
      <c r="BQ1044" s="151"/>
      <c r="BR1044" s="151"/>
      <c r="BS1044" s="151"/>
      <c r="BT1044" s="151"/>
      <c r="BU1044" s="151"/>
      <c r="BV1044" s="151"/>
      <c r="BW1044" s="151"/>
      <c r="BX1044" s="151"/>
      <c r="BY1044" s="151"/>
      <c r="BZ1044" s="151"/>
      <c r="CA1044" s="151"/>
      <c r="CB1044" s="151"/>
      <c r="CC1044" s="151"/>
      <c r="CD1044" s="151"/>
      <c r="CE1044" s="151"/>
      <c r="CF1044" s="151"/>
      <c r="CG1044" s="151"/>
      <c r="CH1044" s="151"/>
      <c r="CI1044" s="151"/>
      <c r="CJ1044" s="151"/>
      <c r="CK1044" s="151"/>
      <c r="CL1044" s="151"/>
      <c r="CM1044" s="151"/>
      <c r="CN1044" s="151"/>
      <c r="CO1044" s="151"/>
      <c r="CP1044" s="151"/>
      <c r="CQ1044" s="151"/>
      <c r="CR1044" s="151"/>
      <c r="CS1044" s="151"/>
      <c r="CT1044" s="151"/>
      <c r="CU1044" s="151"/>
      <c r="CV1044" s="151"/>
      <c r="CW1044" s="151"/>
      <c r="CX1044" s="151"/>
      <c r="CY1044" s="151"/>
      <c r="CZ1044" s="151"/>
      <c r="DA1044" s="151"/>
      <c r="DB1044" s="151"/>
      <c r="DC1044" s="151"/>
      <c r="DD1044" s="151"/>
      <c r="DE1044" s="151"/>
      <c r="DF1044" s="151"/>
      <c r="DG1044" s="151"/>
      <c r="DH1044" s="151"/>
      <c r="DI1044" s="151"/>
      <c r="DJ1044" s="151"/>
      <c r="DK1044" s="151"/>
      <c r="DL1044" s="151"/>
      <c r="DM1044" s="151"/>
      <c r="DN1044" s="151"/>
      <c r="DO1044" s="151"/>
    </row>
    <row r="1045" spans="1:119" ht="15.75" customHeight="1" x14ac:dyDescent="0.2">
      <c r="A1045" s="151"/>
      <c r="B1045" s="151"/>
      <c r="C1045" s="151"/>
      <c r="D1045" s="151"/>
      <c r="E1045" s="151"/>
      <c r="F1045" s="151"/>
      <c r="G1045" s="151"/>
      <c r="H1045" s="151"/>
      <c r="I1045" s="151"/>
      <c r="J1045" s="151"/>
      <c r="K1045" s="151"/>
      <c r="L1045" s="151"/>
      <c r="M1045" s="151"/>
      <c r="N1045" s="151"/>
      <c r="O1045" s="151"/>
      <c r="P1045" s="151"/>
      <c r="Q1045" s="151"/>
      <c r="R1045" s="151"/>
      <c r="S1045" s="151"/>
      <c r="T1045" s="151"/>
      <c r="U1045" s="151"/>
      <c r="V1045" s="151"/>
      <c r="W1045" s="151"/>
      <c r="X1045" s="151"/>
      <c r="Y1045" s="151"/>
      <c r="Z1045" s="151"/>
      <c r="AA1045" s="151"/>
      <c r="AB1045" s="151"/>
      <c r="AC1045" s="151"/>
      <c r="AD1045" s="151"/>
      <c r="AE1045" s="151"/>
      <c r="AF1045" s="151"/>
      <c r="AG1045" s="151"/>
      <c r="AH1045" s="151"/>
      <c r="AI1045" s="151"/>
      <c r="AJ1045" s="151"/>
      <c r="AK1045" s="151"/>
      <c r="AL1045" s="151"/>
      <c r="AM1045" s="151"/>
      <c r="AN1045" s="151"/>
      <c r="AO1045" s="151"/>
      <c r="AP1045" s="151"/>
      <c r="AQ1045" s="151"/>
      <c r="AR1045" s="151"/>
      <c r="AS1045" s="151"/>
      <c r="AT1045" s="151"/>
      <c r="AU1045" s="151"/>
      <c r="AV1045" s="151"/>
      <c r="AW1045" s="151"/>
      <c r="AX1045" s="151"/>
      <c r="AY1045" s="151"/>
      <c r="AZ1045" s="151"/>
      <c r="BA1045" s="151"/>
      <c r="BB1045" s="151"/>
      <c r="BC1045" s="151"/>
      <c r="BD1045" s="151"/>
      <c r="BE1045" s="151"/>
      <c r="BF1045" s="151"/>
      <c r="BG1045" s="151"/>
      <c r="BH1045" s="151"/>
      <c r="BI1045" s="151"/>
      <c r="BJ1045" s="151"/>
      <c r="BK1045" s="151"/>
      <c r="BL1045" s="151"/>
      <c r="BM1045" s="151"/>
      <c r="BN1045" s="151"/>
      <c r="BO1045" s="151"/>
      <c r="BP1045" s="151"/>
      <c r="BQ1045" s="151"/>
      <c r="BR1045" s="151"/>
      <c r="BS1045" s="151"/>
      <c r="BT1045" s="151"/>
      <c r="BU1045" s="151"/>
      <c r="BV1045" s="151"/>
      <c r="BW1045" s="151"/>
      <c r="BX1045" s="151"/>
      <c r="BY1045" s="151"/>
      <c r="BZ1045" s="151"/>
      <c r="CA1045" s="151"/>
      <c r="CB1045" s="151"/>
      <c r="CC1045" s="151"/>
      <c r="CD1045" s="151"/>
      <c r="CE1045" s="151"/>
      <c r="CF1045" s="151"/>
      <c r="CG1045" s="151"/>
      <c r="CH1045" s="151"/>
      <c r="CI1045" s="151"/>
      <c r="CJ1045" s="151"/>
      <c r="CK1045" s="151"/>
      <c r="CL1045" s="151"/>
      <c r="CM1045" s="151"/>
      <c r="CN1045" s="151"/>
      <c r="CO1045" s="151"/>
      <c r="CP1045" s="151"/>
      <c r="CQ1045" s="151"/>
      <c r="CR1045" s="151"/>
      <c r="CS1045" s="151"/>
      <c r="CT1045" s="151"/>
      <c r="CU1045" s="151"/>
      <c r="CV1045" s="151"/>
      <c r="CW1045" s="151"/>
      <c r="CX1045" s="151"/>
      <c r="CY1045" s="151"/>
      <c r="CZ1045" s="151"/>
      <c r="DA1045" s="151"/>
      <c r="DB1045" s="151"/>
      <c r="DC1045" s="151"/>
      <c r="DD1045" s="151"/>
      <c r="DE1045" s="151"/>
      <c r="DF1045" s="151"/>
      <c r="DG1045" s="151"/>
      <c r="DH1045" s="151"/>
      <c r="DI1045" s="151"/>
      <c r="DJ1045" s="151"/>
      <c r="DK1045" s="151"/>
      <c r="DL1045" s="151"/>
      <c r="DM1045" s="151"/>
      <c r="DN1045" s="151"/>
      <c r="DO1045" s="151"/>
    </row>
    <row r="1046" spans="1:119" ht="15.75" customHeight="1" x14ac:dyDescent="0.2">
      <c r="A1046" s="151"/>
      <c r="B1046" s="151"/>
      <c r="C1046" s="151"/>
      <c r="D1046" s="151"/>
      <c r="E1046" s="151"/>
      <c r="F1046" s="151"/>
      <c r="G1046" s="151"/>
      <c r="H1046" s="151"/>
      <c r="I1046" s="151"/>
      <c r="J1046" s="151"/>
      <c r="K1046" s="151"/>
      <c r="L1046" s="151"/>
      <c r="M1046" s="151"/>
      <c r="N1046" s="151"/>
      <c r="O1046" s="151"/>
      <c r="P1046" s="151"/>
      <c r="Q1046" s="151"/>
      <c r="R1046" s="151"/>
      <c r="S1046" s="151"/>
      <c r="T1046" s="151"/>
      <c r="U1046" s="151"/>
      <c r="V1046" s="151"/>
      <c r="W1046" s="151"/>
      <c r="X1046" s="151"/>
      <c r="Y1046" s="151"/>
      <c r="Z1046" s="151"/>
      <c r="AA1046" s="151"/>
      <c r="AB1046" s="151"/>
      <c r="AC1046" s="151"/>
      <c r="AD1046" s="151"/>
      <c r="AE1046" s="151"/>
      <c r="AF1046" s="151"/>
      <c r="AG1046" s="151"/>
      <c r="AH1046" s="151"/>
      <c r="AI1046" s="151"/>
      <c r="AJ1046" s="151"/>
      <c r="AK1046" s="151"/>
      <c r="AL1046" s="151"/>
      <c r="AM1046" s="151"/>
      <c r="AN1046" s="151"/>
      <c r="AO1046" s="151"/>
      <c r="AP1046" s="151"/>
      <c r="AQ1046" s="151"/>
      <c r="AR1046" s="151"/>
      <c r="AS1046" s="151"/>
      <c r="AT1046" s="151"/>
      <c r="AU1046" s="151"/>
      <c r="AV1046" s="151"/>
      <c r="AW1046" s="151"/>
      <c r="AX1046" s="151"/>
      <c r="AY1046" s="151"/>
      <c r="AZ1046" s="151"/>
      <c r="BA1046" s="151"/>
      <c r="BB1046" s="151"/>
      <c r="BC1046" s="151"/>
      <c r="BD1046" s="151"/>
      <c r="BE1046" s="151"/>
      <c r="BF1046" s="151"/>
      <c r="BG1046" s="151"/>
      <c r="BH1046" s="151"/>
      <c r="BI1046" s="151"/>
      <c r="BJ1046" s="151"/>
      <c r="BK1046" s="151"/>
      <c r="BL1046" s="151"/>
      <c r="BM1046" s="151"/>
      <c r="BN1046" s="151"/>
      <c r="BO1046" s="151"/>
      <c r="BP1046" s="151"/>
      <c r="BQ1046" s="151"/>
      <c r="BR1046" s="151"/>
      <c r="BS1046" s="151"/>
      <c r="BT1046" s="151"/>
      <c r="BU1046" s="151"/>
      <c r="BV1046" s="151"/>
      <c r="BW1046" s="151"/>
      <c r="BX1046" s="151"/>
      <c r="BY1046" s="151"/>
      <c r="BZ1046" s="151"/>
      <c r="CA1046" s="151"/>
      <c r="CB1046" s="151"/>
      <c r="CC1046" s="151"/>
      <c r="CD1046" s="151"/>
      <c r="CE1046" s="151"/>
      <c r="CF1046" s="151"/>
      <c r="CG1046" s="151"/>
      <c r="CH1046" s="151"/>
      <c r="CI1046" s="151"/>
      <c r="CJ1046" s="151"/>
      <c r="CK1046" s="151"/>
      <c r="CL1046" s="151"/>
      <c r="CM1046" s="151"/>
      <c r="CN1046" s="151"/>
      <c r="CO1046" s="151"/>
      <c r="CP1046" s="151"/>
      <c r="CQ1046" s="151"/>
      <c r="CR1046" s="151"/>
      <c r="CS1046" s="151"/>
      <c r="CT1046" s="151"/>
      <c r="CU1046" s="151"/>
      <c r="CV1046" s="151"/>
      <c r="CW1046" s="151"/>
      <c r="CX1046" s="151"/>
      <c r="CY1046" s="151"/>
      <c r="CZ1046" s="151"/>
      <c r="DA1046" s="151"/>
      <c r="DB1046" s="151"/>
      <c r="DC1046" s="151"/>
      <c r="DD1046" s="151"/>
      <c r="DE1046" s="151"/>
      <c r="DF1046" s="151"/>
      <c r="DG1046" s="151"/>
      <c r="DH1046" s="151"/>
      <c r="DI1046" s="151"/>
      <c r="DJ1046" s="151"/>
      <c r="DK1046" s="151"/>
      <c r="DL1046" s="151"/>
      <c r="DM1046" s="151"/>
      <c r="DN1046" s="151"/>
      <c r="DO1046" s="151"/>
    </row>
    <row r="1047" spans="1:119" ht="15.75" customHeight="1" x14ac:dyDescent="0.2">
      <c r="A1047" s="151"/>
      <c r="B1047" s="151"/>
      <c r="C1047" s="151"/>
      <c r="D1047" s="151"/>
      <c r="E1047" s="151"/>
      <c r="F1047" s="151"/>
      <c r="G1047" s="151"/>
      <c r="H1047" s="151"/>
      <c r="I1047" s="151"/>
      <c r="J1047" s="151"/>
      <c r="K1047" s="151"/>
      <c r="L1047" s="151"/>
      <c r="M1047" s="151"/>
      <c r="N1047" s="151"/>
      <c r="O1047" s="151"/>
      <c r="P1047" s="151"/>
      <c r="Q1047" s="151"/>
      <c r="R1047" s="151"/>
      <c r="S1047" s="151"/>
      <c r="T1047" s="151"/>
      <c r="U1047" s="151"/>
      <c r="V1047" s="151"/>
      <c r="W1047" s="151"/>
      <c r="X1047" s="151"/>
      <c r="Y1047" s="151"/>
      <c r="Z1047" s="151"/>
      <c r="AA1047" s="151"/>
      <c r="AB1047" s="151"/>
      <c r="AC1047" s="151"/>
      <c r="AD1047" s="151"/>
      <c r="AE1047" s="151"/>
      <c r="AF1047" s="151"/>
      <c r="AG1047" s="151"/>
      <c r="AH1047" s="151"/>
      <c r="AI1047" s="151"/>
      <c r="AJ1047" s="151"/>
      <c r="AK1047" s="151"/>
      <c r="AL1047" s="151"/>
      <c r="AM1047" s="151"/>
      <c r="AN1047" s="151"/>
      <c r="AO1047" s="151"/>
      <c r="AP1047" s="151"/>
      <c r="AQ1047" s="151"/>
      <c r="AR1047" s="151"/>
      <c r="AS1047" s="151"/>
      <c r="AT1047" s="151"/>
      <c r="AU1047" s="151"/>
      <c r="AV1047" s="151"/>
      <c r="AW1047" s="151"/>
      <c r="AX1047" s="151"/>
      <c r="AY1047" s="151"/>
      <c r="AZ1047" s="151"/>
      <c r="BA1047" s="151"/>
      <c r="BB1047" s="151"/>
      <c r="BC1047" s="151"/>
      <c r="BD1047" s="151"/>
      <c r="BE1047" s="151"/>
      <c r="BF1047" s="151"/>
      <c r="BG1047" s="151"/>
      <c r="BH1047" s="151"/>
      <c r="BI1047" s="151"/>
      <c r="BJ1047" s="151"/>
      <c r="BK1047" s="151"/>
      <c r="BL1047" s="151"/>
      <c r="BM1047" s="151"/>
      <c r="BN1047" s="151"/>
      <c r="BO1047" s="151"/>
      <c r="BP1047" s="151"/>
      <c r="BQ1047" s="151"/>
      <c r="BR1047" s="151"/>
      <c r="BS1047" s="151"/>
      <c r="BT1047" s="151"/>
      <c r="BU1047" s="151"/>
      <c r="BV1047" s="151"/>
      <c r="BW1047" s="151"/>
      <c r="BX1047" s="151"/>
      <c r="BY1047" s="151"/>
      <c r="BZ1047" s="151"/>
      <c r="CA1047" s="151"/>
      <c r="CB1047" s="151"/>
      <c r="CC1047" s="151"/>
      <c r="CD1047" s="151"/>
      <c r="CE1047" s="151"/>
      <c r="CF1047" s="151"/>
      <c r="CG1047" s="151"/>
      <c r="CH1047" s="151"/>
      <c r="CI1047" s="151"/>
      <c r="CJ1047" s="151"/>
      <c r="CK1047" s="151"/>
      <c r="CL1047" s="151"/>
      <c r="CM1047" s="151"/>
      <c r="CN1047" s="151"/>
      <c r="CO1047" s="151"/>
      <c r="CP1047" s="151"/>
      <c r="CQ1047" s="151"/>
      <c r="CR1047" s="151"/>
      <c r="CS1047" s="151"/>
      <c r="CT1047" s="151"/>
      <c r="CU1047" s="151"/>
      <c r="CV1047" s="151"/>
      <c r="CW1047" s="151"/>
      <c r="CX1047" s="151"/>
      <c r="CY1047" s="151"/>
      <c r="CZ1047" s="151"/>
      <c r="DA1047" s="151"/>
      <c r="DB1047" s="151"/>
      <c r="DC1047" s="151"/>
      <c r="DD1047" s="151"/>
      <c r="DE1047" s="151"/>
      <c r="DF1047" s="151"/>
      <c r="DG1047" s="151"/>
      <c r="DH1047" s="151"/>
      <c r="DI1047" s="151"/>
      <c r="DJ1047" s="151"/>
      <c r="DK1047" s="151"/>
      <c r="DL1047" s="151"/>
      <c r="DM1047" s="151"/>
      <c r="DN1047" s="151"/>
      <c r="DO1047" s="151"/>
    </row>
    <row r="1048" spans="1:119" ht="15.75" customHeight="1" x14ac:dyDescent="0.2">
      <c r="A1048" s="151"/>
      <c r="B1048" s="151"/>
      <c r="C1048" s="151"/>
      <c r="D1048" s="151"/>
      <c r="E1048" s="151"/>
      <c r="F1048" s="151"/>
      <c r="G1048" s="151"/>
      <c r="H1048" s="151"/>
      <c r="I1048" s="151"/>
      <c r="J1048" s="151"/>
      <c r="K1048" s="151"/>
      <c r="L1048" s="151"/>
      <c r="M1048" s="151"/>
      <c r="N1048" s="151"/>
      <c r="O1048" s="151"/>
      <c r="P1048" s="151"/>
      <c r="Q1048" s="151"/>
      <c r="R1048" s="151"/>
      <c r="S1048" s="151"/>
      <c r="T1048" s="151"/>
      <c r="U1048" s="151"/>
      <c r="V1048" s="151"/>
      <c r="W1048" s="151"/>
      <c r="X1048" s="151"/>
      <c r="Y1048" s="151"/>
      <c r="Z1048" s="151"/>
      <c r="AA1048" s="151"/>
      <c r="AB1048" s="151"/>
      <c r="AC1048" s="151"/>
      <c r="AD1048" s="151"/>
      <c r="AE1048" s="151"/>
      <c r="AF1048" s="151"/>
      <c r="AG1048" s="151"/>
      <c r="AH1048" s="151"/>
      <c r="AI1048" s="151"/>
      <c r="AJ1048" s="151"/>
      <c r="AK1048" s="151"/>
      <c r="AL1048" s="151"/>
      <c r="AM1048" s="151"/>
      <c r="AN1048" s="151"/>
      <c r="AO1048" s="151"/>
      <c r="AP1048" s="151"/>
      <c r="AQ1048" s="151"/>
      <c r="AR1048" s="151"/>
      <c r="AS1048" s="151"/>
      <c r="AT1048" s="151"/>
      <c r="AU1048" s="151"/>
      <c r="AV1048" s="151"/>
      <c r="AW1048" s="151"/>
      <c r="AX1048" s="151"/>
      <c r="AY1048" s="151"/>
      <c r="AZ1048" s="151"/>
      <c r="BA1048" s="151"/>
      <c r="BB1048" s="151"/>
      <c r="BC1048" s="151"/>
      <c r="BD1048" s="151"/>
      <c r="BE1048" s="151"/>
      <c r="BF1048" s="151"/>
      <c r="BG1048" s="151"/>
      <c r="BH1048" s="151"/>
      <c r="BI1048" s="151"/>
      <c r="BJ1048" s="151"/>
      <c r="BK1048" s="151"/>
      <c r="BL1048" s="151"/>
      <c r="BM1048" s="151"/>
      <c r="BN1048" s="151"/>
      <c r="BO1048" s="151"/>
      <c r="BP1048" s="151"/>
      <c r="BQ1048" s="151"/>
      <c r="BR1048" s="151"/>
      <c r="BS1048" s="151"/>
      <c r="BT1048" s="151"/>
      <c r="BU1048" s="151"/>
      <c r="BV1048" s="151"/>
      <c r="BW1048" s="151"/>
      <c r="BX1048" s="151"/>
      <c r="BY1048" s="151"/>
      <c r="BZ1048" s="151"/>
      <c r="CA1048" s="151"/>
      <c r="CB1048" s="151"/>
      <c r="CC1048" s="151"/>
      <c r="CD1048" s="151"/>
      <c r="CE1048" s="151"/>
      <c r="CF1048" s="151"/>
      <c r="CG1048" s="151"/>
      <c r="CH1048" s="151"/>
      <c r="CI1048" s="151"/>
      <c r="CJ1048" s="151"/>
      <c r="CK1048" s="151"/>
      <c r="CL1048" s="151"/>
      <c r="CM1048" s="151"/>
      <c r="CN1048" s="151"/>
      <c r="CO1048" s="151"/>
      <c r="CP1048" s="151"/>
      <c r="CQ1048" s="151"/>
      <c r="CR1048" s="151"/>
      <c r="CS1048" s="151"/>
      <c r="CT1048" s="151"/>
      <c r="CU1048" s="151"/>
      <c r="CV1048" s="151"/>
      <c r="CW1048" s="151"/>
      <c r="CX1048" s="151"/>
      <c r="CY1048" s="151"/>
      <c r="CZ1048" s="151"/>
      <c r="DA1048" s="151"/>
      <c r="DB1048" s="151"/>
      <c r="DC1048" s="151"/>
      <c r="DD1048" s="151"/>
      <c r="DE1048" s="151"/>
      <c r="DF1048" s="151"/>
      <c r="DG1048" s="151"/>
      <c r="DH1048" s="151"/>
      <c r="DI1048" s="151"/>
      <c r="DJ1048" s="151"/>
      <c r="DK1048" s="151"/>
      <c r="DL1048" s="151"/>
      <c r="DM1048" s="151"/>
      <c r="DN1048" s="151"/>
      <c r="DO1048" s="151"/>
    </row>
    <row r="1049" spans="1:119" ht="15.75" customHeight="1" x14ac:dyDescent="0.2">
      <c r="A1049" s="151"/>
      <c r="B1049" s="151"/>
      <c r="C1049" s="151"/>
      <c r="D1049" s="151"/>
      <c r="E1049" s="151"/>
      <c r="F1049" s="151"/>
      <c r="G1049" s="151"/>
      <c r="H1049" s="151"/>
      <c r="I1049" s="151"/>
      <c r="J1049" s="151"/>
      <c r="K1049" s="151"/>
      <c r="L1049" s="151"/>
      <c r="M1049" s="151"/>
      <c r="N1049" s="151"/>
      <c r="O1049" s="151"/>
      <c r="P1049" s="151"/>
      <c r="Q1049" s="151"/>
      <c r="R1049" s="151"/>
      <c r="S1049" s="151"/>
      <c r="T1049" s="151"/>
      <c r="U1049" s="151"/>
      <c r="V1049" s="151"/>
      <c r="W1049" s="151"/>
      <c r="X1049" s="151"/>
      <c r="Y1049" s="151"/>
      <c r="Z1049" s="151"/>
      <c r="AA1049" s="151"/>
      <c r="AB1049" s="151"/>
      <c r="AC1049" s="151"/>
      <c r="AD1049" s="151"/>
      <c r="AE1049" s="151"/>
      <c r="AF1049" s="151"/>
      <c r="AG1049" s="151"/>
      <c r="AH1049" s="151"/>
      <c r="AI1049" s="151"/>
      <c r="AJ1049" s="151"/>
      <c r="AK1049" s="151"/>
      <c r="AL1049" s="151"/>
      <c r="AM1049" s="151"/>
      <c r="AN1049" s="151"/>
      <c r="AO1049" s="151"/>
      <c r="AP1049" s="151"/>
      <c r="AQ1049" s="151"/>
      <c r="AR1049" s="151"/>
      <c r="AS1049" s="151"/>
      <c r="AT1049" s="151"/>
      <c r="AU1049" s="151"/>
      <c r="AV1049" s="151"/>
      <c r="AW1049" s="151"/>
      <c r="AX1049" s="151"/>
      <c r="AY1049" s="151"/>
      <c r="AZ1049" s="151"/>
      <c r="BA1049" s="151"/>
      <c r="BB1049" s="151"/>
      <c r="BC1049" s="151"/>
      <c r="BD1049" s="151"/>
      <c r="BE1049" s="151"/>
      <c r="BF1049" s="151"/>
      <c r="BG1049" s="151"/>
      <c r="BH1049" s="151"/>
      <c r="BI1049" s="151"/>
      <c r="BJ1049" s="151"/>
      <c r="BK1049" s="151"/>
      <c r="BL1049" s="151"/>
      <c r="BM1049" s="151"/>
      <c r="BN1049" s="151"/>
      <c r="BO1049" s="151"/>
      <c r="BP1049" s="151"/>
      <c r="BQ1049" s="151"/>
      <c r="BR1049" s="151"/>
      <c r="BS1049" s="151"/>
      <c r="BT1049" s="151"/>
      <c r="BU1049" s="151"/>
      <c r="BV1049" s="151"/>
      <c r="BW1049" s="151"/>
      <c r="BX1049" s="151"/>
      <c r="BY1049" s="151"/>
      <c r="BZ1049" s="151"/>
      <c r="CA1049" s="151"/>
      <c r="CB1049" s="151"/>
      <c r="CC1049" s="151"/>
      <c r="CD1049" s="151"/>
      <c r="CE1049" s="151"/>
      <c r="CF1049" s="151"/>
      <c r="CG1049" s="151"/>
      <c r="CH1049" s="151"/>
      <c r="CI1049" s="151"/>
      <c r="CJ1049" s="151"/>
      <c r="CK1049" s="151"/>
      <c r="CL1049" s="151"/>
      <c r="CM1049" s="151"/>
      <c r="CN1049" s="151"/>
      <c r="CO1049" s="151"/>
      <c r="CP1049" s="151"/>
      <c r="CQ1049" s="151"/>
      <c r="CR1049" s="151"/>
      <c r="CS1049" s="151"/>
      <c r="CT1049" s="151"/>
      <c r="CU1049" s="151"/>
      <c r="CV1049" s="151"/>
      <c r="CW1049" s="151"/>
      <c r="CX1049" s="151"/>
      <c r="CY1049" s="151"/>
      <c r="CZ1049" s="151"/>
      <c r="DA1049" s="151"/>
      <c r="DB1049" s="151"/>
      <c r="DC1049" s="151"/>
      <c r="DD1049" s="151"/>
      <c r="DE1049" s="151"/>
      <c r="DF1049" s="151"/>
      <c r="DG1049" s="151"/>
      <c r="DH1049" s="151"/>
      <c r="DI1049" s="151"/>
      <c r="DJ1049" s="151"/>
      <c r="DK1049" s="151"/>
      <c r="DL1049" s="151"/>
      <c r="DM1049" s="151"/>
      <c r="DN1049" s="151"/>
      <c r="DO1049" s="151"/>
    </row>
    <row r="1050" spans="1:119" ht="15.75" customHeight="1" x14ac:dyDescent="0.2">
      <c r="A1050" s="151"/>
      <c r="B1050" s="151"/>
      <c r="C1050" s="151"/>
      <c r="D1050" s="151"/>
      <c r="E1050" s="151"/>
      <c r="F1050" s="151"/>
      <c r="G1050" s="151"/>
      <c r="H1050" s="151"/>
      <c r="I1050" s="151"/>
      <c r="J1050" s="151"/>
      <c r="K1050" s="151"/>
      <c r="L1050" s="151"/>
      <c r="M1050" s="151"/>
      <c r="N1050" s="151"/>
      <c r="O1050" s="151"/>
      <c r="P1050" s="151"/>
      <c r="Q1050" s="151"/>
      <c r="R1050" s="151"/>
      <c r="S1050" s="151"/>
      <c r="T1050" s="151"/>
      <c r="U1050" s="151"/>
      <c r="V1050" s="151"/>
      <c r="W1050" s="151"/>
      <c r="X1050" s="151"/>
      <c r="Y1050" s="151"/>
      <c r="Z1050" s="151"/>
      <c r="AA1050" s="151"/>
      <c r="AB1050" s="151"/>
      <c r="AC1050" s="151"/>
      <c r="AD1050" s="151"/>
      <c r="AE1050" s="151"/>
      <c r="AF1050" s="151"/>
      <c r="AG1050" s="151"/>
      <c r="AH1050" s="151"/>
      <c r="AI1050" s="151"/>
      <c r="AJ1050" s="151"/>
      <c r="AK1050" s="151"/>
      <c r="AL1050" s="151"/>
      <c r="AM1050" s="151"/>
      <c r="AN1050" s="151"/>
      <c r="AO1050" s="151"/>
      <c r="AP1050" s="151"/>
      <c r="AQ1050" s="151"/>
      <c r="AR1050" s="151"/>
      <c r="AS1050" s="151"/>
      <c r="AT1050" s="151"/>
      <c r="AU1050" s="151"/>
      <c r="AV1050" s="151"/>
      <c r="AW1050" s="151"/>
      <c r="AX1050" s="151"/>
      <c r="AY1050" s="151"/>
      <c r="AZ1050" s="151"/>
      <c r="BA1050" s="151"/>
      <c r="BB1050" s="151"/>
      <c r="BC1050" s="151"/>
      <c r="BD1050" s="151"/>
      <c r="BE1050" s="151"/>
      <c r="BF1050" s="151"/>
      <c r="BG1050" s="151"/>
      <c r="BH1050" s="151"/>
      <c r="BI1050" s="151"/>
      <c r="BJ1050" s="151"/>
      <c r="BK1050" s="151"/>
      <c r="BL1050" s="151"/>
      <c r="BM1050" s="151"/>
      <c r="BN1050" s="151"/>
      <c r="BO1050" s="151"/>
      <c r="BP1050" s="151"/>
      <c r="BQ1050" s="151"/>
      <c r="BR1050" s="151"/>
      <c r="BS1050" s="151"/>
      <c r="BT1050" s="151"/>
      <c r="BU1050" s="151"/>
      <c r="BV1050" s="151"/>
      <c r="BW1050" s="151"/>
      <c r="BX1050" s="151"/>
      <c r="BY1050" s="151"/>
      <c r="BZ1050" s="151"/>
      <c r="CA1050" s="151"/>
      <c r="CB1050" s="151"/>
      <c r="CC1050" s="151"/>
      <c r="CD1050" s="151"/>
      <c r="CE1050" s="151"/>
      <c r="CF1050" s="151"/>
      <c r="CG1050" s="151"/>
      <c r="CH1050" s="151"/>
      <c r="CI1050" s="151"/>
      <c r="CJ1050" s="151"/>
      <c r="CK1050" s="151"/>
      <c r="CL1050" s="151"/>
      <c r="CM1050" s="151"/>
      <c r="CN1050" s="151"/>
      <c r="CO1050" s="151"/>
      <c r="CP1050" s="151"/>
      <c r="CQ1050" s="151"/>
      <c r="CR1050" s="151"/>
      <c r="CS1050" s="151"/>
      <c r="CT1050" s="151"/>
      <c r="CU1050" s="151"/>
      <c r="CV1050" s="151"/>
      <c r="CW1050" s="151"/>
      <c r="CX1050" s="151"/>
      <c r="CY1050" s="151"/>
      <c r="CZ1050" s="151"/>
      <c r="DA1050" s="151"/>
      <c r="DB1050" s="151"/>
      <c r="DC1050" s="151"/>
      <c r="DD1050" s="151"/>
      <c r="DE1050" s="151"/>
      <c r="DF1050" s="151"/>
      <c r="DG1050" s="151"/>
      <c r="DH1050" s="151"/>
      <c r="DI1050" s="151"/>
      <c r="DJ1050" s="151"/>
      <c r="DK1050" s="151"/>
      <c r="DL1050" s="151"/>
      <c r="DM1050" s="151"/>
      <c r="DN1050" s="151"/>
      <c r="DO1050" s="151"/>
    </row>
    <row r="1051" spans="1:119" ht="15.75" customHeight="1" x14ac:dyDescent="0.2">
      <c r="A1051" s="151"/>
      <c r="B1051" s="151"/>
      <c r="C1051" s="151"/>
      <c r="D1051" s="151"/>
      <c r="E1051" s="151"/>
      <c r="F1051" s="151"/>
      <c r="G1051" s="151"/>
      <c r="H1051" s="151"/>
      <c r="I1051" s="151"/>
      <c r="J1051" s="151"/>
      <c r="K1051" s="151"/>
      <c r="L1051" s="151"/>
      <c r="M1051" s="151"/>
      <c r="N1051" s="151"/>
      <c r="O1051" s="151"/>
      <c r="P1051" s="151"/>
      <c r="Q1051" s="151"/>
      <c r="R1051" s="151"/>
      <c r="S1051" s="151"/>
      <c r="T1051" s="151"/>
      <c r="U1051" s="151"/>
      <c r="V1051" s="151"/>
      <c r="W1051" s="151"/>
      <c r="X1051" s="151"/>
      <c r="Y1051" s="151"/>
      <c r="Z1051" s="151"/>
      <c r="AA1051" s="151"/>
      <c r="AB1051" s="151"/>
      <c r="AC1051" s="151"/>
      <c r="AD1051" s="151"/>
      <c r="AE1051" s="151"/>
      <c r="AF1051" s="151"/>
      <c r="AG1051" s="151"/>
      <c r="AH1051" s="151"/>
      <c r="AI1051" s="151"/>
      <c r="AJ1051" s="151"/>
      <c r="AK1051" s="151"/>
      <c r="AL1051" s="151"/>
      <c r="AM1051" s="151"/>
      <c r="AN1051" s="151"/>
      <c r="AO1051" s="151"/>
      <c r="AP1051" s="151"/>
      <c r="AQ1051" s="151"/>
      <c r="AR1051" s="151"/>
      <c r="AS1051" s="151"/>
      <c r="AT1051" s="151"/>
      <c r="AU1051" s="151"/>
      <c r="AV1051" s="151"/>
      <c r="AW1051" s="151"/>
      <c r="AX1051" s="151"/>
      <c r="AY1051" s="151"/>
      <c r="AZ1051" s="151"/>
      <c r="BA1051" s="151"/>
      <c r="BB1051" s="151"/>
      <c r="BC1051" s="151"/>
      <c r="BD1051" s="151"/>
      <c r="BE1051" s="151"/>
      <c r="BF1051" s="151"/>
      <c r="BG1051" s="151"/>
      <c r="BH1051" s="151"/>
      <c r="BI1051" s="151"/>
      <c r="BJ1051" s="151"/>
      <c r="BK1051" s="151"/>
      <c r="BL1051" s="151"/>
      <c r="BM1051" s="151"/>
      <c r="BN1051" s="151"/>
      <c r="BO1051" s="151"/>
      <c r="BP1051" s="151"/>
      <c r="BQ1051" s="151"/>
      <c r="BR1051" s="151"/>
      <c r="BS1051" s="151"/>
      <c r="BT1051" s="151"/>
      <c r="BU1051" s="151"/>
      <c r="BV1051" s="151"/>
      <c r="BW1051" s="151"/>
      <c r="BX1051" s="151"/>
      <c r="BY1051" s="151"/>
      <c r="BZ1051" s="151"/>
      <c r="CA1051" s="151"/>
      <c r="CB1051" s="151"/>
      <c r="CC1051" s="151"/>
      <c r="CD1051" s="151"/>
      <c r="CE1051" s="151"/>
      <c r="CF1051" s="151"/>
      <c r="CG1051" s="151"/>
      <c r="CH1051" s="151"/>
      <c r="CI1051" s="151"/>
      <c r="CJ1051" s="151"/>
      <c r="CK1051" s="151"/>
      <c r="CL1051" s="151"/>
      <c r="CM1051" s="151"/>
      <c r="CN1051" s="151"/>
      <c r="CO1051" s="151"/>
      <c r="CP1051" s="151"/>
      <c r="CQ1051" s="151"/>
      <c r="CR1051" s="151"/>
      <c r="CS1051" s="151"/>
      <c r="CT1051" s="151"/>
      <c r="CU1051" s="151"/>
      <c r="CV1051" s="151"/>
      <c r="CW1051" s="151"/>
      <c r="CX1051" s="151"/>
      <c r="CY1051" s="151"/>
      <c r="CZ1051" s="151"/>
      <c r="DA1051" s="151"/>
      <c r="DB1051" s="151"/>
      <c r="DC1051" s="151"/>
      <c r="DD1051" s="151"/>
      <c r="DE1051" s="151"/>
      <c r="DF1051" s="151"/>
      <c r="DG1051" s="151"/>
      <c r="DH1051" s="151"/>
      <c r="DI1051" s="151"/>
      <c r="DJ1051" s="151"/>
      <c r="DK1051" s="151"/>
      <c r="DL1051" s="151"/>
      <c r="DM1051" s="151"/>
      <c r="DN1051" s="151"/>
      <c r="DO1051" s="151"/>
    </row>
    <row r="1052" spans="1:119" ht="15.75" customHeight="1" x14ac:dyDescent="0.2">
      <c r="A1052" s="151"/>
      <c r="B1052" s="151"/>
      <c r="C1052" s="151"/>
      <c r="D1052" s="151"/>
      <c r="E1052" s="151"/>
      <c r="F1052" s="151"/>
      <c r="G1052" s="151"/>
      <c r="H1052" s="151"/>
      <c r="I1052" s="151"/>
      <c r="J1052" s="151"/>
      <c r="K1052" s="151"/>
      <c r="L1052" s="151"/>
      <c r="M1052" s="151"/>
      <c r="N1052" s="151"/>
      <c r="O1052" s="151"/>
      <c r="P1052" s="151"/>
      <c r="Q1052" s="151"/>
      <c r="R1052" s="151"/>
      <c r="S1052" s="151"/>
      <c r="T1052" s="151"/>
      <c r="U1052" s="151"/>
      <c r="V1052" s="151"/>
      <c r="W1052" s="151"/>
      <c r="X1052" s="151"/>
      <c r="Y1052" s="151"/>
      <c r="Z1052" s="151"/>
      <c r="AA1052" s="151"/>
      <c r="AB1052" s="151"/>
      <c r="AC1052" s="151"/>
      <c r="AD1052" s="151"/>
      <c r="AE1052" s="151"/>
      <c r="AF1052" s="151"/>
      <c r="AG1052" s="151"/>
      <c r="AH1052" s="151"/>
      <c r="AI1052" s="151"/>
      <c r="AJ1052" s="151"/>
      <c r="AK1052" s="151"/>
      <c r="AL1052" s="151"/>
      <c r="AM1052" s="151"/>
      <c r="AN1052" s="151"/>
      <c r="AO1052" s="151"/>
      <c r="AP1052" s="151"/>
      <c r="AQ1052" s="151"/>
      <c r="AR1052" s="151"/>
      <c r="AS1052" s="151"/>
      <c r="AT1052" s="151"/>
      <c r="AU1052" s="151"/>
      <c r="AV1052" s="151"/>
      <c r="AW1052" s="151"/>
      <c r="AX1052" s="151"/>
      <c r="AY1052" s="151"/>
      <c r="AZ1052" s="151"/>
      <c r="BA1052" s="151"/>
      <c r="BB1052" s="151"/>
      <c r="BC1052" s="151"/>
      <c r="BD1052" s="151"/>
      <c r="BE1052" s="151"/>
      <c r="BF1052" s="151"/>
      <c r="BG1052" s="151"/>
      <c r="BH1052" s="151"/>
      <c r="BI1052" s="151"/>
      <c r="BJ1052" s="151"/>
      <c r="BK1052" s="151"/>
      <c r="BL1052" s="151"/>
      <c r="BM1052" s="151"/>
      <c r="BN1052" s="151"/>
      <c r="BO1052" s="151"/>
      <c r="BP1052" s="151"/>
      <c r="BQ1052" s="151"/>
      <c r="BR1052" s="151"/>
      <c r="BS1052" s="151"/>
      <c r="BT1052" s="151"/>
      <c r="BU1052" s="151"/>
      <c r="BV1052" s="151"/>
      <c r="BW1052" s="151"/>
      <c r="BX1052" s="151"/>
      <c r="BY1052" s="151"/>
      <c r="BZ1052" s="151"/>
      <c r="CA1052" s="151"/>
      <c r="CB1052" s="151"/>
      <c r="CC1052" s="151"/>
      <c r="CD1052" s="151"/>
      <c r="CE1052" s="151"/>
      <c r="CF1052" s="151"/>
      <c r="CG1052" s="151"/>
      <c r="CH1052" s="151"/>
      <c r="CI1052" s="151"/>
      <c r="CJ1052" s="151"/>
      <c r="CK1052" s="151"/>
      <c r="CL1052" s="151"/>
      <c r="CM1052" s="151"/>
      <c r="CN1052" s="151"/>
      <c r="CO1052" s="151"/>
      <c r="CP1052" s="151"/>
      <c r="CQ1052" s="151"/>
      <c r="CR1052" s="151"/>
      <c r="CS1052" s="151"/>
      <c r="CT1052" s="151"/>
      <c r="CU1052" s="151"/>
      <c r="CV1052" s="151"/>
      <c r="CW1052" s="151"/>
      <c r="CX1052" s="151"/>
      <c r="CY1052" s="151"/>
      <c r="CZ1052" s="151"/>
      <c r="DA1052" s="151"/>
      <c r="DB1052" s="151"/>
      <c r="DC1052" s="151"/>
      <c r="DD1052" s="151"/>
      <c r="DE1052" s="151"/>
      <c r="DF1052" s="151"/>
      <c r="DG1052" s="151"/>
      <c r="DH1052" s="151"/>
      <c r="DI1052" s="151"/>
      <c r="DJ1052" s="151"/>
      <c r="DK1052" s="151"/>
      <c r="DL1052" s="151"/>
      <c r="DM1052" s="151"/>
      <c r="DN1052" s="151"/>
      <c r="DO1052" s="151"/>
    </row>
    <row r="1053" spans="1:119" ht="15.75" customHeight="1" x14ac:dyDescent="0.2">
      <c r="A1053" s="151"/>
      <c r="B1053" s="151"/>
      <c r="C1053" s="151"/>
      <c r="D1053" s="151"/>
      <c r="E1053" s="151"/>
      <c r="F1053" s="151"/>
      <c r="G1053" s="151"/>
      <c r="H1053" s="151"/>
      <c r="I1053" s="151"/>
      <c r="J1053" s="151"/>
      <c r="K1053" s="151"/>
      <c r="L1053" s="151"/>
      <c r="M1053" s="151"/>
      <c r="N1053" s="151"/>
      <c r="O1053" s="151"/>
      <c r="P1053" s="151"/>
      <c r="Q1053" s="151"/>
      <c r="R1053" s="151"/>
      <c r="S1053" s="151"/>
      <c r="T1053" s="151"/>
      <c r="U1053" s="151"/>
      <c r="V1053" s="151"/>
      <c r="W1053" s="151"/>
      <c r="X1053" s="151"/>
      <c r="Y1053" s="151"/>
      <c r="Z1053" s="151"/>
      <c r="AA1053" s="151"/>
      <c r="AB1053" s="151"/>
      <c r="AC1053" s="151"/>
      <c r="AD1053" s="151"/>
      <c r="AE1053" s="151"/>
      <c r="AF1053" s="151"/>
      <c r="AG1053" s="151"/>
      <c r="AH1053" s="151"/>
      <c r="AI1053" s="151"/>
      <c r="AJ1053" s="151"/>
      <c r="AK1053" s="151"/>
      <c r="AL1053" s="151"/>
      <c r="AM1053" s="151"/>
      <c r="AN1053" s="151"/>
      <c r="AO1053" s="151"/>
      <c r="AP1053" s="151"/>
      <c r="AQ1053" s="151"/>
      <c r="AR1053" s="151"/>
      <c r="AS1053" s="151"/>
      <c r="AT1053" s="151"/>
      <c r="AU1053" s="151"/>
      <c r="AV1053" s="151"/>
      <c r="AW1053" s="151"/>
      <c r="AX1053" s="151"/>
      <c r="AY1053" s="151"/>
      <c r="AZ1053" s="151"/>
      <c r="BA1053" s="151"/>
      <c r="BB1053" s="151"/>
      <c r="BC1053" s="151"/>
      <c r="BD1053" s="151"/>
      <c r="BE1053" s="151"/>
      <c r="BF1053" s="151"/>
      <c r="BG1053" s="151"/>
      <c r="BH1053" s="151"/>
      <c r="BI1053" s="151"/>
      <c r="BJ1053" s="151"/>
      <c r="BK1053" s="151"/>
      <c r="BL1053" s="151"/>
      <c r="BM1053" s="151"/>
      <c r="BN1053" s="151"/>
      <c r="BO1053" s="151"/>
      <c r="BP1053" s="151"/>
      <c r="BQ1053" s="151"/>
      <c r="BR1053" s="151"/>
      <c r="BS1053" s="151"/>
      <c r="BT1053" s="151"/>
      <c r="BU1053" s="151"/>
      <c r="BV1053" s="151"/>
      <c r="BW1053" s="151"/>
      <c r="BX1053" s="151"/>
      <c r="BY1053" s="151"/>
      <c r="BZ1053" s="151"/>
      <c r="CA1053" s="151"/>
      <c r="CB1053" s="151"/>
      <c r="CC1053" s="151"/>
      <c r="CD1053" s="151"/>
      <c r="CE1053" s="151"/>
      <c r="CF1053" s="151"/>
      <c r="CG1053" s="151"/>
      <c r="CH1053" s="151"/>
      <c r="CI1053" s="151"/>
      <c r="CJ1053" s="151"/>
      <c r="CK1053" s="151"/>
      <c r="CL1053" s="151"/>
      <c r="CM1053" s="151"/>
      <c r="CN1053" s="151"/>
      <c r="CO1053" s="151"/>
      <c r="CP1053" s="151"/>
      <c r="CQ1053" s="151"/>
      <c r="CR1053" s="151"/>
      <c r="CS1053" s="151"/>
      <c r="CT1053" s="151"/>
      <c r="CU1053" s="151"/>
      <c r="CV1053" s="151"/>
      <c r="CW1053" s="151"/>
      <c r="CX1053" s="151"/>
      <c r="CY1053" s="151"/>
      <c r="CZ1053" s="151"/>
      <c r="DA1053" s="151"/>
      <c r="DB1053" s="151"/>
      <c r="DC1053" s="151"/>
      <c r="DD1053" s="151"/>
      <c r="DE1053" s="151"/>
      <c r="DF1053" s="151"/>
      <c r="DG1053" s="151"/>
      <c r="DH1053" s="151"/>
      <c r="DI1053" s="151"/>
      <c r="DJ1053" s="151"/>
      <c r="DK1053" s="151"/>
      <c r="DL1053" s="151"/>
      <c r="DM1053" s="151"/>
      <c r="DN1053" s="151"/>
      <c r="DO1053" s="151"/>
    </row>
    <row r="1054" spans="1:119" ht="15.75" customHeight="1" x14ac:dyDescent="0.2">
      <c r="A1054" s="151"/>
      <c r="B1054" s="151"/>
      <c r="C1054" s="151"/>
      <c r="D1054" s="151"/>
      <c r="E1054" s="151"/>
      <c r="F1054" s="151"/>
      <c r="G1054" s="151"/>
      <c r="H1054" s="151"/>
      <c r="I1054" s="151"/>
      <c r="J1054" s="151"/>
      <c r="K1054" s="151"/>
      <c r="L1054" s="151"/>
      <c r="M1054" s="151"/>
      <c r="N1054" s="151"/>
      <c r="O1054" s="151"/>
      <c r="P1054" s="151"/>
      <c r="Q1054" s="151"/>
      <c r="R1054" s="151"/>
      <c r="S1054" s="151"/>
      <c r="T1054" s="151"/>
      <c r="U1054" s="151"/>
      <c r="V1054" s="151"/>
      <c r="W1054" s="151"/>
      <c r="X1054" s="151"/>
      <c r="Y1054" s="151"/>
      <c r="Z1054" s="151"/>
      <c r="AA1054" s="151"/>
      <c r="AB1054" s="151"/>
      <c r="AC1054" s="151"/>
      <c r="AD1054" s="151"/>
      <c r="AE1054" s="151"/>
      <c r="AF1054" s="151"/>
      <c r="AG1054" s="151"/>
      <c r="AH1054" s="151"/>
      <c r="AI1054" s="151"/>
      <c r="AJ1054" s="151"/>
      <c r="AK1054" s="151"/>
      <c r="AL1054" s="151"/>
      <c r="AM1054" s="151"/>
      <c r="AN1054" s="151"/>
      <c r="AO1054" s="151"/>
      <c r="AP1054" s="151"/>
      <c r="AQ1054" s="151"/>
      <c r="AR1054" s="151"/>
      <c r="AS1054" s="151"/>
      <c r="AT1054" s="151"/>
      <c r="AU1054" s="151"/>
      <c r="AV1054" s="151"/>
      <c r="AW1054" s="151"/>
      <c r="AX1054" s="151"/>
      <c r="AY1054" s="151"/>
      <c r="AZ1054" s="151"/>
      <c r="BA1054" s="151"/>
      <c r="BB1054" s="151"/>
      <c r="BC1054" s="151"/>
      <c r="BD1054" s="151"/>
      <c r="BE1054" s="151"/>
      <c r="BF1054" s="151"/>
      <c r="BG1054" s="151"/>
      <c r="BH1054" s="151"/>
      <c r="BI1054" s="151"/>
      <c r="BJ1054" s="151"/>
      <c r="BK1054" s="151"/>
      <c r="BL1054" s="151"/>
      <c r="BM1054" s="151"/>
      <c r="BN1054" s="151"/>
      <c r="BO1054" s="151"/>
      <c r="BP1054" s="151"/>
      <c r="BQ1054" s="151"/>
      <c r="BR1054" s="151"/>
      <c r="BS1054" s="151"/>
      <c r="BT1054" s="151"/>
      <c r="BU1054" s="151"/>
      <c r="BV1054" s="151"/>
      <c r="BW1054" s="151"/>
      <c r="BX1054" s="151"/>
      <c r="BY1054" s="151"/>
      <c r="BZ1054" s="151"/>
      <c r="CA1054" s="151"/>
      <c r="CB1054" s="151"/>
      <c r="CC1054" s="151"/>
      <c r="CD1054" s="151"/>
      <c r="CE1054" s="151"/>
      <c r="CF1054" s="151"/>
      <c r="CG1054" s="151"/>
      <c r="CH1054" s="151"/>
      <c r="CI1054" s="151"/>
      <c r="CJ1054" s="151"/>
      <c r="CK1054" s="151"/>
      <c r="CL1054" s="151"/>
      <c r="CM1054" s="151"/>
      <c r="CN1054" s="151"/>
      <c r="CO1054" s="151"/>
      <c r="CP1054" s="151"/>
      <c r="CQ1054" s="151"/>
      <c r="CR1054" s="151"/>
      <c r="CS1054" s="151"/>
      <c r="CT1054" s="151"/>
      <c r="CU1054" s="151"/>
      <c r="CV1054" s="151"/>
      <c r="CW1054" s="151"/>
      <c r="CX1054" s="151"/>
      <c r="CY1054" s="151"/>
      <c r="CZ1054" s="151"/>
      <c r="DA1054" s="151"/>
      <c r="DB1054" s="151"/>
      <c r="DC1054" s="151"/>
      <c r="DD1054" s="151"/>
      <c r="DE1054" s="151"/>
      <c r="DF1054" s="151"/>
      <c r="DG1054" s="151"/>
      <c r="DH1054" s="151"/>
      <c r="DI1054" s="151"/>
      <c r="DJ1054" s="151"/>
      <c r="DK1054" s="151"/>
      <c r="DL1054" s="151"/>
      <c r="DM1054" s="151"/>
      <c r="DN1054" s="151"/>
      <c r="DO1054" s="151"/>
    </row>
    <row r="1055" spans="1:119" ht="15.75" customHeight="1" x14ac:dyDescent="0.2">
      <c r="A1055" s="151"/>
      <c r="B1055" s="151"/>
      <c r="C1055" s="151"/>
      <c r="D1055" s="151"/>
      <c r="E1055" s="151"/>
      <c r="F1055" s="151"/>
      <c r="G1055" s="151"/>
      <c r="H1055" s="151"/>
      <c r="I1055" s="151"/>
      <c r="J1055" s="151"/>
      <c r="K1055" s="151"/>
      <c r="L1055" s="151"/>
      <c r="M1055" s="151"/>
      <c r="N1055" s="151"/>
      <c r="O1055" s="151"/>
      <c r="P1055" s="151"/>
      <c r="Q1055" s="151"/>
      <c r="R1055" s="151"/>
      <c r="S1055" s="151"/>
      <c r="T1055" s="151"/>
      <c r="U1055" s="151"/>
      <c r="V1055" s="151"/>
      <c r="W1055" s="151"/>
      <c r="X1055" s="151"/>
      <c r="Y1055" s="151"/>
      <c r="Z1055" s="151"/>
      <c r="AA1055" s="151"/>
      <c r="AB1055" s="151"/>
      <c r="AC1055" s="151"/>
      <c r="AD1055" s="151"/>
      <c r="AE1055" s="151"/>
      <c r="AF1055" s="151"/>
      <c r="AG1055" s="151"/>
      <c r="AH1055" s="151"/>
      <c r="AI1055" s="151"/>
      <c r="AJ1055" s="151"/>
      <c r="AK1055" s="151"/>
      <c r="AL1055" s="151"/>
      <c r="AM1055" s="151"/>
      <c r="AN1055" s="151"/>
      <c r="AO1055" s="151"/>
      <c r="AP1055" s="151"/>
      <c r="AQ1055" s="151"/>
      <c r="AR1055" s="151"/>
      <c r="AS1055" s="151"/>
      <c r="AT1055" s="151"/>
      <c r="AU1055" s="151"/>
      <c r="AV1055" s="151"/>
      <c r="AW1055" s="151"/>
      <c r="AX1055" s="151"/>
      <c r="AY1055" s="151"/>
      <c r="AZ1055" s="151"/>
      <c r="BA1055" s="151"/>
      <c r="BB1055" s="151"/>
      <c r="BC1055" s="151"/>
      <c r="BD1055" s="151"/>
      <c r="BE1055" s="151"/>
      <c r="BF1055" s="151"/>
      <c r="BG1055" s="151"/>
      <c r="BH1055" s="151"/>
      <c r="BI1055" s="151"/>
      <c r="BJ1055" s="151"/>
      <c r="BK1055" s="151"/>
      <c r="BL1055" s="151"/>
      <c r="BM1055" s="151"/>
      <c r="BN1055" s="151"/>
      <c r="BO1055" s="151"/>
      <c r="BP1055" s="151"/>
      <c r="BQ1055" s="151"/>
      <c r="BR1055" s="151"/>
      <c r="BS1055" s="151"/>
      <c r="BT1055" s="151"/>
      <c r="BU1055" s="151"/>
      <c r="BV1055" s="151"/>
      <c r="BW1055" s="151"/>
      <c r="BX1055" s="151"/>
      <c r="BY1055" s="151"/>
      <c r="BZ1055" s="151"/>
      <c r="CA1055" s="151"/>
      <c r="CB1055" s="151"/>
      <c r="CC1055" s="151"/>
      <c r="CD1055" s="151"/>
      <c r="CE1055" s="151"/>
      <c r="CF1055" s="151"/>
      <c r="CG1055" s="151"/>
      <c r="CH1055" s="151"/>
      <c r="CI1055" s="151"/>
      <c r="CJ1055" s="151"/>
      <c r="CK1055" s="151"/>
      <c r="CL1055" s="151"/>
      <c r="CM1055" s="151"/>
      <c r="CN1055" s="151"/>
      <c r="CO1055" s="151"/>
      <c r="CP1055" s="151"/>
      <c r="CQ1055" s="151"/>
      <c r="CR1055" s="151"/>
      <c r="CS1055" s="151"/>
      <c r="CT1055" s="151"/>
      <c r="CU1055" s="151"/>
      <c r="CV1055" s="151"/>
      <c r="CW1055" s="151"/>
      <c r="CX1055" s="151"/>
      <c r="CY1055" s="151"/>
      <c r="CZ1055" s="151"/>
      <c r="DA1055" s="151"/>
      <c r="DB1055" s="151"/>
      <c r="DC1055" s="151"/>
      <c r="DD1055" s="151"/>
      <c r="DE1055" s="151"/>
      <c r="DF1055" s="151"/>
      <c r="DG1055" s="151"/>
      <c r="DH1055" s="151"/>
      <c r="DI1055" s="151"/>
      <c r="DJ1055" s="151"/>
      <c r="DK1055" s="151"/>
      <c r="DL1055" s="151"/>
      <c r="DM1055" s="151"/>
      <c r="DN1055" s="151"/>
      <c r="DO1055" s="151"/>
    </row>
    <row r="1056" spans="1:119" ht="15.75" customHeight="1" x14ac:dyDescent="0.2">
      <c r="A1056" s="151"/>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c r="Z1056" s="151"/>
      <c r="AA1056" s="151"/>
      <c r="AB1056" s="151"/>
      <c r="AC1056" s="151"/>
      <c r="AD1056" s="151"/>
      <c r="AE1056" s="151"/>
      <c r="AF1056" s="151"/>
      <c r="AG1056" s="151"/>
      <c r="AH1056" s="151"/>
      <c r="AI1056" s="151"/>
      <c r="AJ1056" s="151"/>
      <c r="AK1056" s="151"/>
      <c r="AL1056" s="151"/>
      <c r="AM1056" s="151"/>
      <c r="AN1056" s="151"/>
      <c r="AO1056" s="151"/>
      <c r="AP1056" s="151"/>
      <c r="AQ1056" s="151"/>
      <c r="AR1056" s="151"/>
      <c r="AS1056" s="151"/>
      <c r="AT1056" s="151"/>
      <c r="AU1056" s="151"/>
      <c r="AV1056" s="151"/>
      <c r="AW1056" s="151"/>
      <c r="AX1056" s="151"/>
      <c r="AY1056" s="151"/>
      <c r="AZ1056" s="151"/>
      <c r="BA1056" s="151"/>
      <c r="BB1056" s="151"/>
      <c r="BC1056" s="151"/>
      <c r="BD1056" s="151"/>
      <c r="BE1056" s="151"/>
      <c r="BF1056" s="151"/>
      <c r="BG1056" s="151"/>
      <c r="BH1056" s="151"/>
      <c r="BI1056" s="151"/>
      <c r="BJ1056" s="151"/>
      <c r="BK1056" s="151"/>
      <c r="BL1056" s="151"/>
      <c r="BM1056" s="151"/>
      <c r="BN1056" s="151"/>
      <c r="BO1056" s="151"/>
      <c r="BP1056" s="151"/>
      <c r="BQ1056" s="151"/>
      <c r="BR1056" s="151"/>
      <c r="BS1056" s="151"/>
      <c r="BT1056" s="151"/>
      <c r="BU1056" s="151"/>
      <c r="BV1056" s="151"/>
      <c r="BW1056" s="151"/>
      <c r="BX1056" s="151"/>
      <c r="BY1056" s="151"/>
      <c r="BZ1056" s="151"/>
      <c r="CA1056" s="151"/>
      <c r="CB1056" s="151"/>
      <c r="CC1056" s="151"/>
      <c r="CD1056" s="151"/>
      <c r="CE1056" s="151"/>
      <c r="CF1056" s="151"/>
      <c r="CG1056" s="151"/>
      <c r="CH1056" s="151"/>
      <c r="CI1056" s="151"/>
      <c r="CJ1056" s="151"/>
      <c r="CK1056" s="151"/>
      <c r="CL1056" s="151"/>
      <c r="CM1056" s="151"/>
      <c r="CN1056" s="151"/>
      <c r="CO1056" s="151"/>
      <c r="CP1056" s="151"/>
      <c r="CQ1056" s="151"/>
      <c r="CR1056" s="151"/>
      <c r="CS1056" s="151"/>
      <c r="CT1056" s="151"/>
      <c r="CU1056" s="151"/>
      <c r="CV1056" s="151"/>
      <c r="CW1056" s="151"/>
      <c r="CX1056" s="151"/>
      <c r="CY1056" s="151"/>
      <c r="CZ1056" s="151"/>
      <c r="DA1056" s="151"/>
      <c r="DB1056" s="151"/>
      <c r="DC1056" s="151"/>
      <c r="DD1056" s="151"/>
      <c r="DE1056" s="151"/>
      <c r="DF1056" s="151"/>
      <c r="DG1056" s="151"/>
      <c r="DH1056" s="151"/>
      <c r="DI1056" s="151"/>
      <c r="DJ1056" s="151"/>
      <c r="DK1056" s="151"/>
      <c r="DL1056" s="151"/>
      <c r="DM1056" s="151"/>
      <c r="DN1056" s="151"/>
      <c r="DO1056" s="151"/>
    </row>
    <row r="1057" spans="1:119" ht="15.75" customHeight="1" x14ac:dyDescent="0.2">
      <c r="A1057" s="151"/>
      <c r="B1057" s="151"/>
      <c r="C1057" s="151"/>
      <c r="D1057" s="151"/>
      <c r="E1057" s="151"/>
      <c r="F1057" s="151"/>
      <c r="G1057" s="151"/>
      <c r="H1057" s="151"/>
      <c r="I1057" s="151"/>
      <c r="J1057" s="151"/>
      <c r="K1057" s="151"/>
      <c r="L1057" s="151"/>
      <c r="M1057" s="151"/>
      <c r="N1057" s="151"/>
      <c r="O1057" s="151"/>
      <c r="P1057" s="151"/>
      <c r="Q1057" s="151"/>
      <c r="R1057" s="151"/>
      <c r="S1057" s="151"/>
      <c r="T1057" s="151"/>
      <c r="U1057" s="151"/>
      <c r="V1057" s="151"/>
      <c r="W1057" s="151"/>
      <c r="X1057" s="151"/>
      <c r="Y1057" s="151"/>
      <c r="Z1057" s="151"/>
      <c r="AA1057" s="151"/>
      <c r="AB1057" s="151"/>
      <c r="AC1057" s="151"/>
      <c r="AD1057" s="151"/>
      <c r="AE1057" s="151"/>
      <c r="AF1057" s="151"/>
      <c r="AG1057" s="151"/>
      <c r="AH1057" s="151"/>
      <c r="AI1057" s="151"/>
      <c r="AJ1057" s="151"/>
      <c r="AK1057" s="151"/>
      <c r="AL1057" s="151"/>
      <c r="AM1057" s="151"/>
      <c r="AN1057" s="151"/>
      <c r="AO1057" s="151"/>
      <c r="AP1057" s="151"/>
      <c r="AQ1057" s="151"/>
      <c r="AR1057" s="151"/>
      <c r="AS1057" s="151"/>
      <c r="AT1057" s="151"/>
      <c r="AU1057" s="151"/>
      <c r="AV1057" s="151"/>
      <c r="AW1057" s="151"/>
      <c r="AX1057" s="151"/>
      <c r="AY1057" s="151"/>
      <c r="AZ1057" s="151"/>
      <c r="BA1057" s="151"/>
      <c r="BB1057" s="151"/>
      <c r="BC1057" s="151"/>
      <c r="BD1057" s="151"/>
      <c r="BE1057" s="151"/>
      <c r="BF1057" s="151"/>
      <c r="BG1057" s="151"/>
      <c r="BH1057" s="151"/>
      <c r="BI1057" s="151"/>
      <c r="BJ1057" s="151"/>
      <c r="BK1057" s="151"/>
      <c r="BL1057" s="151"/>
      <c r="BM1057" s="151"/>
      <c r="BN1057" s="151"/>
      <c r="BO1057" s="151"/>
      <c r="BP1057" s="151"/>
      <c r="BQ1057" s="151"/>
      <c r="BR1057" s="151"/>
      <c r="BS1057" s="151"/>
      <c r="BT1057" s="151"/>
      <c r="BU1057" s="151"/>
      <c r="BV1057" s="151"/>
      <c r="BW1057" s="151"/>
      <c r="BX1057" s="151"/>
      <c r="BY1057" s="151"/>
      <c r="BZ1057" s="151"/>
      <c r="CA1057" s="151"/>
      <c r="CB1057" s="151"/>
      <c r="CC1057" s="151"/>
      <c r="CD1057" s="151"/>
      <c r="CE1057" s="151"/>
      <c r="CF1057" s="151"/>
      <c r="CG1057" s="151"/>
      <c r="CH1057" s="151"/>
      <c r="CI1057" s="151"/>
      <c r="CJ1057" s="151"/>
      <c r="CK1057" s="151"/>
      <c r="CL1057" s="151"/>
      <c r="CM1057" s="151"/>
      <c r="CN1057" s="151"/>
      <c r="CO1057" s="151"/>
      <c r="CP1057" s="151"/>
      <c r="CQ1057" s="151"/>
      <c r="CR1057" s="151"/>
      <c r="CS1057" s="151"/>
      <c r="CT1057" s="151"/>
      <c r="CU1057" s="151"/>
      <c r="CV1057" s="151"/>
      <c r="CW1057" s="151"/>
      <c r="CX1057" s="151"/>
      <c r="CY1057" s="151"/>
      <c r="CZ1057" s="151"/>
      <c r="DA1057" s="151"/>
      <c r="DB1057" s="151"/>
      <c r="DC1057" s="151"/>
      <c r="DD1057" s="151"/>
      <c r="DE1057" s="151"/>
      <c r="DF1057" s="151"/>
      <c r="DG1057" s="151"/>
      <c r="DH1057" s="151"/>
      <c r="DI1057" s="151"/>
      <c r="DJ1057" s="151"/>
      <c r="DK1057" s="151"/>
      <c r="DL1057" s="151"/>
      <c r="DM1057" s="151"/>
      <c r="DN1057" s="151"/>
      <c r="DO1057" s="151"/>
    </row>
    <row r="1058" spans="1:119" ht="15.75" customHeight="1" x14ac:dyDescent="0.2">
      <c r="A1058" s="151"/>
      <c r="B1058" s="151"/>
      <c r="C1058" s="151"/>
      <c r="D1058" s="151"/>
      <c r="E1058" s="151"/>
      <c r="F1058" s="151"/>
      <c r="G1058" s="151"/>
      <c r="H1058" s="151"/>
      <c r="I1058" s="151"/>
      <c r="J1058" s="151"/>
      <c r="K1058" s="151"/>
      <c r="L1058" s="151"/>
      <c r="M1058" s="151"/>
      <c r="N1058" s="151"/>
      <c r="O1058" s="151"/>
      <c r="P1058" s="151"/>
      <c r="Q1058" s="151"/>
      <c r="R1058" s="151"/>
      <c r="S1058" s="151"/>
      <c r="T1058" s="151"/>
      <c r="U1058" s="151"/>
      <c r="V1058" s="151"/>
      <c r="W1058" s="151"/>
      <c r="X1058" s="151"/>
      <c r="Y1058" s="151"/>
      <c r="Z1058" s="151"/>
      <c r="AA1058" s="151"/>
      <c r="AB1058" s="151"/>
      <c r="AC1058" s="151"/>
      <c r="AD1058" s="151"/>
      <c r="AE1058" s="151"/>
      <c r="AF1058" s="151"/>
      <c r="AG1058" s="151"/>
      <c r="AH1058" s="151"/>
      <c r="AI1058" s="151"/>
      <c r="AJ1058" s="151"/>
      <c r="AK1058" s="151"/>
      <c r="AL1058" s="151"/>
      <c r="AM1058" s="151"/>
      <c r="AN1058" s="151"/>
      <c r="AO1058" s="151"/>
      <c r="AP1058" s="151"/>
      <c r="AQ1058" s="151"/>
      <c r="AR1058" s="151"/>
      <c r="AS1058" s="151"/>
      <c r="AT1058" s="151"/>
      <c r="AU1058" s="151"/>
      <c r="AV1058" s="151"/>
      <c r="AW1058" s="151"/>
      <c r="AX1058" s="151"/>
      <c r="AY1058" s="151"/>
      <c r="AZ1058" s="151"/>
      <c r="BA1058" s="151"/>
      <c r="BB1058" s="151"/>
      <c r="BC1058" s="151"/>
      <c r="BD1058" s="151"/>
      <c r="BE1058" s="151"/>
      <c r="BF1058" s="151"/>
      <c r="BG1058" s="151"/>
      <c r="BH1058" s="151"/>
      <c r="BI1058" s="151"/>
      <c r="BJ1058" s="151"/>
      <c r="BK1058" s="151"/>
      <c r="BL1058" s="151"/>
      <c r="BM1058" s="151"/>
      <c r="BN1058" s="151"/>
      <c r="BO1058" s="151"/>
      <c r="BP1058" s="151"/>
      <c r="BQ1058" s="151"/>
      <c r="BR1058" s="151"/>
      <c r="BS1058" s="151"/>
      <c r="BT1058" s="151"/>
      <c r="BU1058" s="151"/>
      <c r="BV1058" s="151"/>
      <c r="BW1058" s="151"/>
      <c r="BX1058" s="151"/>
      <c r="BY1058" s="151"/>
      <c r="BZ1058" s="151"/>
      <c r="CA1058" s="151"/>
      <c r="CB1058" s="151"/>
      <c r="CC1058" s="151"/>
      <c r="CD1058" s="151"/>
      <c r="CE1058" s="151"/>
      <c r="CF1058" s="151"/>
      <c r="CG1058" s="151"/>
      <c r="CH1058" s="151"/>
      <c r="CI1058" s="151"/>
      <c r="CJ1058" s="151"/>
      <c r="CK1058" s="151"/>
      <c r="CL1058" s="151"/>
      <c r="CM1058" s="151"/>
      <c r="CN1058" s="151"/>
      <c r="CO1058" s="151"/>
      <c r="CP1058" s="151"/>
      <c r="CQ1058" s="151"/>
      <c r="CR1058" s="151"/>
      <c r="CS1058" s="151"/>
      <c r="CT1058" s="151"/>
      <c r="CU1058" s="151"/>
      <c r="CV1058" s="151"/>
      <c r="CW1058" s="151"/>
      <c r="CX1058" s="151"/>
      <c r="CY1058" s="151"/>
      <c r="CZ1058" s="151"/>
      <c r="DA1058" s="151"/>
      <c r="DB1058" s="151"/>
      <c r="DC1058" s="151"/>
      <c r="DD1058" s="151"/>
      <c r="DE1058" s="151"/>
      <c r="DF1058" s="151"/>
      <c r="DG1058" s="151"/>
      <c r="DH1058" s="151"/>
      <c r="DI1058" s="151"/>
      <c r="DJ1058" s="151"/>
      <c r="DK1058" s="151"/>
      <c r="DL1058" s="151"/>
      <c r="DM1058" s="151"/>
      <c r="DN1058" s="151"/>
      <c r="DO1058" s="151"/>
    </row>
    <row r="1059" spans="1:119" ht="15.75" customHeight="1" x14ac:dyDescent="0.2">
      <c r="A1059" s="151"/>
      <c r="B1059" s="151"/>
      <c r="C1059" s="151"/>
      <c r="D1059" s="151"/>
      <c r="E1059" s="151"/>
      <c r="F1059" s="151"/>
      <c r="G1059" s="151"/>
      <c r="H1059" s="151"/>
      <c r="I1059" s="151"/>
      <c r="J1059" s="151"/>
      <c r="K1059" s="151"/>
      <c r="L1059" s="151"/>
      <c r="M1059" s="151"/>
      <c r="N1059" s="151"/>
      <c r="O1059" s="151"/>
      <c r="P1059" s="151"/>
      <c r="Q1059" s="151"/>
      <c r="R1059" s="151"/>
      <c r="S1059" s="151"/>
      <c r="T1059" s="151"/>
      <c r="U1059" s="151"/>
      <c r="V1059" s="151"/>
      <c r="W1059" s="151"/>
      <c r="X1059" s="151"/>
      <c r="Y1059" s="151"/>
      <c r="Z1059" s="151"/>
      <c r="AA1059" s="151"/>
      <c r="AB1059" s="151"/>
      <c r="AC1059" s="151"/>
      <c r="AD1059" s="151"/>
      <c r="AE1059" s="151"/>
      <c r="AF1059" s="151"/>
      <c r="AG1059" s="151"/>
      <c r="AH1059" s="151"/>
      <c r="AI1059" s="151"/>
      <c r="AJ1059" s="151"/>
      <c r="AK1059" s="151"/>
      <c r="AL1059" s="151"/>
      <c r="AM1059" s="151"/>
      <c r="AN1059" s="151"/>
      <c r="AO1059" s="151"/>
      <c r="AP1059" s="151"/>
      <c r="AQ1059" s="151"/>
      <c r="AR1059" s="151"/>
      <c r="AS1059" s="151"/>
      <c r="AT1059" s="151"/>
      <c r="AU1059" s="151"/>
      <c r="AV1059" s="151"/>
      <c r="AW1059" s="151"/>
      <c r="AX1059" s="151"/>
      <c r="AY1059" s="151"/>
      <c r="AZ1059" s="151"/>
      <c r="BA1059" s="151"/>
      <c r="BB1059" s="151"/>
      <c r="BC1059" s="151"/>
      <c r="BD1059" s="151"/>
      <c r="BE1059" s="151"/>
      <c r="BF1059" s="151"/>
      <c r="BG1059" s="151"/>
      <c r="BH1059" s="151"/>
      <c r="BI1059" s="151"/>
      <c r="BJ1059" s="151"/>
      <c r="BK1059" s="151"/>
      <c r="BL1059" s="151"/>
      <c r="BM1059" s="151"/>
      <c r="BN1059" s="151"/>
      <c r="BO1059" s="151"/>
      <c r="BP1059" s="151"/>
      <c r="BQ1059" s="151"/>
      <c r="BR1059" s="151"/>
      <c r="BS1059" s="151"/>
      <c r="BT1059" s="151"/>
      <c r="BU1059" s="151"/>
      <c r="BV1059" s="151"/>
      <c r="BW1059" s="151"/>
      <c r="BX1059" s="151"/>
      <c r="BY1059" s="151"/>
      <c r="BZ1059" s="151"/>
      <c r="CA1059" s="151"/>
      <c r="CB1059" s="151"/>
      <c r="CC1059" s="151"/>
      <c r="CD1059" s="151"/>
      <c r="CE1059" s="151"/>
      <c r="CF1059" s="151"/>
      <c r="CG1059" s="151"/>
      <c r="CH1059" s="151"/>
      <c r="CI1059" s="151"/>
      <c r="CJ1059" s="151"/>
      <c r="CK1059" s="151"/>
      <c r="CL1059" s="151"/>
      <c r="CM1059" s="151"/>
      <c r="CN1059" s="151"/>
      <c r="CO1059" s="151"/>
      <c r="CP1059" s="151"/>
      <c r="CQ1059" s="151"/>
      <c r="CR1059" s="151"/>
      <c r="CS1059" s="151"/>
      <c r="CT1059" s="151"/>
      <c r="CU1059" s="151"/>
      <c r="CV1059" s="151"/>
      <c r="CW1059" s="151"/>
      <c r="CX1059" s="151"/>
      <c r="CY1059" s="151"/>
      <c r="CZ1059" s="151"/>
      <c r="DA1059" s="151"/>
      <c r="DB1059" s="151"/>
      <c r="DC1059" s="151"/>
      <c r="DD1059" s="151"/>
      <c r="DE1059" s="151"/>
      <c r="DF1059" s="151"/>
      <c r="DG1059" s="151"/>
      <c r="DH1059" s="151"/>
      <c r="DI1059" s="151"/>
      <c r="DJ1059" s="151"/>
      <c r="DK1059" s="151"/>
      <c r="DL1059" s="151"/>
      <c r="DM1059" s="151"/>
      <c r="DN1059" s="151"/>
      <c r="DO1059" s="151"/>
    </row>
    <row r="1060" spans="1:119" ht="15.75" customHeight="1" x14ac:dyDescent="0.2">
      <c r="A1060" s="151"/>
      <c r="B1060" s="151"/>
      <c r="C1060" s="151"/>
      <c r="D1060" s="151"/>
      <c r="E1060" s="151"/>
      <c r="F1060" s="151"/>
      <c r="G1060" s="151"/>
      <c r="H1060" s="151"/>
      <c r="I1060" s="151"/>
      <c r="J1060" s="151"/>
      <c r="K1060" s="151"/>
      <c r="L1060" s="151"/>
      <c r="M1060" s="151"/>
      <c r="N1060" s="151"/>
      <c r="O1060" s="151"/>
      <c r="P1060" s="151"/>
      <c r="Q1060" s="151"/>
      <c r="R1060" s="151"/>
      <c r="S1060" s="151"/>
      <c r="T1060" s="151"/>
      <c r="U1060" s="151"/>
      <c r="V1060" s="151"/>
      <c r="W1060" s="151"/>
      <c r="X1060" s="151"/>
      <c r="Y1060" s="151"/>
      <c r="Z1060" s="151"/>
      <c r="AA1060" s="151"/>
      <c r="AB1060" s="151"/>
      <c r="AC1060" s="151"/>
      <c r="AD1060" s="151"/>
      <c r="AE1060" s="151"/>
      <c r="AF1060" s="151"/>
      <c r="AG1060" s="151"/>
      <c r="AH1060" s="151"/>
      <c r="AI1060" s="151"/>
      <c r="AJ1060" s="151"/>
      <c r="AK1060" s="151"/>
      <c r="AL1060" s="151"/>
      <c r="AM1060" s="151"/>
      <c r="AN1060" s="151"/>
      <c r="AO1060" s="151"/>
      <c r="AP1060" s="151"/>
      <c r="AQ1060" s="151"/>
      <c r="AR1060" s="151"/>
      <c r="AS1060" s="151"/>
      <c r="AT1060" s="151"/>
      <c r="AU1060" s="151"/>
      <c r="AV1060" s="151"/>
      <c r="AW1060" s="151"/>
      <c r="AX1060" s="151"/>
      <c r="AY1060" s="151"/>
      <c r="AZ1060" s="151"/>
      <c r="BA1060" s="151"/>
      <c r="BB1060" s="151"/>
      <c r="BC1060" s="151"/>
      <c r="BD1060" s="151"/>
      <c r="BE1060" s="151"/>
      <c r="BF1060" s="151"/>
      <c r="BG1060" s="151"/>
      <c r="BH1060" s="151"/>
      <c r="BI1060" s="151"/>
      <c r="BJ1060" s="151"/>
      <c r="BK1060" s="151"/>
      <c r="BL1060" s="151"/>
      <c r="BM1060" s="151"/>
      <c r="BN1060" s="151"/>
      <c r="BO1060" s="151"/>
      <c r="BP1060" s="151"/>
      <c r="BQ1060" s="151"/>
      <c r="BR1060" s="151"/>
      <c r="BS1060" s="151"/>
      <c r="BT1060" s="151"/>
      <c r="BU1060" s="151"/>
      <c r="BV1060" s="151"/>
      <c r="BW1060" s="151"/>
      <c r="BX1060" s="151"/>
      <c r="BY1060" s="151"/>
      <c r="BZ1060" s="151"/>
      <c r="CA1060" s="151"/>
      <c r="CB1060" s="151"/>
      <c r="CC1060" s="151"/>
      <c r="CD1060" s="151"/>
      <c r="CE1060" s="151"/>
      <c r="CF1060" s="151"/>
      <c r="CG1060" s="151"/>
      <c r="CH1060" s="151"/>
      <c r="CI1060" s="151"/>
      <c r="CJ1060" s="151"/>
      <c r="CK1060" s="151"/>
      <c r="CL1060" s="151"/>
      <c r="CM1060" s="151"/>
      <c r="CN1060" s="151"/>
      <c r="CO1060" s="151"/>
      <c r="CP1060" s="151"/>
      <c r="CQ1060" s="151"/>
      <c r="CR1060" s="151"/>
      <c r="CS1060" s="151"/>
      <c r="CT1060" s="151"/>
      <c r="CU1060" s="151"/>
      <c r="CV1060" s="151"/>
      <c r="CW1060" s="151"/>
      <c r="CX1060" s="151"/>
      <c r="CY1060" s="151"/>
      <c r="CZ1060" s="151"/>
      <c r="DA1060" s="151"/>
      <c r="DB1060" s="151"/>
      <c r="DC1060" s="151"/>
      <c r="DD1060" s="151"/>
      <c r="DE1060" s="151"/>
      <c r="DF1060" s="151"/>
      <c r="DG1060" s="151"/>
      <c r="DH1060" s="151"/>
      <c r="DI1060" s="151"/>
      <c r="DJ1060" s="151"/>
      <c r="DK1060" s="151"/>
      <c r="DL1060" s="151"/>
      <c r="DM1060" s="151"/>
      <c r="DN1060" s="151"/>
      <c r="DO1060" s="151"/>
    </row>
    <row r="1061" spans="1:119" ht="15.75" customHeight="1" x14ac:dyDescent="0.2">
      <c r="A1061" s="151"/>
      <c r="B1061" s="151"/>
      <c r="C1061" s="151"/>
      <c r="D1061" s="151"/>
      <c r="E1061" s="151"/>
      <c r="F1061" s="151"/>
      <c r="G1061" s="151"/>
      <c r="H1061" s="151"/>
      <c r="I1061" s="151"/>
      <c r="J1061" s="151"/>
      <c r="K1061" s="151"/>
      <c r="L1061" s="151"/>
      <c r="M1061" s="151"/>
      <c r="N1061" s="151"/>
      <c r="O1061" s="151"/>
      <c r="P1061" s="151"/>
      <c r="Q1061" s="151"/>
      <c r="R1061" s="151"/>
      <c r="S1061" s="151"/>
      <c r="T1061" s="151"/>
      <c r="U1061" s="151"/>
      <c r="V1061" s="151"/>
      <c r="W1061" s="151"/>
      <c r="X1061" s="151"/>
      <c r="Y1061" s="151"/>
      <c r="Z1061" s="151"/>
      <c r="AA1061" s="151"/>
      <c r="AB1061" s="151"/>
      <c r="AC1061" s="151"/>
      <c r="AD1061" s="151"/>
      <c r="AE1061" s="151"/>
      <c r="AF1061" s="151"/>
      <c r="AG1061" s="151"/>
      <c r="AH1061" s="151"/>
      <c r="AI1061" s="151"/>
      <c r="AJ1061" s="151"/>
      <c r="AK1061" s="151"/>
      <c r="AL1061" s="151"/>
      <c r="AM1061" s="151"/>
      <c r="AN1061" s="151"/>
      <c r="AO1061" s="151"/>
      <c r="AP1061" s="151"/>
      <c r="AQ1061" s="151"/>
      <c r="AR1061" s="151"/>
      <c r="AS1061" s="151"/>
      <c r="AT1061" s="151"/>
      <c r="AU1061" s="151"/>
      <c r="AV1061" s="151"/>
      <c r="AW1061" s="151"/>
      <c r="AX1061" s="151"/>
      <c r="AY1061" s="151"/>
      <c r="AZ1061" s="151"/>
      <c r="BA1061" s="151"/>
      <c r="BB1061" s="151"/>
      <c r="BC1061" s="151"/>
      <c r="BD1061" s="151"/>
      <c r="BE1061" s="151"/>
      <c r="BF1061" s="151"/>
      <c r="BG1061" s="151"/>
      <c r="BH1061" s="151"/>
      <c r="BI1061" s="151"/>
      <c r="BJ1061" s="151"/>
      <c r="BK1061" s="151"/>
      <c r="BL1061" s="151"/>
      <c r="BM1061" s="151"/>
      <c r="BN1061" s="151"/>
      <c r="BO1061" s="151"/>
      <c r="BP1061" s="151"/>
      <c r="BQ1061" s="151"/>
      <c r="BR1061" s="151"/>
      <c r="BS1061" s="151"/>
      <c r="BT1061" s="151"/>
      <c r="BU1061" s="151"/>
      <c r="BV1061" s="151"/>
      <c r="BW1061" s="151"/>
      <c r="BX1061" s="151"/>
      <c r="BY1061" s="151"/>
      <c r="BZ1061" s="151"/>
      <c r="CA1061" s="151"/>
      <c r="CB1061" s="151"/>
      <c r="CC1061" s="151"/>
      <c r="CD1061" s="151"/>
      <c r="CE1061" s="151"/>
      <c r="CF1061" s="151"/>
      <c r="CG1061" s="151"/>
      <c r="CH1061" s="151"/>
      <c r="CI1061" s="151"/>
      <c r="CJ1061" s="151"/>
      <c r="CK1061" s="151"/>
      <c r="CL1061" s="151"/>
      <c r="CM1061" s="151"/>
      <c r="CN1061" s="151"/>
      <c r="CO1061" s="151"/>
      <c r="CP1061" s="151"/>
      <c r="CQ1061" s="151"/>
      <c r="CR1061" s="151"/>
      <c r="CS1061" s="151"/>
      <c r="CT1061" s="151"/>
      <c r="CU1061" s="151"/>
      <c r="CV1061" s="151"/>
      <c r="CW1061" s="151"/>
      <c r="CX1061" s="151"/>
      <c r="CY1061" s="151"/>
      <c r="CZ1061" s="151"/>
      <c r="DA1061" s="151"/>
      <c r="DB1061" s="151"/>
      <c r="DC1061" s="151"/>
      <c r="DD1061" s="151"/>
      <c r="DE1061" s="151"/>
      <c r="DF1061" s="151"/>
      <c r="DG1061" s="151"/>
      <c r="DH1061" s="151"/>
      <c r="DI1061" s="151"/>
      <c r="DJ1061" s="151"/>
      <c r="DK1061" s="151"/>
      <c r="DL1061" s="151"/>
      <c r="DM1061" s="151"/>
      <c r="DN1061" s="151"/>
      <c r="DO1061" s="151"/>
    </row>
    <row r="1062" spans="1:119" ht="15.75" customHeight="1" x14ac:dyDescent="0.2">
      <c r="A1062" s="151"/>
      <c r="B1062" s="151"/>
      <c r="C1062" s="151"/>
      <c r="D1062" s="151"/>
      <c r="E1062" s="151"/>
      <c r="F1062" s="151"/>
      <c r="G1062" s="151"/>
      <c r="H1062" s="151"/>
      <c r="I1062" s="151"/>
      <c r="J1062" s="151"/>
      <c r="K1062" s="151"/>
      <c r="L1062" s="151"/>
      <c r="M1062" s="151"/>
      <c r="N1062" s="151"/>
      <c r="O1062" s="151"/>
      <c r="P1062" s="151"/>
      <c r="Q1062" s="151"/>
      <c r="R1062" s="151"/>
      <c r="S1062" s="151"/>
      <c r="T1062" s="151"/>
      <c r="U1062" s="151"/>
      <c r="V1062" s="151"/>
      <c r="W1062" s="151"/>
      <c r="X1062" s="151"/>
      <c r="Y1062" s="151"/>
      <c r="Z1062" s="151"/>
      <c r="AA1062" s="151"/>
      <c r="AB1062" s="151"/>
      <c r="AC1062" s="151"/>
      <c r="AD1062" s="151"/>
      <c r="AE1062" s="151"/>
      <c r="AF1062" s="151"/>
      <c r="AG1062" s="151"/>
      <c r="AH1062" s="151"/>
      <c r="AI1062" s="151"/>
      <c r="AJ1062" s="151"/>
      <c r="AK1062" s="151"/>
      <c r="AL1062" s="151"/>
      <c r="AM1062" s="151"/>
      <c r="AN1062" s="151"/>
      <c r="AO1062" s="151"/>
      <c r="AP1062" s="151"/>
      <c r="AQ1062" s="151"/>
      <c r="AR1062" s="151"/>
      <c r="AS1062" s="151"/>
      <c r="AT1062" s="151"/>
      <c r="AU1062" s="151"/>
      <c r="AV1062" s="151"/>
      <c r="AW1062" s="151"/>
      <c r="AX1062" s="151"/>
      <c r="AY1062" s="151"/>
      <c r="AZ1062" s="151"/>
      <c r="BA1062" s="151"/>
      <c r="BB1062" s="151"/>
      <c r="BC1062" s="151"/>
      <c r="BD1062" s="151"/>
      <c r="BE1062" s="151"/>
      <c r="BF1062" s="151"/>
      <c r="BG1062" s="151"/>
      <c r="BH1062" s="151"/>
      <c r="BI1062" s="151"/>
      <c r="BJ1062" s="151"/>
      <c r="BK1062" s="151"/>
      <c r="BL1062" s="151"/>
      <c r="BM1062" s="151"/>
      <c r="BN1062" s="151"/>
      <c r="BO1062" s="151"/>
      <c r="BP1062" s="151"/>
      <c r="BQ1062" s="151"/>
      <c r="BR1062" s="151"/>
      <c r="BS1062" s="151"/>
      <c r="BT1062" s="151"/>
      <c r="BU1062" s="151"/>
      <c r="BV1062" s="151"/>
      <c r="BW1062" s="151"/>
      <c r="BX1062" s="151"/>
      <c r="BY1062" s="151"/>
      <c r="BZ1062" s="151"/>
      <c r="CA1062" s="151"/>
      <c r="CB1062" s="151"/>
      <c r="CC1062" s="151"/>
      <c r="CD1062" s="151"/>
      <c r="CE1062" s="151"/>
      <c r="CF1062" s="151"/>
      <c r="CG1062" s="151"/>
      <c r="CH1062" s="151"/>
      <c r="CI1062" s="151"/>
      <c r="CJ1062" s="151"/>
      <c r="CK1062" s="151"/>
      <c r="CL1062" s="151"/>
      <c r="CM1062" s="151"/>
      <c r="CN1062" s="151"/>
      <c r="CO1062" s="151"/>
      <c r="CP1062" s="151"/>
      <c r="CQ1062" s="151"/>
      <c r="CR1062" s="151"/>
      <c r="CS1062" s="151"/>
      <c r="CT1062" s="151"/>
      <c r="CU1062" s="151"/>
      <c r="CV1062" s="151"/>
      <c r="CW1062" s="151"/>
      <c r="CX1062" s="151"/>
      <c r="CY1062" s="151"/>
      <c r="CZ1062" s="151"/>
      <c r="DA1062" s="151"/>
      <c r="DB1062" s="151"/>
      <c r="DC1062" s="151"/>
      <c r="DD1062" s="151"/>
      <c r="DE1062" s="151"/>
      <c r="DF1062" s="151"/>
      <c r="DG1062" s="151"/>
      <c r="DH1062" s="151"/>
      <c r="DI1062" s="151"/>
      <c r="DJ1062" s="151"/>
      <c r="DK1062" s="151"/>
      <c r="DL1062" s="151"/>
      <c r="DM1062" s="151"/>
      <c r="DN1062" s="151"/>
      <c r="DO1062" s="151"/>
    </row>
    <row r="1063" spans="1:119" ht="15.75" customHeight="1" x14ac:dyDescent="0.2">
      <c r="A1063" s="151"/>
      <c r="B1063" s="151"/>
      <c r="C1063" s="151"/>
      <c r="D1063" s="151"/>
      <c r="E1063" s="151"/>
      <c r="F1063" s="151"/>
      <c r="G1063" s="151"/>
      <c r="H1063" s="151"/>
      <c r="I1063" s="151"/>
      <c r="J1063" s="151"/>
      <c r="K1063" s="151"/>
      <c r="L1063" s="151"/>
      <c r="M1063" s="151"/>
      <c r="N1063" s="151"/>
      <c r="O1063" s="151"/>
      <c r="P1063" s="151"/>
      <c r="Q1063" s="151"/>
      <c r="R1063" s="151"/>
      <c r="S1063" s="151"/>
      <c r="T1063" s="151"/>
      <c r="U1063" s="151"/>
      <c r="V1063" s="151"/>
      <c r="W1063" s="151"/>
      <c r="X1063" s="151"/>
      <c r="Y1063" s="151"/>
      <c r="Z1063" s="151"/>
      <c r="AA1063" s="151"/>
      <c r="AB1063" s="151"/>
      <c r="AC1063" s="151"/>
      <c r="AD1063" s="151"/>
      <c r="AE1063" s="151"/>
      <c r="AF1063" s="151"/>
      <c r="AG1063" s="151"/>
      <c r="AH1063" s="151"/>
      <c r="AI1063" s="151"/>
      <c r="AJ1063" s="151"/>
      <c r="AK1063" s="151"/>
      <c r="AL1063" s="151"/>
      <c r="AM1063" s="151"/>
      <c r="AN1063" s="151"/>
      <c r="AO1063" s="151"/>
      <c r="AP1063" s="151"/>
      <c r="AQ1063" s="151"/>
      <c r="AR1063" s="151"/>
      <c r="AS1063" s="151"/>
      <c r="AT1063" s="151"/>
      <c r="AU1063" s="151"/>
      <c r="AV1063" s="151"/>
      <c r="AW1063" s="151"/>
      <c r="AX1063" s="151"/>
      <c r="AY1063" s="151"/>
      <c r="AZ1063" s="151"/>
      <c r="BA1063" s="151"/>
      <c r="BB1063" s="151"/>
      <c r="BC1063" s="151"/>
      <c r="BD1063" s="151"/>
      <c r="BE1063" s="151"/>
      <c r="BF1063" s="151"/>
      <c r="BG1063" s="151"/>
      <c r="BH1063" s="151"/>
      <c r="BI1063" s="151"/>
      <c r="BJ1063" s="151"/>
      <c r="BK1063" s="151"/>
      <c r="BL1063" s="151"/>
      <c r="BM1063" s="151"/>
      <c r="BN1063" s="151"/>
      <c r="BO1063" s="151"/>
      <c r="BP1063" s="151"/>
      <c r="BQ1063" s="151"/>
      <c r="BR1063" s="151"/>
      <c r="BS1063" s="151"/>
      <c r="BT1063" s="151"/>
      <c r="BU1063" s="151"/>
      <c r="BV1063" s="151"/>
      <c r="BW1063" s="151"/>
      <c r="BX1063" s="151"/>
      <c r="BY1063" s="151"/>
      <c r="BZ1063" s="151"/>
      <c r="CA1063" s="151"/>
      <c r="CB1063" s="151"/>
      <c r="CC1063" s="151"/>
      <c r="CD1063" s="151"/>
      <c r="CE1063" s="151"/>
      <c r="CF1063" s="151"/>
      <c r="CG1063" s="151"/>
      <c r="CH1063" s="151"/>
      <c r="CI1063" s="151"/>
      <c r="CJ1063" s="151"/>
      <c r="CK1063" s="151"/>
      <c r="CL1063" s="151"/>
      <c r="CM1063" s="151"/>
      <c r="CN1063" s="151"/>
      <c r="CO1063" s="151"/>
      <c r="CP1063" s="151"/>
      <c r="CQ1063" s="151"/>
      <c r="CR1063" s="151"/>
      <c r="CS1063" s="151"/>
      <c r="CT1063" s="151"/>
      <c r="CU1063" s="151"/>
      <c r="CV1063" s="151"/>
      <c r="CW1063" s="151"/>
      <c r="CX1063" s="151"/>
      <c r="CY1063" s="151"/>
      <c r="CZ1063" s="151"/>
      <c r="DA1063" s="151"/>
      <c r="DB1063" s="151"/>
      <c r="DC1063" s="151"/>
      <c r="DD1063" s="151"/>
      <c r="DE1063" s="151"/>
      <c r="DF1063" s="151"/>
      <c r="DG1063" s="151"/>
      <c r="DH1063" s="151"/>
      <c r="DI1063" s="151"/>
      <c r="DJ1063" s="151"/>
      <c r="DK1063" s="151"/>
      <c r="DL1063" s="151"/>
      <c r="DM1063" s="151"/>
      <c r="DN1063" s="151"/>
      <c r="DO1063" s="151"/>
    </row>
    <row r="1064" spans="1:119" ht="15.75" customHeight="1" x14ac:dyDescent="0.2">
      <c r="A1064" s="151"/>
      <c r="B1064" s="151"/>
      <c r="C1064" s="151"/>
      <c r="D1064" s="151"/>
      <c r="E1064" s="151"/>
      <c r="F1064" s="151"/>
      <c r="G1064" s="151"/>
      <c r="H1064" s="151"/>
      <c r="I1064" s="151"/>
      <c r="J1064" s="151"/>
      <c r="K1064" s="151"/>
      <c r="L1064" s="151"/>
      <c r="M1064" s="151"/>
      <c r="N1064" s="151"/>
      <c r="O1064" s="151"/>
      <c r="P1064" s="151"/>
      <c r="Q1064" s="151"/>
      <c r="R1064" s="151"/>
      <c r="S1064" s="151"/>
      <c r="T1064" s="151"/>
      <c r="U1064" s="151"/>
      <c r="V1064" s="151"/>
      <c r="W1064" s="151"/>
      <c r="X1064" s="151"/>
      <c r="Y1064" s="151"/>
      <c r="Z1064" s="151"/>
      <c r="AA1064" s="151"/>
      <c r="AB1064" s="151"/>
      <c r="AC1064" s="151"/>
      <c r="AD1064" s="151"/>
      <c r="AE1064" s="151"/>
      <c r="AF1064" s="151"/>
      <c r="AG1064" s="151"/>
      <c r="AH1064" s="151"/>
      <c r="AI1064" s="151"/>
      <c r="AJ1064" s="151"/>
      <c r="AK1064" s="151"/>
      <c r="AL1064" s="151"/>
      <c r="AM1064" s="151"/>
      <c r="AN1064" s="151"/>
      <c r="AO1064" s="151"/>
      <c r="AP1064" s="151"/>
      <c r="AQ1064" s="151"/>
      <c r="AR1064" s="151"/>
      <c r="AS1064" s="151"/>
      <c r="AT1064" s="151"/>
      <c r="AU1064" s="151"/>
      <c r="AV1064" s="151"/>
      <c r="AW1064" s="151"/>
      <c r="AX1064" s="151"/>
      <c r="AY1064" s="151"/>
      <c r="AZ1064" s="151"/>
      <c r="BA1064" s="151"/>
      <c r="BB1064" s="151"/>
      <c r="BC1064" s="151"/>
      <c r="BD1064" s="151"/>
      <c r="BE1064" s="151"/>
      <c r="BF1064" s="151"/>
      <c r="BG1064" s="151"/>
      <c r="BH1064" s="151"/>
      <c r="BI1064" s="151"/>
      <c r="BJ1064" s="151"/>
      <c r="BK1064" s="151"/>
      <c r="BL1064" s="151"/>
      <c r="BM1064" s="151"/>
      <c r="BN1064" s="151"/>
      <c r="BO1064" s="151"/>
      <c r="BP1064" s="151"/>
      <c r="BQ1064" s="151"/>
      <c r="BR1064" s="151"/>
      <c r="BS1064" s="151"/>
      <c r="BT1064" s="151"/>
      <c r="BU1064" s="151"/>
      <c r="BV1064" s="151"/>
      <c r="BW1064" s="151"/>
      <c r="BX1064" s="151"/>
      <c r="BY1064" s="151"/>
      <c r="BZ1064" s="151"/>
      <c r="CA1064" s="151"/>
      <c r="CB1064" s="151"/>
      <c r="CC1064" s="151"/>
      <c r="CD1064" s="151"/>
      <c r="CE1064" s="151"/>
      <c r="CF1064" s="151"/>
      <c r="CG1064" s="151"/>
      <c r="CH1064" s="151"/>
      <c r="CI1064" s="151"/>
      <c r="CJ1064" s="151"/>
      <c r="CK1064" s="151"/>
      <c r="CL1064" s="151"/>
      <c r="CM1064" s="151"/>
      <c r="CN1064" s="151"/>
      <c r="CO1064" s="151"/>
      <c r="CP1064" s="151"/>
      <c r="CQ1064" s="151"/>
      <c r="CR1064" s="151"/>
      <c r="CS1064" s="151"/>
      <c r="CT1064" s="151"/>
      <c r="CU1064" s="151"/>
      <c r="CV1064" s="151"/>
      <c r="CW1064" s="151"/>
      <c r="CX1064" s="151"/>
      <c r="CY1064" s="151"/>
      <c r="CZ1064" s="151"/>
      <c r="DA1064" s="151"/>
      <c r="DB1064" s="151"/>
      <c r="DC1064" s="151"/>
      <c r="DD1064" s="151"/>
      <c r="DE1064" s="151"/>
      <c r="DF1064" s="151"/>
      <c r="DG1064" s="151"/>
      <c r="DH1064" s="151"/>
      <c r="DI1064" s="151"/>
      <c r="DJ1064" s="151"/>
      <c r="DK1064" s="151"/>
      <c r="DL1064" s="151"/>
      <c r="DM1064" s="151"/>
      <c r="DN1064" s="151"/>
      <c r="DO1064" s="151"/>
    </row>
    <row r="1065" spans="1:119" ht="15.75" customHeight="1" x14ac:dyDescent="0.2">
      <c r="A1065" s="151"/>
      <c r="B1065" s="151"/>
      <c r="C1065" s="151"/>
      <c r="D1065" s="151"/>
      <c r="E1065" s="151"/>
      <c r="F1065" s="151"/>
      <c r="G1065" s="151"/>
      <c r="H1065" s="151"/>
      <c r="I1065" s="151"/>
      <c r="J1065" s="151"/>
      <c r="K1065" s="151"/>
      <c r="L1065" s="151"/>
      <c r="M1065" s="151"/>
      <c r="N1065" s="151"/>
      <c r="O1065" s="151"/>
      <c r="P1065" s="151"/>
      <c r="Q1065" s="151"/>
      <c r="R1065" s="151"/>
      <c r="S1065" s="151"/>
      <c r="T1065" s="151"/>
      <c r="U1065" s="151"/>
      <c r="V1065" s="151"/>
      <c r="W1065" s="151"/>
      <c r="X1065" s="151"/>
      <c r="Y1065" s="151"/>
      <c r="Z1065" s="151"/>
      <c r="AA1065" s="151"/>
      <c r="AB1065" s="151"/>
      <c r="AC1065" s="151"/>
      <c r="AD1065" s="151"/>
      <c r="AE1065" s="151"/>
      <c r="AF1065" s="151"/>
      <c r="AG1065" s="151"/>
      <c r="AH1065" s="151"/>
      <c r="AI1065" s="151"/>
      <c r="AJ1065" s="151"/>
      <c r="AK1065" s="151"/>
      <c r="AL1065" s="151"/>
      <c r="AM1065" s="151"/>
      <c r="AN1065" s="151"/>
      <c r="AO1065" s="151"/>
      <c r="AP1065" s="151"/>
      <c r="AQ1065" s="151"/>
      <c r="AR1065" s="151"/>
      <c r="AS1065" s="151"/>
      <c r="AT1065" s="151"/>
      <c r="AU1065" s="151"/>
      <c r="AV1065" s="151"/>
      <c r="AW1065" s="151"/>
      <c r="AX1065" s="151"/>
      <c r="AY1065" s="151"/>
      <c r="AZ1065" s="151"/>
      <c r="BA1065" s="151"/>
      <c r="BB1065" s="151"/>
      <c r="BC1065" s="151"/>
      <c r="BD1065" s="151"/>
      <c r="BE1065" s="151"/>
      <c r="BF1065" s="151"/>
      <c r="BG1065" s="151"/>
      <c r="BH1065" s="151"/>
      <c r="BI1065" s="151"/>
      <c r="BJ1065" s="151"/>
      <c r="BK1065" s="151"/>
      <c r="BL1065" s="151"/>
      <c r="BM1065" s="151"/>
      <c r="BN1065" s="151"/>
      <c r="BO1065" s="151"/>
      <c r="BP1065" s="151"/>
      <c r="BQ1065" s="151"/>
      <c r="BR1065" s="151"/>
      <c r="BS1065" s="151"/>
      <c r="BT1065" s="151"/>
      <c r="BU1065" s="151"/>
      <c r="BV1065" s="151"/>
      <c r="BW1065" s="151"/>
      <c r="BX1065" s="151"/>
      <c r="BY1065" s="151"/>
      <c r="BZ1065" s="151"/>
      <c r="CA1065" s="151"/>
      <c r="CB1065" s="151"/>
      <c r="CC1065" s="151"/>
      <c r="CD1065" s="151"/>
      <c r="CE1065" s="151"/>
      <c r="CF1065" s="151"/>
      <c r="CG1065" s="151"/>
      <c r="CH1065" s="151"/>
      <c r="CI1065" s="151"/>
      <c r="CJ1065" s="151"/>
      <c r="CK1065" s="151"/>
      <c r="CL1065" s="151"/>
      <c r="CM1065" s="151"/>
      <c r="CN1065" s="151"/>
      <c r="CO1065" s="151"/>
      <c r="CP1065" s="151"/>
      <c r="CQ1065" s="151"/>
      <c r="CR1065" s="151"/>
      <c r="CS1065" s="151"/>
      <c r="CT1065" s="151"/>
      <c r="CU1065" s="151"/>
      <c r="CV1065" s="151"/>
      <c r="CW1065" s="151"/>
      <c r="CX1065" s="151"/>
      <c r="CY1065" s="151"/>
      <c r="CZ1065" s="151"/>
      <c r="DA1065" s="151"/>
      <c r="DB1065" s="151"/>
      <c r="DC1065" s="151"/>
      <c r="DD1065" s="151"/>
      <c r="DE1065" s="151"/>
      <c r="DF1065" s="151"/>
      <c r="DG1065" s="151"/>
      <c r="DH1065" s="151"/>
      <c r="DI1065" s="151"/>
      <c r="DJ1065" s="151"/>
      <c r="DK1065" s="151"/>
      <c r="DL1065" s="151"/>
      <c r="DM1065" s="151"/>
      <c r="DN1065" s="151"/>
      <c r="DO1065" s="151"/>
    </row>
    <row r="1066" spans="1:119" ht="15.75" customHeight="1" x14ac:dyDescent="0.2">
      <c r="A1066" s="151"/>
      <c r="B1066" s="151"/>
      <c r="C1066" s="151"/>
      <c r="D1066" s="151"/>
      <c r="E1066" s="151"/>
      <c r="F1066" s="151"/>
      <c r="G1066" s="151"/>
      <c r="H1066" s="151"/>
      <c r="I1066" s="151"/>
      <c r="J1066" s="151"/>
      <c r="K1066" s="151"/>
      <c r="L1066" s="151"/>
      <c r="M1066" s="151"/>
      <c r="N1066" s="151"/>
      <c r="O1066" s="151"/>
      <c r="P1066" s="151"/>
      <c r="Q1066" s="151"/>
      <c r="R1066" s="151"/>
      <c r="S1066" s="151"/>
      <c r="T1066" s="151"/>
      <c r="U1066" s="151"/>
      <c r="V1066" s="151"/>
      <c r="W1066" s="151"/>
      <c r="X1066" s="151"/>
      <c r="Y1066" s="151"/>
      <c r="Z1066" s="151"/>
      <c r="AA1066" s="151"/>
      <c r="AB1066" s="151"/>
      <c r="AC1066" s="151"/>
      <c r="AD1066" s="151"/>
      <c r="AE1066" s="151"/>
      <c r="AF1066" s="151"/>
      <c r="AG1066" s="151"/>
      <c r="AH1066" s="151"/>
      <c r="AI1066" s="151"/>
      <c r="AJ1066" s="151"/>
      <c r="AK1066" s="151"/>
      <c r="AL1066" s="151"/>
      <c r="AM1066" s="151"/>
      <c r="AN1066" s="151"/>
      <c r="AO1066" s="151"/>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c r="BI1066" s="151"/>
      <c r="BJ1066" s="151"/>
      <c r="BK1066" s="151"/>
      <c r="BL1066" s="151"/>
      <c r="BM1066" s="151"/>
      <c r="BN1066" s="151"/>
      <c r="BO1066" s="151"/>
      <c r="BP1066" s="151"/>
      <c r="BQ1066" s="151"/>
      <c r="BR1066" s="151"/>
      <c r="BS1066" s="151"/>
      <c r="BT1066" s="151"/>
      <c r="BU1066" s="151"/>
      <c r="BV1066" s="151"/>
      <c r="BW1066" s="151"/>
      <c r="BX1066" s="151"/>
      <c r="BY1066" s="151"/>
      <c r="BZ1066" s="151"/>
      <c r="CA1066" s="151"/>
      <c r="CB1066" s="151"/>
      <c r="CC1066" s="151"/>
      <c r="CD1066" s="151"/>
      <c r="CE1066" s="151"/>
      <c r="CF1066" s="151"/>
      <c r="CG1066" s="151"/>
      <c r="CH1066" s="151"/>
      <c r="CI1066" s="151"/>
      <c r="CJ1066" s="151"/>
      <c r="CK1066" s="151"/>
      <c r="CL1066" s="151"/>
      <c r="CM1066" s="151"/>
      <c r="CN1066" s="151"/>
      <c r="CO1066" s="151"/>
      <c r="CP1066" s="151"/>
      <c r="CQ1066" s="151"/>
      <c r="CR1066" s="151"/>
      <c r="CS1066" s="151"/>
      <c r="CT1066" s="151"/>
      <c r="CU1066" s="151"/>
      <c r="CV1066" s="151"/>
      <c r="CW1066" s="151"/>
      <c r="CX1066" s="151"/>
      <c r="CY1066" s="151"/>
      <c r="CZ1066" s="151"/>
      <c r="DA1066" s="151"/>
      <c r="DB1066" s="151"/>
      <c r="DC1066" s="151"/>
      <c r="DD1066" s="151"/>
      <c r="DE1066" s="151"/>
      <c r="DF1066" s="151"/>
      <c r="DG1066" s="151"/>
      <c r="DH1066" s="151"/>
      <c r="DI1066" s="151"/>
      <c r="DJ1066" s="151"/>
      <c r="DK1066" s="151"/>
      <c r="DL1066" s="151"/>
      <c r="DM1066" s="151"/>
      <c r="DN1066" s="151"/>
      <c r="DO1066" s="151"/>
    </row>
    <row r="1067" spans="1:119" ht="15.75" customHeight="1" x14ac:dyDescent="0.2">
      <c r="A1067" s="151"/>
      <c r="B1067" s="151"/>
      <c r="C1067" s="151"/>
      <c r="D1067" s="151"/>
      <c r="E1067" s="151"/>
      <c r="F1067" s="151"/>
      <c r="G1067" s="151"/>
      <c r="H1067" s="151"/>
      <c r="I1067" s="151"/>
      <c r="J1067" s="151"/>
      <c r="K1067" s="151"/>
      <c r="L1067" s="151"/>
      <c r="M1067" s="151"/>
      <c r="N1067" s="151"/>
      <c r="O1067" s="151"/>
      <c r="P1067" s="151"/>
      <c r="Q1067" s="151"/>
      <c r="R1067" s="151"/>
      <c r="S1067" s="151"/>
      <c r="T1067" s="151"/>
      <c r="U1067" s="151"/>
      <c r="V1067" s="151"/>
      <c r="W1067" s="151"/>
      <c r="X1067" s="151"/>
      <c r="Y1067" s="151"/>
      <c r="Z1067" s="151"/>
      <c r="AA1067" s="151"/>
      <c r="AB1067" s="151"/>
      <c r="AC1067" s="151"/>
      <c r="AD1067" s="151"/>
      <c r="AE1067" s="151"/>
      <c r="AF1067" s="151"/>
      <c r="AG1067" s="151"/>
      <c r="AH1067" s="151"/>
      <c r="AI1067" s="151"/>
      <c r="AJ1067" s="151"/>
      <c r="AK1067" s="151"/>
      <c r="AL1067" s="151"/>
      <c r="AM1067" s="151"/>
      <c r="AN1067" s="151"/>
      <c r="AO1067" s="151"/>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c r="BI1067" s="151"/>
      <c r="BJ1067" s="151"/>
      <c r="BK1067" s="151"/>
      <c r="BL1067" s="151"/>
      <c r="BM1067" s="151"/>
      <c r="BN1067" s="151"/>
      <c r="BO1067" s="151"/>
      <c r="BP1067" s="151"/>
      <c r="BQ1067" s="151"/>
      <c r="BR1067" s="151"/>
      <c r="BS1067" s="151"/>
      <c r="BT1067" s="151"/>
      <c r="BU1067" s="151"/>
      <c r="BV1067" s="151"/>
      <c r="BW1067" s="151"/>
      <c r="BX1067" s="151"/>
      <c r="BY1067" s="151"/>
      <c r="BZ1067" s="151"/>
      <c r="CA1067" s="151"/>
      <c r="CB1067" s="151"/>
      <c r="CC1067" s="151"/>
      <c r="CD1067" s="151"/>
      <c r="CE1067" s="151"/>
      <c r="CF1067" s="151"/>
      <c r="CG1067" s="151"/>
      <c r="CH1067" s="151"/>
      <c r="CI1067" s="151"/>
      <c r="CJ1067" s="151"/>
      <c r="CK1067" s="151"/>
      <c r="CL1067" s="151"/>
      <c r="CM1067" s="151"/>
      <c r="CN1067" s="151"/>
      <c r="CO1067" s="151"/>
      <c r="CP1067" s="151"/>
      <c r="CQ1067" s="151"/>
      <c r="CR1067" s="151"/>
      <c r="CS1067" s="151"/>
      <c r="CT1067" s="151"/>
      <c r="CU1067" s="151"/>
      <c r="CV1067" s="151"/>
      <c r="CW1067" s="151"/>
      <c r="CX1067" s="151"/>
      <c r="CY1067" s="151"/>
      <c r="CZ1067" s="151"/>
      <c r="DA1067" s="151"/>
      <c r="DB1067" s="151"/>
      <c r="DC1067" s="151"/>
      <c r="DD1067" s="151"/>
      <c r="DE1067" s="151"/>
      <c r="DF1067" s="151"/>
      <c r="DG1067" s="151"/>
      <c r="DH1067" s="151"/>
      <c r="DI1067" s="151"/>
      <c r="DJ1067" s="151"/>
      <c r="DK1067" s="151"/>
      <c r="DL1067" s="151"/>
      <c r="DM1067" s="151"/>
      <c r="DN1067" s="151"/>
      <c r="DO1067" s="151"/>
    </row>
    <row r="1068" spans="1:119" ht="15.75" customHeight="1" x14ac:dyDescent="0.2">
      <c r="A1068" s="151"/>
      <c r="B1068" s="151"/>
      <c r="C1068" s="151"/>
      <c r="D1068" s="151"/>
      <c r="E1068" s="151"/>
      <c r="F1068" s="151"/>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c r="AL1068" s="151"/>
      <c r="AM1068" s="151"/>
      <c r="AN1068" s="151"/>
      <c r="AO1068" s="151"/>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c r="BI1068" s="151"/>
      <c r="BJ1068" s="151"/>
      <c r="BK1068" s="151"/>
      <c r="BL1068" s="151"/>
      <c r="BM1068" s="151"/>
      <c r="BN1068" s="151"/>
      <c r="BO1068" s="151"/>
      <c r="BP1068" s="151"/>
      <c r="BQ1068" s="151"/>
      <c r="BR1068" s="151"/>
      <c r="BS1068" s="151"/>
      <c r="BT1068" s="151"/>
      <c r="BU1068" s="151"/>
      <c r="BV1068" s="151"/>
      <c r="BW1068" s="151"/>
      <c r="BX1068" s="151"/>
      <c r="BY1068" s="151"/>
      <c r="BZ1068" s="151"/>
      <c r="CA1068" s="151"/>
      <c r="CB1068" s="151"/>
      <c r="CC1068" s="151"/>
      <c r="CD1068" s="151"/>
      <c r="CE1068" s="151"/>
      <c r="CF1068" s="151"/>
      <c r="CG1068" s="151"/>
      <c r="CH1068" s="151"/>
      <c r="CI1068" s="151"/>
      <c r="CJ1068" s="151"/>
      <c r="CK1068" s="151"/>
      <c r="CL1068" s="151"/>
      <c r="CM1068" s="151"/>
      <c r="CN1068" s="151"/>
      <c r="CO1068" s="151"/>
      <c r="CP1068" s="151"/>
      <c r="CQ1068" s="151"/>
      <c r="CR1068" s="151"/>
      <c r="CS1068" s="151"/>
      <c r="CT1068" s="151"/>
      <c r="CU1068" s="151"/>
      <c r="CV1068" s="151"/>
      <c r="CW1068" s="151"/>
      <c r="CX1068" s="151"/>
      <c r="CY1068" s="151"/>
      <c r="CZ1068" s="151"/>
      <c r="DA1068" s="151"/>
      <c r="DB1068" s="151"/>
      <c r="DC1068" s="151"/>
      <c r="DD1068" s="151"/>
      <c r="DE1068" s="151"/>
      <c r="DF1068" s="151"/>
      <c r="DG1068" s="151"/>
      <c r="DH1068" s="151"/>
      <c r="DI1068" s="151"/>
      <c r="DJ1068" s="151"/>
      <c r="DK1068" s="151"/>
      <c r="DL1068" s="151"/>
      <c r="DM1068" s="151"/>
      <c r="DN1068" s="151"/>
      <c r="DO1068" s="151"/>
    </row>
    <row r="1069" spans="1:119" ht="15.75" customHeight="1" x14ac:dyDescent="0.2">
      <c r="A1069" s="151"/>
      <c r="B1069" s="151"/>
      <c r="C1069" s="151"/>
      <c r="D1069" s="151"/>
      <c r="E1069" s="151"/>
      <c r="F1069" s="151"/>
      <c r="G1069" s="151"/>
      <c r="H1069" s="151"/>
      <c r="I1069" s="151"/>
      <c r="J1069" s="151"/>
      <c r="K1069" s="151"/>
      <c r="L1069" s="151"/>
      <c r="M1069" s="151"/>
      <c r="N1069" s="151"/>
      <c r="O1069" s="151"/>
      <c r="P1069" s="151"/>
      <c r="Q1069" s="151"/>
      <c r="R1069" s="151"/>
      <c r="S1069" s="151"/>
      <c r="T1069" s="151"/>
      <c r="U1069" s="151"/>
      <c r="V1069" s="151"/>
      <c r="W1069" s="151"/>
      <c r="X1069" s="151"/>
      <c r="Y1069" s="151"/>
      <c r="Z1069" s="151"/>
      <c r="AA1069" s="151"/>
      <c r="AB1069" s="151"/>
      <c r="AC1069" s="151"/>
      <c r="AD1069" s="151"/>
      <c r="AE1069" s="151"/>
      <c r="AF1069" s="151"/>
      <c r="AG1069" s="151"/>
      <c r="AH1069" s="151"/>
      <c r="AI1069" s="151"/>
      <c r="AJ1069" s="151"/>
      <c r="AK1069" s="151"/>
      <c r="AL1069" s="151"/>
      <c r="AM1069" s="151"/>
      <c r="AN1069" s="151"/>
      <c r="AO1069" s="151"/>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c r="BI1069" s="151"/>
      <c r="BJ1069" s="151"/>
      <c r="BK1069" s="151"/>
      <c r="BL1069" s="151"/>
      <c r="BM1069" s="151"/>
      <c r="BN1069" s="151"/>
      <c r="BO1069" s="151"/>
      <c r="BP1069" s="151"/>
      <c r="BQ1069" s="151"/>
      <c r="BR1069" s="151"/>
      <c r="BS1069" s="151"/>
      <c r="BT1069" s="151"/>
      <c r="BU1069" s="151"/>
      <c r="BV1069" s="151"/>
      <c r="BW1069" s="151"/>
      <c r="BX1069" s="151"/>
      <c r="BY1069" s="151"/>
      <c r="BZ1069" s="151"/>
      <c r="CA1069" s="151"/>
      <c r="CB1069" s="151"/>
      <c r="CC1069" s="151"/>
      <c r="CD1069" s="151"/>
      <c r="CE1069" s="151"/>
      <c r="CF1069" s="151"/>
      <c r="CG1069" s="151"/>
      <c r="CH1069" s="151"/>
      <c r="CI1069" s="151"/>
      <c r="CJ1069" s="151"/>
      <c r="CK1069" s="151"/>
      <c r="CL1069" s="151"/>
      <c r="CM1069" s="151"/>
      <c r="CN1069" s="151"/>
      <c r="CO1069" s="151"/>
      <c r="CP1069" s="151"/>
      <c r="CQ1069" s="151"/>
      <c r="CR1069" s="151"/>
      <c r="CS1069" s="151"/>
      <c r="CT1069" s="151"/>
      <c r="CU1069" s="151"/>
      <c r="CV1069" s="151"/>
      <c r="CW1069" s="151"/>
      <c r="CX1069" s="151"/>
      <c r="CY1069" s="151"/>
      <c r="CZ1069" s="151"/>
      <c r="DA1069" s="151"/>
      <c r="DB1069" s="151"/>
      <c r="DC1069" s="151"/>
      <c r="DD1069" s="151"/>
      <c r="DE1069" s="151"/>
      <c r="DF1069" s="151"/>
      <c r="DG1069" s="151"/>
      <c r="DH1069" s="151"/>
      <c r="DI1069" s="151"/>
      <c r="DJ1069" s="151"/>
      <c r="DK1069" s="151"/>
      <c r="DL1069" s="151"/>
      <c r="DM1069" s="151"/>
      <c r="DN1069" s="151"/>
      <c r="DO1069" s="151"/>
    </row>
    <row r="1070" spans="1:119" ht="15.75" customHeight="1" x14ac:dyDescent="0.2">
      <c r="A1070" s="151"/>
      <c r="B1070" s="151"/>
      <c r="C1070" s="151"/>
      <c r="D1070" s="151"/>
      <c r="E1070" s="151"/>
      <c r="F1070" s="151"/>
      <c r="G1070" s="151"/>
      <c r="H1070" s="151"/>
      <c r="I1070" s="151"/>
      <c r="J1070" s="151"/>
      <c r="K1070" s="151"/>
      <c r="L1070" s="151"/>
      <c r="M1070" s="151"/>
      <c r="N1070" s="151"/>
      <c r="O1070" s="151"/>
      <c r="P1070" s="151"/>
      <c r="Q1070" s="151"/>
      <c r="R1070" s="151"/>
      <c r="S1070" s="151"/>
      <c r="T1070" s="151"/>
      <c r="U1070" s="151"/>
      <c r="V1070" s="151"/>
      <c r="W1070" s="151"/>
      <c r="X1070" s="151"/>
      <c r="Y1070" s="151"/>
      <c r="Z1070" s="151"/>
      <c r="AA1070" s="151"/>
      <c r="AB1070" s="151"/>
      <c r="AC1070" s="151"/>
      <c r="AD1070" s="151"/>
      <c r="AE1070" s="151"/>
      <c r="AF1070" s="151"/>
      <c r="AG1070" s="151"/>
      <c r="AH1070" s="151"/>
      <c r="AI1070" s="151"/>
      <c r="AJ1070" s="151"/>
      <c r="AK1070" s="151"/>
      <c r="AL1070" s="151"/>
      <c r="AM1070" s="151"/>
      <c r="AN1070" s="151"/>
      <c r="AO1070" s="151"/>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c r="BI1070" s="151"/>
      <c r="BJ1070" s="151"/>
      <c r="BK1070" s="151"/>
      <c r="BL1070" s="151"/>
      <c r="BM1070" s="151"/>
      <c r="BN1070" s="151"/>
      <c r="BO1070" s="151"/>
      <c r="BP1070" s="151"/>
      <c r="BQ1070" s="151"/>
      <c r="BR1070" s="151"/>
      <c r="BS1070" s="151"/>
      <c r="BT1070" s="151"/>
      <c r="BU1070" s="151"/>
      <c r="BV1070" s="151"/>
      <c r="BW1070" s="151"/>
      <c r="BX1070" s="151"/>
      <c r="BY1070" s="151"/>
      <c r="BZ1070" s="151"/>
      <c r="CA1070" s="151"/>
      <c r="CB1070" s="151"/>
      <c r="CC1070" s="151"/>
      <c r="CD1070" s="151"/>
      <c r="CE1070" s="151"/>
      <c r="CF1070" s="151"/>
      <c r="CG1070" s="151"/>
      <c r="CH1070" s="151"/>
      <c r="CI1070" s="151"/>
      <c r="CJ1070" s="151"/>
      <c r="CK1070" s="151"/>
      <c r="CL1070" s="151"/>
      <c r="CM1070" s="151"/>
      <c r="CN1070" s="151"/>
      <c r="CO1070" s="151"/>
      <c r="CP1070" s="151"/>
      <c r="CQ1070" s="151"/>
      <c r="CR1070" s="151"/>
      <c r="CS1070" s="151"/>
      <c r="CT1070" s="151"/>
      <c r="CU1070" s="151"/>
      <c r="CV1070" s="151"/>
      <c r="CW1070" s="151"/>
      <c r="CX1070" s="151"/>
      <c r="CY1070" s="151"/>
      <c r="CZ1070" s="151"/>
      <c r="DA1070" s="151"/>
      <c r="DB1070" s="151"/>
      <c r="DC1070" s="151"/>
      <c r="DD1070" s="151"/>
      <c r="DE1070" s="151"/>
      <c r="DF1070" s="151"/>
      <c r="DG1070" s="151"/>
      <c r="DH1070" s="151"/>
      <c r="DI1070" s="151"/>
      <c r="DJ1070" s="151"/>
      <c r="DK1070" s="151"/>
      <c r="DL1070" s="151"/>
      <c r="DM1070" s="151"/>
      <c r="DN1070" s="151"/>
      <c r="DO1070" s="151"/>
    </row>
    <row r="1071" spans="1:119" ht="15.75" customHeight="1" x14ac:dyDescent="0.2">
      <c r="A1071" s="151"/>
      <c r="B1071" s="151"/>
      <c r="C1071" s="151"/>
      <c r="D1071" s="151"/>
      <c r="E1071" s="151"/>
      <c r="F1071" s="151"/>
      <c r="G1071" s="151"/>
      <c r="H1071" s="151"/>
      <c r="I1071" s="151"/>
      <c r="J1071" s="151"/>
      <c r="K1071" s="151"/>
      <c r="L1071" s="151"/>
      <c r="M1071" s="151"/>
      <c r="N1071" s="151"/>
      <c r="O1071" s="151"/>
      <c r="P1071" s="151"/>
      <c r="Q1071" s="151"/>
      <c r="R1071" s="151"/>
      <c r="S1071" s="151"/>
      <c r="T1071" s="151"/>
      <c r="U1071" s="151"/>
      <c r="V1071" s="151"/>
      <c r="W1071" s="151"/>
      <c r="X1071" s="151"/>
      <c r="Y1071" s="151"/>
      <c r="Z1071" s="151"/>
      <c r="AA1071" s="151"/>
      <c r="AB1071" s="151"/>
      <c r="AC1071" s="151"/>
      <c r="AD1071" s="151"/>
      <c r="AE1071" s="151"/>
      <c r="AF1071" s="151"/>
      <c r="AG1071" s="151"/>
      <c r="AH1071" s="151"/>
      <c r="AI1071" s="151"/>
      <c r="AJ1071" s="151"/>
      <c r="AK1071" s="151"/>
      <c r="AL1071" s="151"/>
      <c r="AM1071" s="151"/>
      <c r="AN1071" s="151"/>
      <c r="AO1071" s="151"/>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c r="BI1071" s="151"/>
      <c r="BJ1071" s="151"/>
      <c r="BK1071" s="151"/>
      <c r="BL1071" s="151"/>
      <c r="BM1071" s="151"/>
      <c r="BN1071" s="151"/>
      <c r="BO1071" s="151"/>
      <c r="BP1071" s="151"/>
      <c r="BQ1071" s="151"/>
      <c r="BR1071" s="151"/>
      <c r="BS1071" s="151"/>
      <c r="BT1071" s="151"/>
      <c r="BU1071" s="151"/>
      <c r="BV1071" s="151"/>
      <c r="BW1071" s="151"/>
      <c r="BX1071" s="151"/>
      <c r="BY1071" s="151"/>
      <c r="BZ1071" s="151"/>
      <c r="CA1071" s="151"/>
      <c r="CB1071" s="151"/>
      <c r="CC1071" s="151"/>
      <c r="CD1071" s="151"/>
      <c r="CE1071" s="151"/>
      <c r="CF1071" s="151"/>
      <c r="CG1071" s="151"/>
      <c r="CH1071" s="151"/>
      <c r="CI1071" s="151"/>
      <c r="CJ1071" s="151"/>
      <c r="CK1071" s="151"/>
      <c r="CL1071" s="151"/>
      <c r="CM1071" s="151"/>
      <c r="CN1071" s="151"/>
      <c r="CO1071" s="151"/>
      <c r="CP1071" s="151"/>
      <c r="CQ1071" s="151"/>
      <c r="CR1071" s="151"/>
      <c r="CS1071" s="151"/>
      <c r="CT1071" s="151"/>
      <c r="CU1071" s="151"/>
      <c r="CV1071" s="151"/>
      <c r="CW1071" s="151"/>
      <c r="CX1071" s="151"/>
      <c r="CY1071" s="151"/>
      <c r="CZ1071" s="151"/>
      <c r="DA1071" s="151"/>
      <c r="DB1071" s="151"/>
      <c r="DC1071" s="151"/>
      <c r="DD1071" s="151"/>
      <c r="DE1071" s="151"/>
      <c r="DF1071" s="151"/>
      <c r="DG1071" s="151"/>
      <c r="DH1071" s="151"/>
      <c r="DI1071" s="151"/>
      <c r="DJ1071" s="151"/>
      <c r="DK1071" s="151"/>
      <c r="DL1071" s="151"/>
      <c r="DM1071" s="151"/>
      <c r="DN1071" s="151"/>
      <c r="DO1071" s="151"/>
    </row>
    <row r="1072" spans="1:119" ht="15.75" customHeight="1" x14ac:dyDescent="0.2">
      <c r="A1072" s="151"/>
      <c r="B1072" s="151"/>
      <c r="C1072" s="151"/>
      <c r="D1072" s="151"/>
      <c r="E1072" s="151"/>
      <c r="F1072" s="151"/>
      <c r="G1072" s="151"/>
      <c r="H1072" s="151"/>
      <c r="I1072" s="151"/>
      <c r="J1072" s="151"/>
      <c r="K1072" s="151"/>
      <c r="L1072" s="151"/>
      <c r="M1072" s="151"/>
      <c r="N1072" s="151"/>
      <c r="O1072" s="151"/>
      <c r="P1072" s="151"/>
      <c r="Q1072" s="151"/>
      <c r="R1072" s="151"/>
      <c r="S1072" s="151"/>
      <c r="T1072" s="151"/>
      <c r="U1072" s="151"/>
      <c r="V1072" s="151"/>
      <c r="W1072" s="151"/>
      <c r="X1072" s="151"/>
      <c r="Y1072" s="151"/>
      <c r="Z1072" s="151"/>
      <c r="AA1072" s="151"/>
      <c r="AB1072" s="151"/>
      <c r="AC1072" s="151"/>
      <c r="AD1072" s="151"/>
      <c r="AE1072" s="151"/>
      <c r="AF1072" s="151"/>
      <c r="AG1072" s="151"/>
      <c r="AH1072" s="151"/>
      <c r="AI1072" s="151"/>
      <c r="AJ1072" s="151"/>
      <c r="AK1072" s="151"/>
      <c r="AL1072" s="151"/>
      <c r="AM1072" s="151"/>
      <c r="AN1072" s="151"/>
      <c r="AO1072" s="151"/>
      <c r="AP1072" s="151"/>
      <c r="AQ1072" s="151"/>
      <c r="AR1072" s="151"/>
      <c r="AS1072" s="151"/>
      <c r="AT1072" s="151"/>
      <c r="AU1072" s="151"/>
      <c r="AV1072" s="151"/>
      <c r="AW1072" s="151"/>
      <c r="AX1072" s="151"/>
      <c r="AY1072" s="151"/>
      <c r="AZ1072" s="151"/>
      <c r="BA1072" s="151"/>
      <c r="BB1072" s="151"/>
      <c r="BC1072" s="151"/>
      <c r="BD1072" s="151"/>
      <c r="BE1072" s="151"/>
      <c r="BF1072" s="151"/>
      <c r="BG1072" s="151"/>
      <c r="BH1072" s="151"/>
      <c r="BI1072" s="151"/>
      <c r="BJ1072" s="151"/>
      <c r="BK1072" s="151"/>
      <c r="BL1072" s="151"/>
      <c r="BM1072" s="151"/>
      <c r="BN1072" s="151"/>
      <c r="BO1072" s="151"/>
      <c r="BP1072" s="151"/>
      <c r="BQ1072" s="151"/>
      <c r="BR1072" s="151"/>
      <c r="BS1072" s="151"/>
      <c r="BT1072" s="151"/>
      <c r="BU1072" s="151"/>
      <c r="BV1072" s="151"/>
      <c r="BW1072" s="151"/>
      <c r="BX1072" s="151"/>
      <c r="BY1072" s="151"/>
      <c r="BZ1072" s="151"/>
      <c r="CA1072" s="151"/>
      <c r="CB1072" s="151"/>
      <c r="CC1072" s="151"/>
      <c r="CD1072" s="151"/>
      <c r="CE1072" s="151"/>
      <c r="CF1072" s="151"/>
      <c r="CG1072" s="151"/>
      <c r="CH1072" s="151"/>
      <c r="CI1072" s="151"/>
      <c r="CJ1072" s="151"/>
      <c r="CK1072" s="151"/>
      <c r="CL1072" s="151"/>
      <c r="CM1072" s="151"/>
      <c r="CN1072" s="151"/>
      <c r="CO1072" s="151"/>
      <c r="CP1072" s="151"/>
      <c r="CQ1072" s="151"/>
      <c r="CR1072" s="151"/>
      <c r="CS1072" s="151"/>
      <c r="CT1072" s="151"/>
      <c r="CU1072" s="151"/>
      <c r="CV1072" s="151"/>
      <c r="CW1072" s="151"/>
      <c r="CX1072" s="151"/>
      <c r="CY1072" s="151"/>
      <c r="CZ1072" s="151"/>
      <c r="DA1072" s="151"/>
      <c r="DB1072" s="151"/>
      <c r="DC1072" s="151"/>
      <c r="DD1072" s="151"/>
      <c r="DE1072" s="151"/>
      <c r="DF1072" s="151"/>
      <c r="DG1072" s="151"/>
      <c r="DH1072" s="151"/>
      <c r="DI1072" s="151"/>
      <c r="DJ1072" s="151"/>
      <c r="DK1072" s="151"/>
      <c r="DL1072" s="151"/>
      <c r="DM1072" s="151"/>
      <c r="DN1072" s="151"/>
      <c r="DO1072" s="151"/>
    </row>
    <row r="1073" spans="1:119" ht="15.75" customHeight="1" x14ac:dyDescent="0.2">
      <c r="A1073" s="151"/>
      <c r="B1073" s="151"/>
      <c r="C1073" s="151"/>
      <c r="D1073" s="151"/>
      <c r="E1073" s="151"/>
      <c r="F1073" s="151"/>
      <c r="G1073" s="151"/>
      <c r="H1073" s="151"/>
      <c r="I1073" s="151"/>
      <c r="J1073" s="151"/>
      <c r="K1073" s="151"/>
      <c r="L1073" s="151"/>
      <c r="M1073" s="151"/>
      <c r="N1073" s="151"/>
      <c r="O1073" s="151"/>
      <c r="P1073" s="151"/>
      <c r="Q1073" s="151"/>
      <c r="R1073" s="151"/>
      <c r="S1073" s="151"/>
      <c r="T1073" s="151"/>
      <c r="U1073" s="151"/>
      <c r="V1073" s="151"/>
      <c r="W1073" s="151"/>
      <c r="X1073" s="151"/>
      <c r="Y1073" s="151"/>
      <c r="Z1073" s="151"/>
      <c r="AA1073" s="151"/>
      <c r="AB1073" s="151"/>
      <c r="AC1073" s="151"/>
      <c r="AD1073" s="151"/>
      <c r="AE1073" s="151"/>
      <c r="AF1073" s="151"/>
      <c r="AG1073" s="151"/>
      <c r="AH1073" s="151"/>
      <c r="AI1073" s="151"/>
      <c r="AJ1073" s="151"/>
      <c r="AK1073" s="151"/>
      <c r="AL1073" s="151"/>
      <c r="AM1073" s="151"/>
      <c r="AN1073" s="151"/>
      <c r="AO1073" s="151"/>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c r="BI1073" s="151"/>
      <c r="BJ1073" s="151"/>
      <c r="BK1073" s="151"/>
      <c r="BL1073" s="151"/>
      <c r="BM1073" s="151"/>
      <c r="BN1073" s="151"/>
      <c r="BO1073" s="151"/>
      <c r="BP1073" s="151"/>
      <c r="BQ1073" s="151"/>
      <c r="BR1073" s="151"/>
      <c r="BS1073" s="151"/>
      <c r="BT1073" s="151"/>
      <c r="BU1073" s="151"/>
      <c r="BV1073" s="151"/>
      <c r="BW1073" s="151"/>
      <c r="BX1073" s="151"/>
      <c r="BY1073" s="151"/>
      <c r="BZ1073" s="151"/>
      <c r="CA1073" s="151"/>
      <c r="CB1073" s="151"/>
      <c r="CC1073" s="151"/>
      <c r="CD1073" s="151"/>
      <c r="CE1073" s="151"/>
      <c r="CF1073" s="151"/>
      <c r="CG1073" s="151"/>
      <c r="CH1073" s="151"/>
      <c r="CI1073" s="151"/>
      <c r="CJ1073" s="151"/>
      <c r="CK1073" s="151"/>
      <c r="CL1073" s="151"/>
      <c r="CM1073" s="151"/>
      <c r="CN1073" s="151"/>
      <c r="CO1073" s="151"/>
      <c r="CP1073" s="151"/>
      <c r="CQ1073" s="151"/>
      <c r="CR1073" s="151"/>
      <c r="CS1073" s="151"/>
      <c r="CT1073" s="151"/>
      <c r="CU1073" s="151"/>
      <c r="CV1073" s="151"/>
      <c r="CW1073" s="151"/>
      <c r="CX1073" s="151"/>
      <c r="CY1073" s="151"/>
      <c r="CZ1073" s="151"/>
      <c r="DA1073" s="151"/>
      <c r="DB1073" s="151"/>
      <c r="DC1073" s="151"/>
      <c r="DD1073" s="151"/>
      <c r="DE1073" s="151"/>
      <c r="DF1073" s="151"/>
      <c r="DG1073" s="151"/>
      <c r="DH1073" s="151"/>
      <c r="DI1073" s="151"/>
      <c r="DJ1073" s="151"/>
      <c r="DK1073" s="151"/>
      <c r="DL1073" s="151"/>
      <c r="DM1073" s="151"/>
      <c r="DN1073" s="151"/>
      <c r="DO1073" s="151"/>
    </row>
    <row r="1074" spans="1:119" ht="15.75" customHeight="1" x14ac:dyDescent="0.2">
      <c r="A1074" s="151"/>
      <c r="B1074" s="151"/>
      <c r="C1074" s="151"/>
      <c r="D1074" s="151"/>
      <c r="E1074" s="151"/>
      <c r="F1074" s="151"/>
      <c r="G1074" s="151"/>
      <c r="H1074" s="151"/>
      <c r="I1074" s="151"/>
      <c r="J1074" s="151"/>
      <c r="K1074" s="151"/>
      <c r="L1074" s="151"/>
      <c r="M1074" s="151"/>
      <c r="N1074" s="151"/>
      <c r="O1074" s="151"/>
      <c r="P1074" s="151"/>
      <c r="Q1074" s="151"/>
      <c r="R1074" s="151"/>
      <c r="S1074" s="151"/>
      <c r="T1074" s="151"/>
      <c r="U1074" s="151"/>
      <c r="V1074" s="151"/>
      <c r="W1074" s="151"/>
      <c r="X1074" s="151"/>
      <c r="Y1074" s="151"/>
      <c r="Z1074" s="151"/>
      <c r="AA1074" s="151"/>
      <c r="AB1074" s="151"/>
      <c r="AC1074" s="151"/>
      <c r="AD1074" s="151"/>
      <c r="AE1074" s="151"/>
      <c r="AF1074" s="151"/>
      <c r="AG1074" s="151"/>
      <c r="AH1074" s="151"/>
      <c r="AI1074" s="151"/>
      <c r="AJ1074" s="151"/>
      <c r="AK1074" s="151"/>
      <c r="AL1074" s="151"/>
      <c r="AM1074" s="151"/>
      <c r="AN1074" s="151"/>
      <c r="AO1074" s="151"/>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c r="BI1074" s="151"/>
      <c r="BJ1074" s="151"/>
      <c r="BK1074" s="151"/>
      <c r="BL1074" s="151"/>
      <c r="BM1074" s="151"/>
      <c r="BN1074" s="151"/>
      <c r="BO1074" s="151"/>
      <c r="BP1074" s="151"/>
      <c r="BQ1074" s="151"/>
      <c r="BR1074" s="151"/>
      <c r="BS1074" s="151"/>
      <c r="BT1074" s="151"/>
      <c r="BU1074" s="151"/>
      <c r="BV1074" s="151"/>
      <c r="BW1074" s="151"/>
      <c r="BX1074" s="151"/>
      <c r="BY1074" s="151"/>
      <c r="BZ1074" s="151"/>
      <c r="CA1074" s="151"/>
      <c r="CB1074" s="151"/>
      <c r="CC1074" s="151"/>
      <c r="CD1074" s="151"/>
      <c r="CE1074" s="151"/>
      <c r="CF1074" s="151"/>
      <c r="CG1074" s="151"/>
      <c r="CH1074" s="151"/>
      <c r="CI1074" s="151"/>
      <c r="CJ1074" s="151"/>
      <c r="CK1074" s="151"/>
      <c r="CL1074" s="151"/>
      <c r="CM1074" s="151"/>
      <c r="CN1074" s="151"/>
      <c r="CO1074" s="151"/>
      <c r="CP1074" s="151"/>
      <c r="CQ1074" s="151"/>
      <c r="CR1074" s="151"/>
      <c r="CS1074" s="151"/>
      <c r="CT1074" s="151"/>
      <c r="CU1074" s="151"/>
      <c r="CV1074" s="151"/>
      <c r="CW1074" s="151"/>
      <c r="CX1074" s="151"/>
      <c r="CY1074" s="151"/>
      <c r="CZ1074" s="151"/>
      <c r="DA1074" s="151"/>
      <c r="DB1074" s="151"/>
      <c r="DC1074" s="151"/>
      <c r="DD1074" s="151"/>
      <c r="DE1074" s="151"/>
      <c r="DF1074" s="151"/>
      <c r="DG1074" s="151"/>
      <c r="DH1074" s="151"/>
      <c r="DI1074" s="151"/>
      <c r="DJ1074" s="151"/>
      <c r="DK1074" s="151"/>
      <c r="DL1074" s="151"/>
      <c r="DM1074" s="151"/>
      <c r="DN1074" s="151"/>
      <c r="DO1074" s="151"/>
    </row>
    <row r="1075" spans="1:119" ht="15.75" customHeight="1" x14ac:dyDescent="0.2">
      <c r="A1075" s="151"/>
      <c r="B1075" s="151"/>
      <c r="C1075" s="151"/>
      <c r="D1075" s="151"/>
      <c r="E1075" s="151"/>
      <c r="F1075" s="151"/>
      <c r="G1075" s="151"/>
      <c r="H1075" s="151"/>
      <c r="I1075" s="151"/>
      <c r="J1075" s="151"/>
      <c r="K1075" s="151"/>
      <c r="L1075" s="151"/>
      <c r="M1075" s="151"/>
      <c r="N1075" s="151"/>
      <c r="O1075" s="151"/>
      <c r="P1075" s="151"/>
      <c r="Q1075" s="151"/>
      <c r="R1075" s="151"/>
      <c r="S1075" s="151"/>
      <c r="T1075" s="151"/>
      <c r="U1075" s="151"/>
      <c r="V1075" s="151"/>
      <c r="W1075" s="151"/>
      <c r="X1075" s="151"/>
      <c r="Y1075" s="151"/>
      <c r="Z1075" s="151"/>
      <c r="AA1075" s="151"/>
      <c r="AB1075" s="151"/>
      <c r="AC1075" s="151"/>
      <c r="AD1075" s="151"/>
      <c r="AE1075" s="151"/>
      <c r="AF1075" s="151"/>
      <c r="AG1075" s="151"/>
      <c r="AH1075" s="151"/>
      <c r="AI1075" s="151"/>
      <c r="AJ1075" s="151"/>
      <c r="AK1075" s="151"/>
      <c r="AL1075" s="151"/>
      <c r="AM1075" s="151"/>
      <c r="AN1075" s="151"/>
      <c r="AO1075" s="151"/>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c r="BI1075" s="151"/>
      <c r="BJ1075" s="151"/>
      <c r="BK1075" s="151"/>
      <c r="BL1075" s="151"/>
      <c r="BM1075" s="151"/>
      <c r="BN1075" s="151"/>
      <c r="BO1075" s="151"/>
      <c r="BP1075" s="151"/>
      <c r="BQ1075" s="151"/>
      <c r="BR1075" s="151"/>
      <c r="BS1075" s="151"/>
      <c r="BT1075" s="151"/>
      <c r="BU1075" s="151"/>
      <c r="BV1075" s="151"/>
      <c r="BW1075" s="151"/>
      <c r="BX1075" s="151"/>
      <c r="BY1075" s="151"/>
      <c r="BZ1075" s="151"/>
      <c r="CA1075" s="151"/>
      <c r="CB1075" s="151"/>
      <c r="CC1075" s="151"/>
      <c r="CD1075" s="151"/>
      <c r="CE1075" s="151"/>
      <c r="CF1075" s="151"/>
      <c r="CG1075" s="151"/>
      <c r="CH1075" s="151"/>
      <c r="CI1075" s="151"/>
      <c r="CJ1075" s="151"/>
      <c r="CK1075" s="151"/>
      <c r="CL1075" s="151"/>
      <c r="CM1075" s="151"/>
      <c r="CN1075" s="151"/>
      <c r="CO1075" s="151"/>
      <c r="CP1075" s="151"/>
      <c r="CQ1075" s="151"/>
      <c r="CR1075" s="151"/>
      <c r="CS1075" s="151"/>
      <c r="CT1075" s="151"/>
      <c r="CU1075" s="151"/>
      <c r="CV1075" s="151"/>
      <c r="CW1075" s="151"/>
      <c r="CX1075" s="151"/>
      <c r="CY1075" s="151"/>
      <c r="CZ1075" s="151"/>
      <c r="DA1075" s="151"/>
      <c r="DB1075" s="151"/>
      <c r="DC1075" s="151"/>
      <c r="DD1075" s="151"/>
      <c r="DE1075" s="151"/>
      <c r="DF1075" s="151"/>
      <c r="DG1075" s="151"/>
      <c r="DH1075" s="151"/>
      <c r="DI1075" s="151"/>
      <c r="DJ1075" s="151"/>
      <c r="DK1075" s="151"/>
      <c r="DL1075" s="151"/>
      <c r="DM1075" s="151"/>
      <c r="DN1075" s="151"/>
      <c r="DO1075" s="151"/>
    </row>
    <row r="1076" spans="1:119" ht="15.75" customHeight="1" x14ac:dyDescent="0.2">
      <c r="A1076" s="151"/>
      <c r="B1076" s="151"/>
      <c r="C1076" s="151"/>
      <c r="D1076" s="151"/>
      <c r="E1076" s="151"/>
      <c r="F1076" s="151"/>
      <c r="G1076" s="151"/>
      <c r="H1076" s="151"/>
      <c r="I1076" s="151"/>
      <c r="J1076" s="151"/>
      <c r="K1076" s="151"/>
      <c r="L1076" s="151"/>
      <c r="M1076" s="151"/>
      <c r="N1076" s="151"/>
      <c r="O1076" s="151"/>
      <c r="P1076" s="151"/>
      <c r="Q1076" s="151"/>
      <c r="R1076" s="151"/>
      <c r="S1076" s="151"/>
      <c r="T1076" s="151"/>
      <c r="U1076" s="151"/>
      <c r="V1076" s="151"/>
      <c r="W1076" s="151"/>
      <c r="X1076" s="151"/>
      <c r="Y1076" s="151"/>
      <c r="Z1076" s="151"/>
      <c r="AA1076" s="151"/>
      <c r="AB1076" s="151"/>
      <c r="AC1076" s="151"/>
      <c r="AD1076" s="151"/>
      <c r="AE1076" s="151"/>
      <c r="AF1076" s="151"/>
      <c r="AG1076" s="151"/>
      <c r="AH1076" s="151"/>
      <c r="AI1076" s="151"/>
      <c r="AJ1076" s="151"/>
      <c r="AK1076" s="151"/>
      <c r="AL1076" s="151"/>
      <c r="AM1076" s="151"/>
      <c r="AN1076" s="151"/>
      <c r="AO1076" s="151"/>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c r="BI1076" s="151"/>
      <c r="BJ1076" s="151"/>
      <c r="BK1076" s="151"/>
      <c r="BL1076" s="151"/>
      <c r="BM1076" s="151"/>
      <c r="BN1076" s="151"/>
      <c r="BO1076" s="151"/>
      <c r="BP1076" s="151"/>
      <c r="BQ1076" s="151"/>
      <c r="BR1076" s="151"/>
      <c r="BS1076" s="151"/>
      <c r="BT1076" s="151"/>
      <c r="BU1076" s="151"/>
      <c r="BV1076" s="151"/>
      <c r="BW1076" s="151"/>
      <c r="BX1076" s="151"/>
      <c r="BY1076" s="151"/>
      <c r="BZ1076" s="151"/>
      <c r="CA1076" s="151"/>
      <c r="CB1076" s="151"/>
      <c r="CC1076" s="151"/>
      <c r="CD1076" s="151"/>
      <c r="CE1076" s="151"/>
      <c r="CF1076" s="151"/>
      <c r="CG1076" s="151"/>
      <c r="CH1076" s="151"/>
      <c r="CI1076" s="151"/>
      <c r="CJ1076" s="151"/>
      <c r="CK1076" s="151"/>
      <c r="CL1076" s="151"/>
      <c r="CM1076" s="151"/>
      <c r="CN1076" s="151"/>
      <c r="CO1076" s="151"/>
      <c r="CP1076" s="151"/>
      <c r="CQ1076" s="151"/>
      <c r="CR1076" s="151"/>
      <c r="CS1076" s="151"/>
      <c r="CT1076" s="151"/>
      <c r="CU1076" s="151"/>
      <c r="CV1076" s="151"/>
      <c r="CW1076" s="151"/>
      <c r="CX1076" s="151"/>
      <c r="CY1076" s="151"/>
      <c r="CZ1076" s="151"/>
      <c r="DA1076" s="151"/>
      <c r="DB1076" s="151"/>
      <c r="DC1076" s="151"/>
      <c r="DD1076" s="151"/>
      <c r="DE1076" s="151"/>
      <c r="DF1076" s="151"/>
      <c r="DG1076" s="151"/>
      <c r="DH1076" s="151"/>
      <c r="DI1076" s="151"/>
      <c r="DJ1076" s="151"/>
      <c r="DK1076" s="151"/>
      <c r="DL1076" s="151"/>
      <c r="DM1076" s="151"/>
      <c r="DN1076" s="151"/>
      <c r="DO1076" s="151"/>
    </row>
    <row r="1077" spans="1:119" ht="15.75" customHeight="1" x14ac:dyDescent="0.2">
      <c r="A1077" s="151"/>
      <c r="B1077" s="151"/>
      <c r="C1077" s="151"/>
      <c r="D1077" s="151"/>
      <c r="E1077" s="151"/>
      <c r="F1077" s="151"/>
      <c r="G1077" s="151"/>
      <c r="H1077" s="151"/>
      <c r="I1077" s="151"/>
      <c r="J1077" s="151"/>
      <c r="K1077" s="151"/>
      <c r="L1077" s="151"/>
      <c r="M1077" s="151"/>
      <c r="N1077" s="151"/>
      <c r="O1077" s="151"/>
      <c r="P1077" s="151"/>
      <c r="Q1077" s="151"/>
      <c r="R1077" s="151"/>
      <c r="S1077" s="151"/>
      <c r="T1077" s="151"/>
      <c r="U1077" s="151"/>
      <c r="V1077" s="151"/>
      <c r="W1077" s="151"/>
      <c r="X1077" s="151"/>
      <c r="Y1077" s="151"/>
      <c r="Z1077" s="151"/>
      <c r="AA1077" s="151"/>
      <c r="AB1077" s="151"/>
      <c r="AC1077" s="151"/>
      <c r="AD1077" s="151"/>
      <c r="AE1077" s="151"/>
      <c r="AF1077" s="151"/>
      <c r="AG1077" s="151"/>
      <c r="AH1077" s="151"/>
      <c r="AI1077" s="151"/>
      <c r="AJ1077" s="151"/>
      <c r="AK1077" s="151"/>
      <c r="AL1077" s="151"/>
      <c r="AM1077" s="151"/>
      <c r="AN1077" s="151"/>
      <c r="AO1077" s="151"/>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c r="BI1077" s="151"/>
      <c r="BJ1077" s="151"/>
      <c r="BK1077" s="151"/>
      <c r="BL1077" s="151"/>
      <c r="BM1077" s="151"/>
      <c r="BN1077" s="151"/>
      <c r="BO1077" s="151"/>
      <c r="BP1077" s="151"/>
      <c r="BQ1077" s="151"/>
      <c r="BR1077" s="151"/>
      <c r="BS1077" s="151"/>
      <c r="BT1077" s="151"/>
      <c r="BU1077" s="151"/>
      <c r="BV1077" s="151"/>
      <c r="BW1077" s="151"/>
      <c r="BX1077" s="151"/>
      <c r="BY1077" s="151"/>
      <c r="BZ1077" s="151"/>
      <c r="CA1077" s="151"/>
      <c r="CB1077" s="151"/>
      <c r="CC1077" s="151"/>
      <c r="CD1077" s="151"/>
      <c r="CE1077" s="151"/>
      <c r="CF1077" s="151"/>
      <c r="CG1077" s="151"/>
      <c r="CH1077" s="151"/>
      <c r="CI1077" s="151"/>
      <c r="CJ1077" s="151"/>
      <c r="CK1077" s="151"/>
      <c r="CL1077" s="151"/>
      <c r="CM1077" s="151"/>
      <c r="CN1077" s="151"/>
      <c r="CO1077" s="151"/>
      <c r="CP1077" s="151"/>
      <c r="CQ1077" s="151"/>
      <c r="CR1077" s="151"/>
      <c r="CS1077" s="151"/>
      <c r="CT1077" s="151"/>
      <c r="CU1077" s="151"/>
      <c r="CV1077" s="151"/>
      <c r="CW1077" s="151"/>
      <c r="CX1077" s="151"/>
      <c r="CY1077" s="151"/>
      <c r="CZ1077" s="151"/>
      <c r="DA1077" s="151"/>
      <c r="DB1077" s="151"/>
      <c r="DC1077" s="151"/>
      <c r="DD1077" s="151"/>
      <c r="DE1077" s="151"/>
      <c r="DF1077" s="151"/>
      <c r="DG1077" s="151"/>
      <c r="DH1077" s="151"/>
      <c r="DI1077" s="151"/>
      <c r="DJ1077" s="151"/>
      <c r="DK1077" s="151"/>
      <c r="DL1077" s="151"/>
      <c r="DM1077" s="151"/>
      <c r="DN1077" s="151"/>
      <c r="DO1077" s="151"/>
    </row>
    <row r="1078" spans="1:119" ht="15.75" customHeight="1" x14ac:dyDescent="0.2">
      <c r="A1078" s="151"/>
      <c r="B1078" s="151"/>
      <c r="C1078" s="151"/>
      <c r="D1078" s="151"/>
      <c r="E1078" s="151"/>
      <c r="F1078" s="151"/>
      <c r="G1078" s="151"/>
      <c r="H1078" s="151"/>
      <c r="I1078" s="151"/>
      <c r="J1078" s="151"/>
      <c r="K1078" s="151"/>
      <c r="L1078" s="151"/>
      <c r="M1078" s="151"/>
      <c r="N1078" s="151"/>
      <c r="O1078" s="151"/>
      <c r="P1078" s="151"/>
      <c r="Q1078" s="151"/>
      <c r="R1078" s="151"/>
      <c r="S1078" s="151"/>
      <c r="T1078" s="151"/>
      <c r="U1078" s="151"/>
      <c r="V1078" s="151"/>
      <c r="W1078" s="151"/>
      <c r="X1078" s="151"/>
      <c r="Y1078" s="151"/>
      <c r="Z1078" s="151"/>
      <c r="AA1078" s="151"/>
      <c r="AB1078" s="151"/>
      <c r="AC1078" s="151"/>
      <c r="AD1078" s="151"/>
      <c r="AE1078" s="151"/>
      <c r="AF1078" s="151"/>
      <c r="AG1078" s="151"/>
      <c r="AH1078" s="151"/>
      <c r="AI1078" s="151"/>
      <c r="AJ1078" s="151"/>
      <c r="AK1078" s="151"/>
      <c r="AL1078" s="151"/>
      <c r="AM1078" s="151"/>
      <c r="AN1078" s="151"/>
      <c r="AO1078" s="151"/>
      <c r="AP1078" s="151"/>
      <c r="AQ1078" s="151"/>
      <c r="AR1078" s="151"/>
      <c r="AS1078" s="151"/>
      <c r="AT1078" s="151"/>
      <c r="AU1078" s="151"/>
      <c r="AV1078" s="151"/>
      <c r="AW1078" s="151"/>
      <c r="AX1078" s="151"/>
      <c r="AY1078" s="151"/>
      <c r="AZ1078" s="151"/>
      <c r="BA1078" s="151"/>
      <c r="BB1078" s="151"/>
      <c r="BC1078" s="151"/>
      <c r="BD1078" s="151"/>
      <c r="BE1078" s="151"/>
      <c r="BF1078" s="151"/>
      <c r="BG1078" s="151"/>
      <c r="BH1078" s="151"/>
      <c r="BI1078" s="151"/>
      <c r="BJ1078" s="151"/>
      <c r="BK1078" s="151"/>
      <c r="BL1078" s="151"/>
      <c r="BM1078" s="151"/>
      <c r="BN1078" s="151"/>
      <c r="BO1078" s="151"/>
      <c r="BP1078" s="151"/>
      <c r="BQ1078" s="151"/>
      <c r="BR1078" s="151"/>
      <c r="BS1078" s="151"/>
      <c r="BT1078" s="151"/>
      <c r="BU1078" s="151"/>
      <c r="BV1078" s="151"/>
      <c r="BW1078" s="151"/>
      <c r="BX1078" s="151"/>
      <c r="BY1078" s="151"/>
      <c r="BZ1078" s="151"/>
      <c r="CA1078" s="151"/>
      <c r="CB1078" s="151"/>
      <c r="CC1078" s="151"/>
      <c r="CD1078" s="151"/>
      <c r="CE1078" s="151"/>
      <c r="CF1078" s="151"/>
      <c r="CG1078" s="151"/>
      <c r="CH1078" s="151"/>
      <c r="CI1078" s="151"/>
      <c r="CJ1078" s="151"/>
      <c r="CK1078" s="151"/>
      <c r="CL1078" s="151"/>
      <c r="CM1078" s="151"/>
      <c r="CN1078" s="151"/>
      <c r="CO1078" s="151"/>
      <c r="CP1078" s="151"/>
      <c r="CQ1078" s="151"/>
      <c r="CR1078" s="151"/>
      <c r="CS1078" s="151"/>
      <c r="CT1078" s="151"/>
      <c r="CU1078" s="151"/>
      <c r="CV1078" s="151"/>
      <c r="CW1078" s="151"/>
      <c r="CX1078" s="151"/>
      <c r="CY1078" s="151"/>
      <c r="CZ1078" s="151"/>
      <c r="DA1078" s="151"/>
      <c r="DB1078" s="151"/>
      <c r="DC1078" s="151"/>
      <c r="DD1078" s="151"/>
      <c r="DE1078" s="151"/>
      <c r="DF1078" s="151"/>
      <c r="DG1078" s="151"/>
      <c r="DH1078" s="151"/>
      <c r="DI1078" s="151"/>
      <c r="DJ1078" s="151"/>
      <c r="DK1078" s="151"/>
      <c r="DL1078" s="151"/>
      <c r="DM1078" s="151"/>
      <c r="DN1078" s="151"/>
      <c r="DO1078" s="151"/>
    </row>
    <row r="1079" spans="1:119" ht="15.75" customHeight="1" x14ac:dyDescent="0.2">
      <c r="A1079" s="151"/>
      <c r="B1079" s="151"/>
      <c r="C1079" s="151"/>
      <c r="D1079" s="151"/>
      <c r="E1079" s="151"/>
      <c r="F1079" s="151"/>
      <c r="G1079" s="151"/>
      <c r="H1079" s="151"/>
      <c r="I1079" s="151"/>
      <c r="J1079" s="151"/>
      <c r="K1079" s="151"/>
      <c r="L1079" s="151"/>
      <c r="M1079" s="151"/>
      <c r="N1079" s="151"/>
      <c r="O1079" s="151"/>
      <c r="P1079" s="151"/>
      <c r="Q1079" s="151"/>
      <c r="R1079" s="151"/>
      <c r="S1079" s="151"/>
      <c r="T1079" s="151"/>
      <c r="U1079" s="151"/>
      <c r="V1079" s="151"/>
      <c r="W1079" s="151"/>
      <c r="X1079" s="151"/>
      <c r="Y1079" s="151"/>
      <c r="Z1079" s="151"/>
      <c r="AA1079" s="151"/>
      <c r="AB1079" s="151"/>
      <c r="AC1079" s="151"/>
      <c r="AD1079" s="151"/>
      <c r="AE1079" s="151"/>
      <c r="AF1079" s="151"/>
      <c r="AG1079" s="151"/>
      <c r="AH1079" s="151"/>
      <c r="AI1079" s="151"/>
      <c r="AJ1079" s="151"/>
      <c r="AK1079" s="151"/>
      <c r="AL1079" s="151"/>
      <c r="AM1079" s="151"/>
      <c r="AN1079" s="151"/>
      <c r="AO1079" s="151"/>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c r="BI1079" s="151"/>
      <c r="BJ1079" s="151"/>
      <c r="BK1079" s="151"/>
      <c r="BL1079" s="151"/>
      <c r="BM1079" s="151"/>
      <c r="BN1079" s="151"/>
      <c r="BO1079" s="151"/>
      <c r="BP1079" s="151"/>
      <c r="BQ1079" s="151"/>
      <c r="BR1079" s="151"/>
      <c r="BS1079" s="151"/>
      <c r="BT1079" s="151"/>
      <c r="BU1079" s="151"/>
      <c r="BV1079" s="151"/>
      <c r="BW1079" s="151"/>
      <c r="BX1079" s="151"/>
      <c r="BY1079" s="151"/>
      <c r="BZ1079" s="151"/>
      <c r="CA1079" s="151"/>
      <c r="CB1079" s="151"/>
      <c r="CC1079" s="151"/>
      <c r="CD1079" s="151"/>
      <c r="CE1079" s="151"/>
      <c r="CF1079" s="151"/>
      <c r="CG1079" s="151"/>
      <c r="CH1079" s="151"/>
      <c r="CI1079" s="151"/>
      <c r="CJ1079" s="151"/>
      <c r="CK1079" s="151"/>
      <c r="CL1079" s="151"/>
      <c r="CM1079" s="151"/>
      <c r="CN1079" s="151"/>
      <c r="CO1079" s="151"/>
      <c r="CP1079" s="151"/>
      <c r="CQ1079" s="151"/>
      <c r="CR1079" s="151"/>
      <c r="CS1079" s="151"/>
      <c r="CT1079" s="151"/>
      <c r="CU1079" s="151"/>
      <c r="CV1079" s="151"/>
      <c r="CW1079" s="151"/>
      <c r="CX1079" s="151"/>
      <c r="CY1079" s="151"/>
      <c r="CZ1079" s="151"/>
      <c r="DA1079" s="151"/>
      <c r="DB1079" s="151"/>
      <c r="DC1079" s="151"/>
      <c r="DD1079" s="151"/>
      <c r="DE1079" s="151"/>
      <c r="DF1079" s="151"/>
      <c r="DG1079" s="151"/>
      <c r="DH1079" s="151"/>
      <c r="DI1079" s="151"/>
      <c r="DJ1079" s="151"/>
      <c r="DK1079" s="151"/>
      <c r="DL1079" s="151"/>
      <c r="DM1079" s="151"/>
      <c r="DN1079" s="151"/>
      <c r="DO1079" s="151"/>
    </row>
    <row r="1080" spans="1:119" ht="15.75" customHeight="1" x14ac:dyDescent="0.2">
      <c r="A1080" s="151"/>
      <c r="B1080" s="151"/>
      <c r="C1080" s="151"/>
      <c r="D1080" s="151"/>
      <c r="E1080" s="151"/>
      <c r="F1080" s="151"/>
      <c r="G1080" s="151"/>
      <c r="H1080" s="151"/>
      <c r="I1080" s="151"/>
      <c r="J1080" s="151"/>
      <c r="K1080" s="151"/>
      <c r="L1080" s="151"/>
      <c r="M1080" s="151"/>
      <c r="N1080" s="151"/>
      <c r="O1080" s="151"/>
      <c r="P1080" s="151"/>
      <c r="Q1080" s="151"/>
      <c r="R1080" s="151"/>
      <c r="S1080" s="151"/>
      <c r="T1080" s="151"/>
      <c r="U1080" s="151"/>
      <c r="V1080" s="151"/>
      <c r="W1080" s="151"/>
      <c r="X1080" s="151"/>
      <c r="Y1080" s="151"/>
      <c r="Z1080" s="151"/>
      <c r="AA1080" s="151"/>
      <c r="AB1080" s="151"/>
      <c r="AC1080" s="151"/>
      <c r="AD1080" s="151"/>
      <c r="AE1080" s="151"/>
      <c r="AF1080" s="151"/>
      <c r="AG1080" s="151"/>
      <c r="AH1080" s="151"/>
      <c r="AI1080" s="151"/>
      <c r="AJ1080" s="151"/>
      <c r="AK1080" s="151"/>
      <c r="AL1080" s="151"/>
      <c r="AM1080" s="151"/>
      <c r="AN1080" s="151"/>
      <c r="AO1080" s="151"/>
      <c r="AP1080" s="151"/>
      <c r="AQ1080" s="151"/>
      <c r="AR1080" s="151"/>
      <c r="AS1080" s="151"/>
      <c r="AT1080" s="151"/>
      <c r="AU1080" s="151"/>
      <c r="AV1080" s="151"/>
      <c r="AW1080" s="151"/>
      <c r="AX1080" s="151"/>
      <c r="AY1080" s="151"/>
      <c r="AZ1080" s="151"/>
      <c r="BA1080" s="151"/>
      <c r="BB1080" s="151"/>
      <c r="BC1080" s="151"/>
      <c r="BD1080" s="151"/>
      <c r="BE1080" s="151"/>
      <c r="BF1080" s="151"/>
      <c r="BG1080" s="151"/>
      <c r="BH1080" s="151"/>
      <c r="BI1080" s="151"/>
      <c r="BJ1080" s="151"/>
      <c r="BK1080" s="151"/>
      <c r="BL1080" s="151"/>
      <c r="BM1080" s="151"/>
      <c r="BN1080" s="151"/>
      <c r="BO1080" s="151"/>
      <c r="BP1080" s="151"/>
      <c r="BQ1080" s="151"/>
      <c r="BR1080" s="151"/>
      <c r="BS1080" s="151"/>
      <c r="BT1080" s="151"/>
      <c r="BU1080" s="151"/>
      <c r="BV1080" s="151"/>
      <c r="BW1080" s="151"/>
      <c r="BX1080" s="151"/>
      <c r="BY1080" s="151"/>
      <c r="BZ1080" s="151"/>
      <c r="CA1080" s="151"/>
      <c r="CB1080" s="151"/>
      <c r="CC1080" s="151"/>
      <c r="CD1080" s="151"/>
      <c r="CE1080" s="151"/>
      <c r="CF1080" s="151"/>
      <c r="CG1080" s="151"/>
      <c r="CH1080" s="151"/>
      <c r="CI1080" s="151"/>
      <c r="CJ1080" s="151"/>
      <c r="CK1080" s="151"/>
      <c r="CL1080" s="151"/>
      <c r="CM1080" s="151"/>
      <c r="CN1080" s="151"/>
      <c r="CO1080" s="151"/>
      <c r="CP1080" s="151"/>
      <c r="CQ1080" s="151"/>
      <c r="CR1080" s="151"/>
      <c r="CS1080" s="151"/>
      <c r="CT1080" s="151"/>
      <c r="CU1080" s="151"/>
      <c r="CV1080" s="151"/>
      <c r="CW1080" s="151"/>
      <c r="CX1080" s="151"/>
      <c r="CY1080" s="151"/>
      <c r="CZ1080" s="151"/>
      <c r="DA1080" s="151"/>
      <c r="DB1080" s="151"/>
      <c r="DC1080" s="151"/>
      <c r="DD1080" s="151"/>
      <c r="DE1080" s="151"/>
      <c r="DF1080" s="151"/>
      <c r="DG1080" s="151"/>
      <c r="DH1080" s="151"/>
      <c r="DI1080" s="151"/>
      <c r="DJ1080" s="151"/>
      <c r="DK1080" s="151"/>
      <c r="DL1080" s="151"/>
      <c r="DM1080" s="151"/>
      <c r="DN1080" s="151"/>
      <c r="DO1080" s="151"/>
    </row>
    <row r="1081" spans="1:119" ht="15.75" customHeight="1" x14ac:dyDescent="0.2">
      <c r="A1081" s="151"/>
      <c r="B1081" s="151"/>
      <c r="C1081" s="151"/>
      <c r="D1081" s="151"/>
      <c r="E1081" s="151"/>
      <c r="F1081" s="151"/>
      <c r="G1081" s="151"/>
      <c r="H1081" s="151"/>
      <c r="I1081" s="151"/>
      <c r="J1081" s="151"/>
      <c r="K1081" s="151"/>
      <c r="L1081" s="151"/>
      <c r="M1081" s="151"/>
      <c r="N1081" s="151"/>
      <c r="O1081" s="151"/>
      <c r="P1081" s="151"/>
      <c r="Q1081" s="151"/>
      <c r="R1081" s="151"/>
      <c r="S1081" s="151"/>
      <c r="T1081" s="151"/>
      <c r="U1081" s="151"/>
      <c r="V1081" s="151"/>
      <c r="W1081" s="151"/>
      <c r="X1081" s="151"/>
      <c r="Y1081" s="151"/>
      <c r="Z1081" s="151"/>
      <c r="AA1081" s="151"/>
      <c r="AB1081" s="151"/>
      <c r="AC1081" s="151"/>
      <c r="AD1081" s="151"/>
      <c r="AE1081" s="151"/>
      <c r="AF1081" s="151"/>
      <c r="AG1081" s="151"/>
      <c r="AH1081" s="151"/>
      <c r="AI1081" s="151"/>
      <c r="AJ1081" s="151"/>
      <c r="AK1081" s="151"/>
      <c r="AL1081" s="151"/>
      <c r="AM1081" s="151"/>
      <c r="AN1081" s="151"/>
      <c r="AO1081" s="151"/>
      <c r="AP1081" s="151"/>
      <c r="AQ1081" s="151"/>
      <c r="AR1081" s="151"/>
      <c r="AS1081" s="151"/>
      <c r="AT1081" s="151"/>
      <c r="AU1081" s="151"/>
      <c r="AV1081" s="151"/>
      <c r="AW1081" s="151"/>
      <c r="AX1081" s="151"/>
      <c r="AY1081" s="151"/>
      <c r="AZ1081" s="151"/>
      <c r="BA1081" s="151"/>
      <c r="BB1081" s="151"/>
      <c r="BC1081" s="151"/>
      <c r="BD1081" s="151"/>
      <c r="BE1081" s="151"/>
      <c r="BF1081" s="151"/>
      <c r="BG1081" s="151"/>
      <c r="BH1081" s="151"/>
      <c r="BI1081" s="151"/>
      <c r="BJ1081" s="151"/>
      <c r="BK1081" s="151"/>
      <c r="BL1081" s="151"/>
      <c r="BM1081" s="151"/>
      <c r="BN1081" s="151"/>
      <c r="BO1081" s="151"/>
      <c r="BP1081" s="151"/>
      <c r="BQ1081" s="151"/>
      <c r="BR1081" s="151"/>
      <c r="BS1081" s="151"/>
      <c r="BT1081" s="151"/>
      <c r="BU1081" s="151"/>
      <c r="BV1081" s="151"/>
      <c r="BW1081" s="151"/>
      <c r="BX1081" s="151"/>
      <c r="BY1081" s="151"/>
      <c r="BZ1081" s="151"/>
      <c r="CA1081" s="151"/>
      <c r="CB1081" s="151"/>
      <c r="CC1081" s="151"/>
      <c r="CD1081" s="151"/>
      <c r="CE1081" s="151"/>
      <c r="CF1081" s="151"/>
      <c r="CG1081" s="151"/>
      <c r="CH1081" s="151"/>
      <c r="CI1081" s="151"/>
      <c r="CJ1081" s="151"/>
      <c r="CK1081" s="151"/>
      <c r="CL1081" s="151"/>
      <c r="CM1081" s="151"/>
      <c r="CN1081" s="151"/>
      <c r="CO1081" s="151"/>
      <c r="CP1081" s="151"/>
      <c r="CQ1081" s="151"/>
      <c r="CR1081" s="151"/>
      <c r="CS1081" s="151"/>
      <c r="CT1081" s="151"/>
      <c r="CU1081" s="151"/>
      <c r="CV1081" s="151"/>
      <c r="CW1081" s="151"/>
      <c r="CX1081" s="151"/>
      <c r="CY1081" s="151"/>
      <c r="CZ1081" s="151"/>
      <c r="DA1081" s="151"/>
      <c r="DB1081" s="151"/>
      <c r="DC1081" s="151"/>
      <c r="DD1081" s="151"/>
      <c r="DE1081" s="151"/>
      <c r="DF1081" s="151"/>
      <c r="DG1081" s="151"/>
      <c r="DH1081" s="151"/>
      <c r="DI1081" s="151"/>
      <c r="DJ1081" s="151"/>
      <c r="DK1081" s="151"/>
      <c r="DL1081" s="151"/>
      <c r="DM1081" s="151"/>
      <c r="DN1081" s="151"/>
      <c r="DO1081" s="151"/>
    </row>
    <row r="1082" spans="1:119" ht="15.75" customHeight="1" x14ac:dyDescent="0.2">
      <c r="A1082" s="151"/>
      <c r="B1082" s="151"/>
      <c r="C1082" s="151"/>
      <c r="D1082" s="151"/>
      <c r="E1082" s="151"/>
      <c r="F1082" s="151"/>
      <c r="G1082" s="151"/>
      <c r="H1082" s="151"/>
      <c r="I1082" s="151"/>
      <c r="J1082" s="151"/>
      <c r="K1082" s="151"/>
      <c r="L1082" s="151"/>
      <c r="M1082" s="151"/>
      <c r="N1082" s="151"/>
      <c r="O1082" s="151"/>
      <c r="P1082" s="151"/>
      <c r="Q1082" s="151"/>
      <c r="R1082" s="151"/>
      <c r="S1082" s="151"/>
      <c r="T1082" s="151"/>
      <c r="U1082" s="151"/>
      <c r="V1082" s="151"/>
      <c r="W1082" s="151"/>
      <c r="X1082" s="151"/>
      <c r="Y1082" s="151"/>
      <c r="Z1082" s="151"/>
      <c r="AA1082" s="151"/>
      <c r="AB1082" s="151"/>
      <c r="AC1082" s="151"/>
      <c r="AD1082" s="151"/>
      <c r="AE1082" s="151"/>
      <c r="AF1082" s="151"/>
      <c r="AG1082" s="151"/>
      <c r="AH1082" s="151"/>
      <c r="AI1082" s="151"/>
      <c r="AJ1082" s="151"/>
      <c r="AK1082" s="151"/>
      <c r="AL1082" s="151"/>
      <c r="AM1082" s="151"/>
      <c r="AN1082" s="151"/>
      <c r="AO1082" s="151"/>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c r="BI1082" s="151"/>
      <c r="BJ1082" s="151"/>
      <c r="BK1082" s="151"/>
      <c r="BL1082" s="151"/>
      <c r="BM1082" s="151"/>
      <c r="BN1082" s="151"/>
      <c r="BO1082" s="151"/>
      <c r="BP1082" s="151"/>
      <c r="BQ1082" s="151"/>
      <c r="BR1082" s="151"/>
      <c r="BS1082" s="151"/>
      <c r="BT1082" s="151"/>
      <c r="BU1082" s="151"/>
      <c r="BV1082" s="151"/>
      <c r="BW1082" s="151"/>
      <c r="BX1082" s="151"/>
      <c r="BY1082" s="151"/>
      <c r="BZ1082" s="151"/>
      <c r="CA1082" s="151"/>
      <c r="CB1082" s="151"/>
      <c r="CC1082" s="151"/>
      <c r="CD1082" s="151"/>
      <c r="CE1082" s="151"/>
      <c r="CF1082" s="151"/>
      <c r="CG1082" s="151"/>
      <c r="CH1082" s="151"/>
      <c r="CI1082" s="151"/>
      <c r="CJ1082" s="151"/>
      <c r="CK1082" s="151"/>
      <c r="CL1082" s="151"/>
      <c r="CM1082" s="151"/>
      <c r="CN1082" s="151"/>
      <c r="CO1082" s="151"/>
      <c r="CP1082" s="151"/>
      <c r="CQ1082" s="151"/>
      <c r="CR1082" s="151"/>
      <c r="CS1082" s="151"/>
      <c r="CT1082" s="151"/>
      <c r="CU1082" s="151"/>
      <c r="CV1082" s="151"/>
      <c r="CW1082" s="151"/>
      <c r="CX1082" s="151"/>
      <c r="CY1082" s="151"/>
      <c r="CZ1082" s="151"/>
      <c r="DA1082" s="151"/>
      <c r="DB1082" s="151"/>
      <c r="DC1082" s="151"/>
      <c r="DD1082" s="151"/>
      <c r="DE1082" s="151"/>
      <c r="DF1082" s="151"/>
      <c r="DG1082" s="151"/>
      <c r="DH1082" s="151"/>
      <c r="DI1082" s="151"/>
      <c r="DJ1082" s="151"/>
      <c r="DK1082" s="151"/>
      <c r="DL1082" s="151"/>
      <c r="DM1082" s="151"/>
      <c r="DN1082" s="151"/>
      <c r="DO1082" s="151"/>
    </row>
    <row r="1083" spans="1:119" ht="15.75" customHeight="1" x14ac:dyDescent="0.2">
      <c r="A1083" s="151"/>
      <c r="B1083" s="151"/>
      <c r="C1083" s="151"/>
      <c r="D1083" s="151"/>
      <c r="E1083" s="151"/>
      <c r="F1083" s="151"/>
      <c r="G1083" s="151"/>
      <c r="H1083" s="151"/>
      <c r="I1083" s="151"/>
      <c r="J1083" s="151"/>
      <c r="K1083" s="151"/>
      <c r="L1083" s="151"/>
      <c r="M1083" s="151"/>
      <c r="N1083" s="151"/>
      <c r="O1083" s="151"/>
      <c r="P1083" s="151"/>
      <c r="Q1083" s="151"/>
      <c r="R1083" s="151"/>
      <c r="S1083" s="151"/>
      <c r="T1083" s="151"/>
      <c r="U1083" s="151"/>
      <c r="V1083" s="151"/>
      <c r="W1083" s="151"/>
      <c r="X1083" s="151"/>
      <c r="Y1083" s="151"/>
      <c r="Z1083" s="151"/>
      <c r="AA1083" s="151"/>
      <c r="AB1083" s="151"/>
      <c r="AC1083" s="151"/>
      <c r="AD1083" s="151"/>
      <c r="AE1083" s="151"/>
      <c r="AF1083" s="151"/>
      <c r="AG1083" s="151"/>
      <c r="AH1083" s="151"/>
      <c r="AI1083" s="151"/>
      <c r="AJ1083" s="151"/>
      <c r="AK1083" s="151"/>
      <c r="AL1083" s="151"/>
      <c r="AM1083" s="151"/>
      <c r="AN1083" s="151"/>
      <c r="AO1083" s="151"/>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c r="BI1083" s="151"/>
      <c r="BJ1083" s="151"/>
      <c r="BK1083" s="151"/>
      <c r="BL1083" s="151"/>
      <c r="BM1083" s="151"/>
      <c r="BN1083" s="151"/>
      <c r="BO1083" s="151"/>
      <c r="BP1083" s="151"/>
      <c r="BQ1083" s="151"/>
      <c r="BR1083" s="151"/>
      <c r="BS1083" s="151"/>
      <c r="BT1083" s="151"/>
      <c r="BU1083" s="151"/>
      <c r="BV1083" s="151"/>
      <c r="BW1083" s="151"/>
      <c r="BX1083" s="151"/>
      <c r="BY1083" s="151"/>
      <c r="BZ1083" s="151"/>
      <c r="CA1083" s="151"/>
      <c r="CB1083" s="151"/>
      <c r="CC1083" s="151"/>
      <c r="CD1083" s="151"/>
      <c r="CE1083" s="151"/>
      <c r="CF1083" s="151"/>
      <c r="CG1083" s="151"/>
      <c r="CH1083" s="151"/>
      <c r="CI1083" s="151"/>
      <c r="CJ1083" s="151"/>
      <c r="CK1083" s="151"/>
      <c r="CL1083" s="151"/>
      <c r="CM1083" s="151"/>
      <c r="CN1083" s="151"/>
      <c r="CO1083" s="151"/>
      <c r="CP1083" s="151"/>
      <c r="CQ1083" s="151"/>
      <c r="CR1083" s="151"/>
      <c r="CS1083" s="151"/>
      <c r="CT1083" s="151"/>
      <c r="CU1083" s="151"/>
      <c r="CV1083" s="151"/>
      <c r="CW1083" s="151"/>
      <c r="CX1083" s="151"/>
      <c r="CY1083" s="151"/>
      <c r="CZ1083" s="151"/>
      <c r="DA1083" s="151"/>
      <c r="DB1083" s="151"/>
      <c r="DC1083" s="151"/>
      <c r="DD1083" s="151"/>
      <c r="DE1083" s="151"/>
      <c r="DF1083" s="151"/>
      <c r="DG1083" s="151"/>
      <c r="DH1083" s="151"/>
      <c r="DI1083" s="151"/>
      <c r="DJ1083" s="151"/>
      <c r="DK1083" s="151"/>
      <c r="DL1083" s="151"/>
      <c r="DM1083" s="151"/>
      <c r="DN1083" s="151"/>
      <c r="DO1083" s="151"/>
    </row>
    <row r="1084" spans="1:119" ht="15.75" customHeight="1" x14ac:dyDescent="0.2">
      <c r="A1084" s="151"/>
      <c r="B1084" s="151"/>
      <c r="C1084" s="151"/>
      <c r="D1084" s="151"/>
      <c r="E1084" s="151"/>
      <c r="F1084" s="151"/>
      <c r="G1084" s="151"/>
      <c r="H1084" s="151"/>
      <c r="I1084" s="151"/>
      <c r="J1084" s="151"/>
      <c r="K1084" s="151"/>
      <c r="L1084" s="151"/>
      <c r="M1084" s="151"/>
      <c r="N1084" s="151"/>
      <c r="O1084" s="151"/>
      <c r="P1084" s="151"/>
      <c r="Q1084" s="151"/>
      <c r="R1084" s="151"/>
      <c r="S1084" s="151"/>
      <c r="T1084" s="151"/>
      <c r="U1084" s="151"/>
      <c r="V1084" s="151"/>
      <c r="W1084" s="151"/>
      <c r="X1084" s="151"/>
      <c r="Y1084" s="151"/>
      <c r="Z1084" s="151"/>
      <c r="AA1084" s="151"/>
      <c r="AB1084" s="151"/>
      <c r="AC1084" s="151"/>
      <c r="AD1084" s="151"/>
      <c r="AE1084" s="151"/>
      <c r="AF1084" s="151"/>
      <c r="AG1084" s="151"/>
      <c r="AH1084" s="151"/>
      <c r="AI1084" s="151"/>
      <c r="AJ1084" s="151"/>
      <c r="AK1084" s="151"/>
      <c r="AL1084" s="151"/>
      <c r="AM1084" s="151"/>
      <c r="AN1084" s="151"/>
      <c r="AO1084" s="151"/>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c r="BI1084" s="151"/>
      <c r="BJ1084" s="151"/>
      <c r="BK1084" s="151"/>
      <c r="BL1084" s="151"/>
      <c r="BM1084" s="151"/>
      <c r="BN1084" s="151"/>
      <c r="BO1084" s="151"/>
      <c r="BP1084" s="151"/>
      <c r="BQ1084" s="151"/>
      <c r="BR1084" s="151"/>
      <c r="BS1084" s="151"/>
      <c r="BT1084" s="151"/>
      <c r="BU1084" s="151"/>
      <c r="BV1084" s="151"/>
      <c r="BW1084" s="151"/>
      <c r="BX1084" s="151"/>
      <c r="BY1084" s="151"/>
      <c r="BZ1084" s="151"/>
      <c r="CA1084" s="151"/>
      <c r="CB1084" s="151"/>
      <c r="CC1084" s="151"/>
      <c r="CD1084" s="151"/>
      <c r="CE1084" s="151"/>
      <c r="CF1084" s="151"/>
      <c r="CG1084" s="151"/>
      <c r="CH1084" s="151"/>
      <c r="CI1084" s="151"/>
      <c r="CJ1084" s="151"/>
      <c r="CK1084" s="151"/>
      <c r="CL1084" s="151"/>
      <c r="CM1084" s="151"/>
      <c r="CN1084" s="151"/>
      <c r="CO1084" s="151"/>
      <c r="CP1084" s="151"/>
      <c r="CQ1084" s="151"/>
      <c r="CR1084" s="151"/>
      <c r="CS1084" s="151"/>
      <c r="CT1084" s="151"/>
      <c r="CU1084" s="151"/>
      <c r="CV1084" s="151"/>
      <c r="CW1084" s="151"/>
      <c r="CX1084" s="151"/>
      <c r="CY1084" s="151"/>
      <c r="CZ1084" s="151"/>
      <c r="DA1084" s="151"/>
      <c r="DB1084" s="151"/>
      <c r="DC1084" s="151"/>
      <c r="DD1084" s="151"/>
      <c r="DE1084" s="151"/>
      <c r="DF1084" s="151"/>
      <c r="DG1084" s="151"/>
      <c r="DH1084" s="151"/>
      <c r="DI1084" s="151"/>
      <c r="DJ1084" s="151"/>
      <c r="DK1084" s="151"/>
      <c r="DL1084" s="151"/>
      <c r="DM1084" s="151"/>
      <c r="DN1084" s="151"/>
      <c r="DO1084" s="151"/>
    </row>
    <row r="1085" spans="1:119" ht="15.75" customHeight="1" x14ac:dyDescent="0.2">
      <c r="A1085" s="151"/>
      <c r="B1085" s="151"/>
      <c r="C1085" s="151"/>
      <c r="D1085" s="151"/>
      <c r="E1085" s="151"/>
      <c r="F1085" s="151"/>
      <c r="G1085" s="151"/>
      <c r="H1085" s="151"/>
      <c r="I1085" s="151"/>
      <c r="J1085" s="151"/>
      <c r="K1085" s="151"/>
      <c r="L1085" s="151"/>
      <c r="M1085" s="151"/>
      <c r="N1085" s="151"/>
      <c r="O1085" s="151"/>
      <c r="P1085" s="151"/>
      <c r="Q1085" s="151"/>
      <c r="R1085" s="151"/>
      <c r="S1085" s="151"/>
      <c r="T1085" s="151"/>
      <c r="U1085" s="151"/>
      <c r="V1085" s="151"/>
      <c r="W1085" s="151"/>
      <c r="X1085" s="151"/>
      <c r="Y1085" s="151"/>
      <c r="Z1085" s="151"/>
      <c r="AA1085" s="151"/>
      <c r="AB1085" s="151"/>
      <c r="AC1085" s="151"/>
      <c r="AD1085" s="151"/>
      <c r="AE1085" s="151"/>
      <c r="AF1085" s="151"/>
      <c r="AG1085" s="151"/>
      <c r="AH1085" s="151"/>
      <c r="AI1085" s="151"/>
      <c r="AJ1085" s="151"/>
      <c r="AK1085" s="151"/>
      <c r="AL1085" s="151"/>
      <c r="AM1085" s="151"/>
      <c r="AN1085" s="151"/>
      <c r="AO1085" s="151"/>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c r="BI1085" s="151"/>
      <c r="BJ1085" s="151"/>
      <c r="BK1085" s="151"/>
      <c r="BL1085" s="151"/>
      <c r="BM1085" s="151"/>
      <c r="BN1085" s="151"/>
      <c r="BO1085" s="151"/>
      <c r="BP1085" s="151"/>
      <c r="BQ1085" s="151"/>
      <c r="BR1085" s="151"/>
      <c r="BS1085" s="151"/>
      <c r="BT1085" s="151"/>
      <c r="BU1085" s="151"/>
      <c r="BV1085" s="151"/>
      <c r="BW1085" s="151"/>
      <c r="BX1085" s="151"/>
      <c r="BY1085" s="151"/>
      <c r="BZ1085" s="151"/>
      <c r="CA1085" s="151"/>
      <c r="CB1085" s="151"/>
      <c r="CC1085" s="151"/>
      <c r="CD1085" s="151"/>
      <c r="CE1085" s="151"/>
      <c r="CF1085" s="151"/>
      <c r="CG1085" s="151"/>
      <c r="CH1085" s="151"/>
      <c r="CI1085" s="151"/>
      <c r="CJ1085" s="151"/>
      <c r="CK1085" s="151"/>
      <c r="CL1085" s="151"/>
      <c r="CM1085" s="151"/>
      <c r="CN1085" s="151"/>
      <c r="CO1085" s="151"/>
      <c r="CP1085" s="151"/>
      <c r="CQ1085" s="151"/>
      <c r="CR1085" s="151"/>
      <c r="CS1085" s="151"/>
      <c r="CT1085" s="151"/>
      <c r="CU1085" s="151"/>
      <c r="CV1085" s="151"/>
      <c r="CW1085" s="151"/>
      <c r="CX1085" s="151"/>
      <c r="CY1085" s="151"/>
      <c r="CZ1085" s="151"/>
      <c r="DA1085" s="151"/>
      <c r="DB1085" s="151"/>
      <c r="DC1085" s="151"/>
      <c r="DD1085" s="151"/>
      <c r="DE1085" s="151"/>
      <c r="DF1085" s="151"/>
      <c r="DG1085" s="151"/>
      <c r="DH1085" s="151"/>
      <c r="DI1085" s="151"/>
      <c r="DJ1085" s="151"/>
      <c r="DK1085" s="151"/>
      <c r="DL1085" s="151"/>
      <c r="DM1085" s="151"/>
      <c r="DN1085" s="151"/>
      <c r="DO1085" s="151"/>
    </row>
    <row r="1086" spans="1:119" ht="15.75" customHeight="1" x14ac:dyDescent="0.2">
      <c r="A1086" s="151"/>
      <c r="B1086" s="151"/>
      <c r="C1086" s="151"/>
      <c r="D1086" s="151"/>
      <c r="E1086" s="151"/>
      <c r="F1086" s="151"/>
      <c r="G1086" s="151"/>
      <c r="H1086" s="151"/>
      <c r="I1086" s="151"/>
      <c r="J1086" s="151"/>
      <c r="K1086" s="151"/>
      <c r="L1086" s="151"/>
      <c r="M1086" s="151"/>
      <c r="N1086" s="151"/>
      <c r="O1086" s="151"/>
      <c r="P1086" s="151"/>
      <c r="Q1086" s="151"/>
      <c r="R1086" s="151"/>
      <c r="S1086" s="151"/>
      <c r="T1086" s="151"/>
      <c r="U1086" s="151"/>
      <c r="V1086" s="151"/>
      <c r="W1086" s="151"/>
      <c r="X1086" s="151"/>
      <c r="Y1086" s="151"/>
      <c r="Z1086" s="151"/>
      <c r="AA1086" s="151"/>
      <c r="AB1086" s="151"/>
      <c r="AC1086" s="151"/>
      <c r="AD1086" s="151"/>
      <c r="AE1086" s="151"/>
      <c r="AF1086" s="151"/>
      <c r="AG1086" s="151"/>
      <c r="AH1086" s="151"/>
      <c r="AI1086" s="151"/>
      <c r="AJ1086" s="151"/>
      <c r="AK1086" s="151"/>
      <c r="AL1086" s="151"/>
      <c r="AM1086" s="151"/>
      <c r="AN1086" s="151"/>
      <c r="AO1086" s="151"/>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c r="BI1086" s="151"/>
      <c r="BJ1086" s="151"/>
      <c r="BK1086" s="151"/>
      <c r="BL1086" s="151"/>
      <c r="BM1086" s="151"/>
      <c r="BN1086" s="151"/>
      <c r="BO1086" s="151"/>
      <c r="BP1086" s="151"/>
      <c r="BQ1086" s="151"/>
      <c r="BR1086" s="151"/>
      <c r="BS1086" s="151"/>
      <c r="BT1086" s="151"/>
      <c r="BU1086" s="151"/>
      <c r="BV1086" s="151"/>
      <c r="BW1086" s="151"/>
      <c r="BX1086" s="151"/>
      <c r="BY1086" s="151"/>
      <c r="BZ1086" s="151"/>
      <c r="CA1086" s="151"/>
      <c r="CB1086" s="151"/>
      <c r="CC1086" s="151"/>
      <c r="CD1086" s="151"/>
      <c r="CE1086" s="151"/>
      <c r="CF1086" s="151"/>
      <c r="CG1086" s="151"/>
      <c r="CH1086" s="151"/>
      <c r="CI1086" s="151"/>
      <c r="CJ1086" s="151"/>
      <c r="CK1086" s="151"/>
      <c r="CL1086" s="151"/>
      <c r="CM1086" s="151"/>
      <c r="CN1086" s="151"/>
      <c r="CO1086" s="151"/>
      <c r="CP1086" s="151"/>
      <c r="CQ1086" s="151"/>
      <c r="CR1086" s="151"/>
      <c r="CS1086" s="151"/>
      <c r="CT1086" s="151"/>
      <c r="CU1086" s="151"/>
      <c r="CV1086" s="151"/>
      <c r="CW1086" s="151"/>
      <c r="CX1086" s="151"/>
      <c r="CY1086" s="151"/>
      <c r="CZ1086" s="151"/>
      <c r="DA1086" s="151"/>
      <c r="DB1086" s="151"/>
      <c r="DC1086" s="151"/>
      <c r="DD1086" s="151"/>
      <c r="DE1086" s="151"/>
      <c r="DF1086" s="151"/>
      <c r="DG1086" s="151"/>
      <c r="DH1086" s="151"/>
      <c r="DI1086" s="151"/>
      <c r="DJ1086" s="151"/>
      <c r="DK1086" s="151"/>
      <c r="DL1086" s="151"/>
      <c r="DM1086" s="151"/>
      <c r="DN1086" s="151"/>
      <c r="DO1086" s="151"/>
    </row>
    <row r="1087" spans="1:119" ht="15.75" customHeight="1" x14ac:dyDescent="0.2">
      <c r="A1087" s="151"/>
      <c r="B1087" s="151"/>
      <c r="C1087" s="151"/>
      <c r="D1087" s="151"/>
      <c r="E1087" s="151"/>
      <c r="F1087" s="151"/>
      <c r="G1087" s="151"/>
      <c r="H1087" s="151"/>
      <c r="I1087" s="151"/>
      <c r="J1087" s="151"/>
      <c r="K1087" s="151"/>
      <c r="L1087" s="151"/>
      <c r="M1087" s="151"/>
      <c r="N1087" s="151"/>
      <c r="O1087" s="151"/>
      <c r="P1087" s="151"/>
      <c r="Q1087" s="151"/>
      <c r="R1087" s="151"/>
      <c r="S1087" s="151"/>
      <c r="T1087" s="151"/>
      <c r="U1087" s="151"/>
      <c r="V1087" s="151"/>
      <c r="W1087" s="151"/>
      <c r="X1087" s="151"/>
      <c r="Y1087" s="151"/>
      <c r="Z1087" s="151"/>
      <c r="AA1087" s="151"/>
      <c r="AB1087" s="151"/>
      <c r="AC1087" s="151"/>
      <c r="AD1087" s="151"/>
      <c r="AE1087" s="151"/>
      <c r="AF1087" s="151"/>
      <c r="AG1087" s="151"/>
      <c r="AH1087" s="151"/>
      <c r="AI1087" s="151"/>
      <c r="AJ1087" s="151"/>
      <c r="AK1087" s="151"/>
      <c r="AL1087" s="151"/>
      <c r="AM1087" s="151"/>
      <c r="AN1087" s="151"/>
      <c r="AO1087" s="151"/>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c r="BI1087" s="151"/>
      <c r="BJ1087" s="151"/>
      <c r="BK1087" s="151"/>
      <c r="BL1087" s="151"/>
      <c r="BM1087" s="151"/>
      <c r="BN1087" s="151"/>
      <c r="BO1087" s="151"/>
      <c r="BP1087" s="151"/>
      <c r="BQ1087" s="151"/>
      <c r="BR1087" s="151"/>
      <c r="BS1087" s="151"/>
      <c r="BT1087" s="151"/>
      <c r="BU1087" s="151"/>
      <c r="BV1087" s="151"/>
      <c r="BW1087" s="151"/>
      <c r="BX1087" s="151"/>
      <c r="BY1087" s="151"/>
      <c r="BZ1087" s="151"/>
      <c r="CA1087" s="151"/>
      <c r="CB1087" s="151"/>
      <c r="CC1087" s="151"/>
      <c r="CD1087" s="151"/>
      <c r="CE1087" s="151"/>
      <c r="CF1087" s="151"/>
      <c r="CG1087" s="151"/>
      <c r="CH1087" s="151"/>
      <c r="CI1087" s="151"/>
      <c r="CJ1087" s="151"/>
      <c r="CK1087" s="151"/>
      <c r="CL1087" s="151"/>
      <c r="CM1087" s="151"/>
      <c r="CN1087" s="151"/>
      <c r="CO1087" s="151"/>
      <c r="CP1087" s="151"/>
      <c r="CQ1087" s="151"/>
      <c r="CR1087" s="151"/>
      <c r="CS1087" s="151"/>
      <c r="CT1087" s="151"/>
      <c r="CU1087" s="151"/>
      <c r="CV1087" s="151"/>
      <c r="CW1087" s="151"/>
      <c r="CX1087" s="151"/>
      <c r="CY1087" s="151"/>
      <c r="CZ1087" s="151"/>
      <c r="DA1087" s="151"/>
      <c r="DB1087" s="151"/>
      <c r="DC1087" s="151"/>
      <c r="DD1087" s="151"/>
      <c r="DE1087" s="151"/>
      <c r="DF1087" s="151"/>
      <c r="DG1087" s="151"/>
      <c r="DH1087" s="151"/>
      <c r="DI1087" s="151"/>
      <c r="DJ1087" s="151"/>
      <c r="DK1087" s="151"/>
      <c r="DL1087" s="151"/>
      <c r="DM1087" s="151"/>
      <c r="DN1087" s="151"/>
      <c r="DO1087" s="151"/>
    </row>
    <row r="1088" spans="1:119" ht="15.75" customHeight="1" x14ac:dyDescent="0.2">
      <c r="A1088" s="151"/>
      <c r="B1088" s="151"/>
      <c r="C1088" s="151"/>
      <c r="D1088" s="151"/>
      <c r="E1088" s="151"/>
      <c r="F1088" s="151"/>
      <c r="G1088" s="151"/>
      <c r="H1088" s="151"/>
      <c r="I1088" s="151"/>
      <c r="J1088" s="151"/>
      <c r="K1088" s="151"/>
      <c r="L1088" s="151"/>
      <c r="M1088" s="151"/>
      <c r="N1088" s="151"/>
      <c r="O1088" s="151"/>
      <c r="P1088" s="151"/>
      <c r="Q1088" s="151"/>
      <c r="R1088" s="151"/>
      <c r="S1088" s="151"/>
      <c r="T1088" s="151"/>
      <c r="U1088" s="151"/>
      <c r="V1088" s="151"/>
      <c r="W1088" s="151"/>
      <c r="X1088" s="151"/>
      <c r="Y1088" s="151"/>
      <c r="Z1088" s="151"/>
      <c r="AA1088" s="151"/>
      <c r="AB1088" s="151"/>
      <c r="AC1088" s="151"/>
      <c r="AD1088" s="151"/>
      <c r="AE1088" s="151"/>
      <c r="AF1088" s="151"/>
      <c r="AG1088" s="151"/>
      <c r="AH1088" s="151"/>
      <c r="AI1088" s="151"/>
      <c r="AJ1088" s="151"/>
      <c r="AK1088" s="151"/>
      <c r="AL1088" s="151"/>
      <c r="AM1088" s="151"/>
      <c r="AN1088" s="151"/>
      <c r="AO1088" s="151"/>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c r="BI1088" s="151"/>
      <c r="BJ1088" s="151"/>
      <c r="BK1088" s="151"/>
      <c r="BL1088" s="151"/>
      <c r="BM1088" s="151"/>
      <c r="BN1088" s="151"/>
      <c r="BO1088" s="151"/>
      <c r="BP1088" s="151"/>
      <c r="BQ1088" s="151"/>
      <c r="BR1088" s="151"/>
      <c r="BS1088" s="151"/>
      <c r="BT1088" s="151"/>
      <c r="BU1088" s="151"/>
      <c r="BV1088" s="151"/>
      <c r="BW1088" s="151"/>
      <c r="BX1088" s="151"/>
      <c r="BY1088" s="151"/>
      <c r="BZ1088" s="151"/>
      <c r="CA1088" s="151"/>
      <c r="CB1088" s="151"/>
      <c r="CC1088" s="151"/>
      <c r="CD1088" s="151"/>
      <c r="CE1088" s="151"/>
      <c r="CF1088" s="151"/>
      <c r="CG1088" s="151"/>
      <c r="CH1088" s="151"/>
      <c r="CI1088" s="151"/>
      <c r="CJ1088" s="151"/>
      <c r="CK1088" s="151"/>
      <c r="CL1088" s="151"/>
      <c r="CM1088" s="151"/>
      <c r="CN1088" s="151"/>
      <c r="CO1088" s="151"/>
      <c r="CP1088" s="151"/>
      <c r="CQ1088" s="151"/>
      <c r="CR1088" s="151"/>
      <c r="CS1088" s="151"/>
      <c r="CT1088" s="151"/>
      <c r="CU1088" s="151"/>
      <c r="CV1088" s="151"/>
      <c r="CW1088" s="151"/>
      <c r="CX1088" s="151"/>
      <c r="CY1088" s="151"/>
      <c r="CZ1088" s="151"/>
      <c r="DA1088" s="151"/>
      <c r="DB1088" s="151"/>
      <c r="DC1088" s="151"/>
      <c r="DD1088" s="151"/>
      <c r="DE1088" s="151"/>
      <c r="DF1088" s="151"/>
      <c r="DG1088" s="151"/>
      <c r="DH1088" s="151"/>
      <c r="DI1088" s="151"/>
      <c r="DJ1088" s="151"/>
      <c r="DK1088" s="151"/>
      <c r="DL1088" s="151"/>
      <c r="DM1088" s="151"/>
      <c r="DN1088" s="151"/>
      <c r="DO1088" s="151"/>
    </row>
    <row r="1089" spans="1:119" ht="15.75" customHeight="1" x14ac:dyDescent="0.2">
      <c r="A1089" s="151"/>
      <c r="B1089" s="151"/>
      <c r="C1089" s="151"/>
      <c r="D1089" s="151"/>
      <c r="E1089" s="151"/>
      <c r="F1089" s="151"/>
      <c r="G1089" s="151"/>
      <c r="H1089" s="151"/>
      <c r="I1089" s="151"/>
      <c r="J1089" s="151"/>
      <c r="K1089" s="151"/>
      <c r="L1089" s="151"/>
      <c r="M1089" s="151"/>
      <c r="N1089" s="151"/>
      <c r="O1089" s="151"/>
      <c r="P1089" s="151"/>
      <c r="Q1089" s="151"/>
      <c r="R1089" s="151"/>
      <c r="S1089" s="151"/>
      <c r="T1089" s="151"/>
      <c r="U1089" s="151"/>
      <c r="V1089" s="151"/>
      <c r="W1089" s="151"/>
      <c r="X1089" s="151"/>
      <c r="Y1089" s="151"/>
      <c r="Z1089" s="151"/>
      <c r="AA1089" s="151"/>
      <c r="AB1089" s="151"/>
      <c r="AC1089" s="151"/>
      <c r="AD1089" s="151"/>
      <c r="AE1089" s="151"/>
      <c r="AF1089" s="151"/>
      <c r="AG1089" s="151"/>
      <c r="AH1089" s="151"/>
      <c r="AI1089" s="151"/>
      <c r="AJ1089" s="151"/>
      <c r="AK1089" s="151"/>
      <c r="AL1089" s="151"/>
      <c r="AM1089" s="151"/>
      <c r="AN1089" s="151"/>
      <c r="AO1089" s="151"/>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c r="BI1089" s="151"/>
      <c r="BJ1089" s="151"/>
      <c r="BK1089" s="151"/>
      <c r="BL1089" s="151"/>
      <c r="BM1089" s="151"/>
      <c r="BN1089" s="151"/>
      <c r="BO1089" s="151"/>
      <c r="BP1089" s="151"/>
      <c r="BQ1089" s="151"/>
      <c r="BR1089" s="151"/>
      <c r="BS1089" s="151"/>
      <c r="BT1089" s="151"/>
      <c r="BU1089" s="151"/>
      <c r="BV1089" s="151"/>
      <c r="BW1089" s="151"/>
      <c r="BX1089" s="151"/>
      <c r="BY1089" s="151"/>
      <c r="BZ1089" s="151"/>
      <c r="CA1089" s="151"/>
      <c r="CB1089" s="151"/>
      <c r="CC1089" s="151"/>
      <c r="CD1089" s="151"/>
      <c r="CE1089" s="151"/>
      <c r="CF1089" s="151"/>
      <c r="CG1089" s="151"/>
      <c r="CH1089" s="151"/>
      <c r="CI1089" s="151"/>
      <c r="CJ1089" s="151"/>
      <c r="CK1089" s="151"/>
      <c r="CL1089" s="151"/>
      <c r="CM1089" s="151"/>
      <c r="CN1089" s="151"/>
      <c r="CO1089" s="151"/>
      <c r="CP1089" s="151"/>
      <c r="CQ1089" s="151"/>
      <c r="CR1089" s="151"/>
      <c r="CS1089" s="151"/>
      <c r="CT1089" s="151"/>
      <c r="CU1089" s="151"/>
      <c r="CV1089" s="151"/>
      <c r="CW1089" s="151"/>
      <c r="CX1089" s="151"/>
      <c r="CY1089" s="151"/>
      <c r="CZ1089" s="151"/>
      <c r="DA1089" s="151"/>
      <c r="DB1089" s="151"/>
      <c r="DC1089" s="151"/>
      <c r="DD1089" s="151"/>
      <c r="DE1089" s="151"/>
      <c r="DF1089" s="151"/>
      <c r="DG1089" s="151"/>
      <c r="DH1089" s="151"/>
      <c r="DI1089" s="151"/>
      <c r="DJ1089" s="151"/>
      <c r="DK1089" s="151"/>
      <c r="DL1089" s="151"/>
      <c r="DM1089" s="151"/>
      <c r="DN1089" s="151"/>
      <c r="DO1089" s="151"/>
    </row>
    <row r="1090" spans="1:119" ht="15.75" customHeight="1" x14ac:dyDescent="0.2">
      <c r="A1090" s="151"/>
      <c r="B1090" s="151"/>
      <c r="C1090" s="151"/>
      <c r="D1090" s="151"/>
      <c r="E1090" s="151"/>
      <c r="F1090" s="151"/>
      <c r="G1090" s="151"/>
      <c r="H1090" s="151"/>
      <c r="I1090" s="151"/>
      <c r="J1090" s="151"/>
      <c r="K1090" s="151"/>
      <c r="L1090" s="151"/>
      <c r="M1090" s="151"/>
      <c r="N1090" s="151"/>
      <c r="O1090" s="151"/>
      <c r="P1090" s="151"/>
      <c r="Q1090" s="151"/>
      <c r="R1090" s="151"/>
      <c r="S1090" s="151"/>
      <c r="T1090" s="151"/>
      <c r="U1090" s="151"/>
      <c r="V1090" s="151"/>
      <c r="W1090" s="151"/>
      <c r="X1090" s="151"/>
      <c r="Y1090" s="151"/>
      <c r="Z1090" s="151"/>
      <c r="AA1090" s="151"/>
      <c r="AB1090" s="151"/>
      <c r="AC1090" s="151"/>
      <c r="AD1090" s="151"/>
      <c r="AE1090" s="151"/>
      <c r="AF1090" s="151"/>
      <c r="AG1090" s="151"/>
      <c r="AH1090" s="151"/>
      <c r="AI1090" s="151"/>
      <c r="AJ1090" s="151"/>
      <c r="AK1090" s="151"/>
      <c r="AL1090" s="151"/>
      <c r="AM1090" s="151"/>
      <c r="AN1090" s="151"/>
      <c r="AO1090" s="151"/>
      <c r="AP1090" s="151"/>
      <c r="AQ1090" s="151"/>
      <c r="AR1090" s="151"/>
      <c r="AS1090" s="151"/>
      <c r="AT1090" s="151"/>
      <c r="AU1090" s="151"/>
      <c r="AV1090" s="151"/>
      <c r="AW1090" s="151"/>
      <c r="AX1090" s="151"/>
      <c r="AY1090" s="151"/>
      <c r="AZ1090" s="151"/>
      <c r="BA1090" s="151"/>
      <c r="BB1090" s="151"/>
      <c r="BC1090" s="151"/>
      <c r="BD1090" s="151"/>
      <c r="BE1090" s="151"/>
      <c r="BF1090" s="151"/>
      <c r="BG1090" s="151"/>
      <c r="BH1090" s="151"/>
      <c r="BI1090" s="151"/>
      <c r="BJ1090" s="151"/>
      <c r="BK1090" s="151"/>
      <c r="BL1090" s="151"/>
      <c r="BM1090" s="151"/>
      <c r="BN1090" s="151"/>
      <c r="BO1090" s="151"/>
      <c r="BP1090" s="151"/>
      <c r="BQ1090" s="151"/>
      <c r="BR1090" s="151"/>
      <c r="BS1090" s="151"/>
      <c r="BT1090" s="151"/>
      <c r="BU1090" s="151"/>
      <c r="BV1090" s="151"/>
      <c r="BW1090" s="151"/>
      <c r="BX1090" s="151"/>
      <c r="BY1090" s="151"/>
      <c r="BZ1090" s="151"/>
      <c r="CA1090" s="151"/>
      <c r="CB1090" s="151"/>
      <c r="CC1090" s="151"/>
      <c r="CD1090" s="151"/>
      <c r="CE1090" s="151"/>
      <c r="CF1090" s="151"/>
      <c r="CG1090" s="151"/>
      <c r="CH1090" s="151"/>
      <c r="CI1090" s="151"/>
      <c r="CJ1090" s="151"/>
      <c r="CK1090" s="151"/>
      <c r="CL1090" s="151"/>
      <c r="CM1090" s="151"/>
      <c r="CN1090" s="151"/>
      <c r="CO1090" s="151"/>
      <c r="CP1090" s="151"/>
      <c r="CQ1090" s="151"/>
      <c r="CR1090" s="151"/>
      <c r="CS1090" s="151"/>
      <c r="CT1090" s="151"/>
      <c r="CU1090" s="151"/>
      <c r="CV1090" s="151"/>
      <c r="CW1090" s="151"/>
      <c r="CX1090" s="151"/>
      <c r="CY1090" s="151"/>
      <c r="CZ1090" s="151"/>
      <c r="DA1090" s="151"/>
      <c r="DB1090" s="151"/>
      <c r="DC1090" s="151"/>
      <c r="DD1090" s="151"/>
      <c r="DE1090" s="151"/>
      <c r="DF1090" s="151"/>
      <c r="DG1090" s="151"/>
      <c r="DH1090" s="151"/>
      <c r="DI1090" s="151"/>
      <c r="DJ1090" s="151"/>
      <c r="DK1090" s="151"/>
      <c r="DL1090" s="151"/>
      <c r="DM1090" s="151"/>
      <c r="DN1090" s="151"/>
      <c r="DO1090" s="151"/>
    </row>
    <row r="1091" spans="1:119" ht="15.75" customHeight="1" x14ac:dyDescent="0.2">
      <c r="A1091" s="151"/>
      <c r="B1091" s="151"/>
      <c r="C1091" s="151"/>
      <c r="D1091" s="151"/>
      <c r="E1091" s="151"/>
      <c r="F1091" s="151"/>
      <c r="G1091" s="151"/>
      <c r="H1091" s="151"/>
      <c r="I1091" s="151"/>
      <c r="J1091" s="151"/>
      <c r="K1091" s="151"/>
      <c r="L1091" s="151"/>
      <c r="M1091" s="151"/>
      <c r="N1091" s="151"/>
      <c r="O1091" s="151"/>
      <c r="P1091" s="151"/>
      <c r="Q1091" s="151"/>
      <c r="R1091" s="151"/>
      <c r="S1091" s="151"/>
      <c r="T1091" s="151"/>
      <c r="U1091" s="151"/>
      <c r="V1091" s="151"/>
      <c r="W1091" s="151"/>
      <c r="X1091" s="151"/>
      <c r="Y1091" s="151"/>
      <c r="Z1091" s="151"/>
      <c r="AA1091" s="151"/>
      <c r="AB1091" s="151"/>
      <c r="AC1091" s="151"/>
      <c r="AD1091" s="151"/>
      <c r="AE1091" s="151"/>
      <c r="AF1091" s="151"/>
      <c r="AG1091" s="151"/>
      <c r="AH1091" s="151"/>
      <c r="AI1091" s="151"/>
      <c r="AJ1091" s="151"/>
      <c r="AK1091" s="151"/>
      <c r="AL1091" s="151"/>
      <c r="AM1091" s="151"/>
      <c r="AN1091" s="151"/>
      <c r="AO1091" s="151"/>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c r="BI1091" s="151"/>
      <c r="BJ1091" s="151"/>
      <c r="BK1091" s="151"/>
      <c r="BL1091" s="151"/>
      <c r="BM1091" s="151"/>
      <c r="BN1091" s="151"/>
      <c r="BO1091" s="151"/>
      <c r="BP1091" s="151"/>
      <c r="BQ1091" s="151"/>
      <c r="BR1091" s="151"/>
      <c r="BS1091" s="151"/>
      <c r="BT1091" s="151"/>
      <c r="BU1091" s="151"/>
      <c r="BV1091" s="151"/>
      <c r="BW1091" s="151"/>
      <c r="BX1091" s="151"/>
      <c r="BY1091" s="151"/>
      <c r="BZ1091" s="151"/>
      <c r="CA1091" s="151"/>
      <c r="CB1091" s="151"/>
      <c r="CC1091" s="151"/>
      <c r="CD1091" s="151"/>
      <c r="CE1091" s="151"/>
      <c r="CF1091" s="151"/>
      <c r="CG1091" s="151"/>
      <c r="CH1091" s="151"/>
      <c r="CI1091" s="151"/>
      <c r="CJ1091" s="151"/>
      <c r="CK1091" s="151"/>
      <c r="CL1091" s="151"/>
      <c r="CM1091" s="151"/>
      <c r="CN1091" s="151"/>
      <c r="CO1091" s="151"/>
      <c r="CP1091" s="151"/>
      <c r="CQ1091" s="151"/>
      <c r="CR1091" s="151"/>
      <c r="CS1091" s="151"/>
      <c r="CT1091" s="151"/>
      <c r="CU1091" s="151"/>
      <c r="CV1091" s="151"/>
      <c r="CW1091" s="151"/>
      <c r="CX1091" s="151"/>
      <c r="CY1091" s="151"/>
      <c r="CZ1091" s="151"/>
      <c r="DA1091" s="151"/>
      <c r="DB1091" s="151"/>
      <c r="DC1091" s="151"/>
      <c r="DD1091" s="151"/>
      <c r="DE1091" s="151"/>
      <c r="DF1091" s="151"/>
      <c r="DG1091" s="151"/>
      <c r="DH1091" s="151"/>
      <c r="DI1091" s="151"/>
      <c r="DJ1091" s="151"/>
      <c r="DK1091" s="151"/>
      <c r="DL1091" s="151"/>
      <c r="DM1091" s="151"/>
      <c r="DN1091" s="151"/>
      <c r="DO1091" s="151"/>
    </row>
    <row r="1092" spans="1:119" ht="15.75" customHeight="1" x14ac:dyDescent="0.2">
      <c r="A1092" s="151"/>
      <c r="B1092" s="151"/>
      <c r="C1092" s="151"/>
      <c r="D1092" s="151"/>
      <c r="E1092" s="151"/>
      <c r="F1092" s="151"/>
      <c r="G1092" s="151"/>
      <c r="H1092" s="151"/>
      <c r="I1092" s="151"/>
      <c r="J1092" s="151"/>
      <c r="K1092" s="151"/>
      <c r="L1092" s="151"/>
      <c r="M1092" s="151"/>
      <c r="N1092" s="151"/>
      <c r="O1092" s="151"/>
      <c r="P1092" s="151"/>
      <c r="Q1092" s="151"/>
      <c r="R1092" s="151"/>
      <c r="S1092" s="151"/>
      <c r="T1092" s="151"/>
      <c r="U1092" s="151"/>
      <c r="V1092" s="151"/>
      <c r="W1092" s="151"/>
      <c r="X1092" s="151"/>
      <c r="Y1092" s="151"/>
      <c r="Z1092" s="151"/>
      <c r="AA1092" s="151"/>
      <c r="AB1092" s="151"/>
      <c r="AC1092" s="151"/>
      <c r="AD1092" s="151"/>
      <c r="AE1092" s="151"/>
      <c r="AF1092" s="151"/>
      <c r="AG1092" s="151"/>
      <c r="AH1092" s="151"/>
      <c r="AI1092" s="151"/>
      <c r="AJ1092" s="151"/>
      <c r="AK1092" s="151"/>
      <c r="AL1092" s="151"/>
      <c r="AM1092" s="151"/>
      <c r="AN1092" s="151"/>
      <c r="AO1092" s="151"/>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c r="BI1092" s="151"/>
      <c r="BJ1092" s="151"/>
      <c r="BK1092" s="151"/>
      <c r="BL1092" s="151"/>
      <c r="BM1092" s="151"/>
      <c r="BN1092" s="151"/>
      <c r="BO1092" s="151"/>
      <c r="BP1092" s="151"/>
      <c r="BQ1092" s="151"/>
      <c r="BR1092" s="151"/>
      <c r="BS1092" s="151"/>
      <c r="BT1092" s="151"/>
      <c r="BU1092" s="151"/>
      <c r="BV1092" s="151"/>
      <c r="BW1092" s="151"/>
      <c r="BX1092" s="151"/>
      <c r="BY1092" s="151"/>
      <c r="BZ1092" s="151"/>
      <c r="CA1092" s="151"/>
      <c r="CB1092" s="151"/>
      <c r="CC1092" s="151"/>
      <c r="CD1092" s="151"/>
      <c r="CE1092" s="151"/>
      <c r="CF1092" s="151"/>
      <c r="CG1092" s="151"/>
      <c r="CH1092" s="151"/>
      <c r="CI1092" s="151"/>
      <c r="CJ1092" s="151"/>
      <c r="CK1092" s="151"/>
      <c r="CL1092" s="151"/>
      <c r="CM1092" s="151"/>
      <c r="CN1092" s="151"/>
      <c r="CO1092" s="151"/>
      <c r="CP1092" s="151"/>
      <c r="CQ1092" s="151"/>
      <c r="CR1092" s="151"/>
      <c r="CS1092" s="151"/>
      <c r="CT1092" s="151"/>
      <c r="CU1092" s="151"/>
      <c r="CV1092" s="151"/>
      <c r="CW1092" s="151"/>
      <c r="CX1092" s="151"/>
      <c r="CY1092" s="151"/>
      <c r="CZ1092" s="151"/>
      <c r="DA1092" s="151"/>
      <c r="DB1092" s="151"/>
      <c r="DC1092" s="151"/>
      <c r="DD1092" s="151"/>
      <c r="DE1092" s="151"/>
      <c r="DF1092" s="151"/>
      <c r="DG1092" s="151"/>
      <c r="DH1092" s="151"/>
      <c r="DI1092" s="151"/>
      <c r="DJ1092" s="151"/>
      <c r="DK1092" s="151"/>
      <c r="DL1092" s="151"/>
      <c r="DM1092" s="151"/>
      <c r="DN1092" s="151"/>
      <c r="DO1092" s="151"/>
    </row>
    <row r="1093" spans="1:119" ht="15.75" customHeight="1" x14ac:dyDescent="0.2">
      <c r="A1093" s="151"/>
      <c r="B1093" s="151"/>
      <c r="C1093" s="151"/>
      <c r="D1093" s="151"/>
      <c r="E1093" s="151"/>
      <c r="F1093" s="151"/>
      <c r="G1093" s="151"/>
      <c r="H1093" s="151"/>
      <c r="I1093" s="151"/>
      <c r="J1093" s="151"/>
      <c r="K1093" s="151"/>
      <c r="L1093" s="151"/>
      <c r="M1093" s="151"/>
      <c r="N1093" s="151"/>
      <c r="O1093" s="151"/>
      <c r="P1093" s="151"/>
      <c r="Q1093" s="151"/>
      <c r="R1093" s="151"/>
      <c r="S1093" s="151"/>
      <c r="T1093" s="151"/>
      <c r="U1093" s="151"/>
      <c r="V1093" s="151"/>
      <c r="W1093" s="151"/>
      <c r="X1093" s="151"/>
      <c r="Y1093" s="151"/>
      <c r="Z1093" s="151"/>
      <c r="AA1093" s="151"/>
      <c r="AB1093" s="151"/>
      <c r="AC1093" s="151"/>
      <c r="AD1093" s="151"/>
      <c r="AE1093" s="151"/>
      <c r="AF1093" s="151"/>
      <c r="AG1093" s="151"/>
      <c r="AH1093" s="151"/>
      <c r="AI1093" s="151"/>
      <c r="AJ1093" s="151"/>
      <c r="AK1093" s="151"/>
      <c r="AL1093" s="151"/>
      <c r="AM1093" s="151"/>
      <c r="AN1093" s="151"/>
      <c r="AO1093" s="151"/>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c r="BI1093" s="151"/>
      <c r="BJ1093" s="151"/>
      <c r="BK1093" s="151"/>
      <c r="BL1093" s="151"/>
      <c r="BM1093" s="151"/>
      <c r="BN1093" s="151"/>
      <c r="BO1093" s="151"/>
      <c r="BP1093" s="151"/>
      <c r="BQ1093" s="151"/>
      <c r="BR1093" s="151"/>
      <c r="BS1093" s="151"/>
      <c r="BT1093" s="151"/>
      <c r="BU1093" s="151"/>
      <c r="BV1093" s="151"/>
      <c r="BW1093" s="151"/>
      <c r="BX1093" s="151"/>
      <c r="BY1093" s="151"/>
      <c r="BZ1093" s="151"/>
      <c r="CA1093" s="151"/>
      <c r="CB1093" s="151"/>
      <c r="CC1093" s="151"/>
      <c r="CD1093" s="151"/>
      <c r="CE1093" s="151"/>
      <c r="CF1093" s="151"/>
      <c r="CG1093" s="151"/>
      <c r="CH1093" s="151"/>
      <c r="CI1093" s="151"/>
      <c r="CJ1093" s="151"/>
      <c r="CK1093" s="151"/>
      <c r="CL1093" s="151"/>
      <c r="CM1093" s="151"/>
      <c r="CN1093" s="151"/>
      <c r="CO1093" s="151"/>
      <c r="CP1093" s="151"/>
      <c r="CQ1093" s="151"/>
      <c r="CR1093" s="151"/>
      <c r="CS1093" s="151"/>
      <c r="CT1093" s="151"/>
      <c r="CU1093" s="151"/>
      <c r="CV1093" s="151"/>
      <c r="CW1093" s="151"/>
      <c r="CX1093" s="151"/>
      <c r="CY1093" s="151"/>
      <c r="CZ1093" s="151"/>
      <c r="DA1093" s="151"/>
      <c r="DB1093" s="151"/>
      <c r="DC1093" s="151"/>
      <c r="DD1093" s="151"/>
      <c r="DE1093" s="151"/>
      <c r="DF1093" s="151"/>
      <c r="DG1093" s="151"/>
      <c r="DH1093" s="151"/>
      <c r="DI1093" s="151"/>
      <c r="DJ1093" s="151"/>
      <c r="DK1093" s="151"/>
      <c r="DL1093" s="151"/>
      <c r="DM1093" s="151"/>
      <c r="DN1093" s="151"/>
      <c r="DO1093" s="151"/>
    </row>
    <row r="1094" spans="1:119" ht="15.75" customHeight="1" x14ac:dyDescent="0.2">
      <c r="A1094" s="151"/>
      <c r="B1094" s="151"/>
      <c r="C1094" s="151"/>
      <c r="D1094" s="151"/>
      <c r="E1094" s="151"/>
      <c r="F1094" s="151"/>
      <c r="G1094" s="151"/>
      <c r="H1094" s="151"/>
      <c r="I1094" s="151"/>
      <c r="J1094" s="151"/>
      <c r="K1094" s="151"/>
      <c r="L1094" s="151"/>
      <c r="M1094" s="151"/>
      <c r="N1094" s="151"/>
      <c r="O1094" s="151"/>
      <c r="P1094" s="151"/>
      <c r="Q1094" s="151"/>
      <c r="R1094" s="151"/>
      <c r="S1094" s="151"/>
      <c r="T1094" s="151"/>
      <c r="U1094" s="151"/>
      <c r="V1094" s="151"/>
      <c r="W1094" s="151"/>
      <c r="X1094" s="151"/>
      <c r="Y1094" s="151"/>
      <c r="Z1094" s="151"/>
      <c r="AA1094" s="151"/>
      <c r="AB1094" s="151"/>
      <c r="AC1094" s="151"/>
      <c r="AD1094" s="151"/>
      <c r="AE1094" s="151"/>
      <c r="AF1094" s="151"/>
      <c r="AG1094" s="151"/>
      <c r="AH1094" s="151"/>
      <c r="AI1094" s="151"/>
      <c r="AJ1094" s="151"/>
      <c r="AK1094" s="151"/>
      <c r="AL1094" s="151"/>
      <c r="AM1094" s="151"/>
      <c r="AN1094" s="151"/>
      <c r="AO1094" s="151"/>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c r="BI1094" s="151"/>
      <c r="BJ1094" s="151"/>
      <c r="BK1094" s="151"/>
      <c r="BL1094" s="151"/>
      <c r="BM1094" s="151"/>
      <c r="BN1094" s="151"/>
      <c r="BO1094" s="151"/>
      <c r="BP1094" s="151"/>
      <c r="BQ1094" s="151"/>
      <c r="BR1094" s="151"/>
      <c r="BS1094" s="151"/>
      <c r="BT1094" s="151"/>
      <c r="BU1094" s="151"/>
      <c r="BV1094" s="151"/>
      <c r="BW1094" s="151"/>
      <c r="BX1094" s="151"/>
      <c r="BY1094" s="151"/>
      <c r="BZ1094" s="151"/>
      <c r="CA1094" s="151"/>
      <c r="CB1094" s="151"/>
      <c r="CC1094" s="151"/>
      <c r="CD1094" s="151"/>
      <c r="CE1094" s="151"/>
      <c r="CF1094" s="151"/>
      <c r="CG1094" s="151"/>
      <c r="CH1094" s="151"/>
      <c r="CI1094" s="151"/>
      <c r="CJ1094" s="151"/>
      <c r="CK1094" s="151"/>
      <c r="CL1094" s="151"/>
      <c r="CM1094" s="151"/>
      <c r="CN1094" s="151"/>
      <c r="CO1094" s="151"/>
      <c r="CP1094" s="151"/>
      <c r="CQ1094" s="151"/>
      <c r="CR1094" s="151"/>
      <c r="CS1094" s="151"/>
      <c r="CT1094" s="151"/>
      <c r="CU1094" s="151"/>
      <c r="CV1094" s="151"/>
      <c r="CW1094" s="151"/>
      <c r="CX1094" s="151"/>
      <c r="CY1094" s="151"/>
      <c r="CZ1094" s="151"/>
      <c r="DA1094" s="151"/>
      <c r="DB1094" s="151"/>
      <c r="DC1094" s="151"/>
      <c r="DD1094" s="151"/>
      <c r="DE1094" s="151"/>
      <c r="DF1094" s="151"/>
      <c r="DG1094" s="151"/>
      <c r="DH1094" s="151"/>
      <c r="DI1094" s="151"/>
      <c r="DJ1094" s="151"/>
      <c r="DK1094" s="151"/>
      <c r="DL1094" s="151"/>
      <c r="DM1094" s="151"/>
      <c r="DN1094" s="151"/>
      <c r="DO1094" s="151"/>
    </row>
    <row r="1095" spans="1:119" ht="15.75" customHeight="1" x14ac:dyDescent="0.2">
      <c r="A1095" s="151"/>
      <c r="B1095" s="151"/>
      <c r="C1095" s="151"/>
      <c r="D1095" s="151"/>
      <c r="E1095" s="151"/>
      <c r="F1095" s="151"/>
      <c r="G1095" s="151"/>
      <c r="H1095" s="151"/>
      <c r="I1095" s="151"/>
      <c r="J1095" s="151"/>
      <c r="K1095" s="151"/>
      <c r="L1095" s="151"/>
      <c r="M1095" s="151"/>
      <c r="N1095" s="151"/>
      <c r="O1095" s="151"/>
      <c r="P1095" s="151"/>
      <c r="Q1095" s="151"/>
      <c r="R1095" s="151"/>
      <c r="S1095" s="151"/>
      <c r="T1095" s="151"/>
      <c r="U1095" s="151"/>
      <c r="V1095" s="151"/>
      <c r="W1095" s="151"/>
      <c r="X1095" s="151"/>
      <c r="Y1095" s="151"/>
      <c r="Z1095" s="151"/>
      <c r="AA1095" s="151"/>
      <c r="AB1095" s="151"/>
      <c r="AC1095" s="151"/>
      <c r="AD1095" s="151"/>
      <c r="AE1095" s="151"/>
      <c r="AF1095" s="151"/>
      <c r="AG1095" s="151"/>
      <c r="AH1095" s="151"/>
      <c r="AI1095" s="151"/>
      <c r="AJ1095" s="151"/>
      <c r="AK1095" s="151"/>
      <c r="AL1095" s="151"/>
      <c r="AM1095" s="151"/>
      <c r="AN1095" s="151"/>
      <c r="AO1095" s="151"/>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c r="BI1095" s="151"/>
      <c r="BJ1095" s="151"/>
      <c r="BK1095" s="151"/>
      <c r="BL1095" s="151"/>
      <c r="BM1095" s="151"/>
      <c r="BN1095" s="151"/>
      <c r="BO1095" s="151"/>
      <c r="BP1095" s="151"/>
      <c r="BQ1095" s="151"/>
      <c r="BR1095" s="151"/>
      <c r="BS1095" s="151"/>
      <c r="BT1095" s="151"/>
      <c r="BU1095" s="151"/>
      <c r="BV1095" s="151"/>
      <c r="BW1095" s="151"/>
      <c r="BX1095" s="151"/>
      <c r="BY1095" s="151"/>
      <c r="BZ1095" s="151"/>
      <c r="CA1095" s="151"/>
      <c r="CB1095" s="151"/>
      <c r="CC1095" s="151"/>
      <c r="CD1095" s="151"/>
      <c r="CE1095" s="151"/>
      <c r="CF1095" s="151"/>
      <c r="CG1095" s="151"/>
      <c r="CH1095" s="151"/>
      <c r="CI1095" s="151"/>
      <c r="CJ1095" s="151"/>
      <c r="CK1095" s="151"/>
      <c r="CL1095" s="151"/>
      <c r="CM1095" s="151"/>
      <c r="CN1095" s="151"/>
      <c r="CO1095" s="151"/>
      <c r="CP1095" s="151"/>
      <c r="CQ1095" s="151"/>
      <c r="CR1095" s="151"/>
      <c r="CS1095" s="151"/>
      <c r="CT1095" s="151"/>
      <c r="CU1095" s="151"/>
      <c r="CV1095" s="151"/>
      <c r="CW1095" s="151"/>
      <c r="CX1095" s="151"/>
      <c r="CY1095" s="151"/>
      <c r="CZ1095" s="151"/>
      <c r="DA1095" s="151"/>
      <c r="DB1095" s="151"/>
      <c r="DC1095" s="151"/>
      <c r="DD1095" s="151"/>
      <c r="DE1095" s="151"/>
      <c r="DF1095" s="151"/>
      <c r="DG1095" s="151"/>
      <c r="DH1095" s="151"/>
      <c r="DI1095" s="151"/>
      <c r="DJ1095" s="151"/>
      <c r="DK1095" s="151"/>
      <c r="DL1095" s="151"/>
      <c r="DM1095" s="151"/>
      <c r="DN1095" s="151"/>
      <c r="DO1095" s="151"/>
    </row>
    <row r="1096" spans="1:119" ht="15.75" customHeight="1" x14ac:dyDescent="0.2">
      <c r="A1096" s="151"/>
      <c r="B1096" s="151"/>
      <c r="C1096" s="151"/>
      <c r="D1096" s="151"/>
      <c r="E1096" s="151"/>
      <c r="F1096" s="151"/>
      <c r="G1096" s="151"/>
      <c r="H1096" s="151"/>
      <c r="I1096" s="151"/>
      <c r="J1096" s="151"/>
      <c r="K1096" s="151"/>
      <c r="L1096" s="151"/>
      <c r="M1096" s="151"/>
      <c r="N1096" s="151"/>
      <c r="O1096" s="151"/>
      <c r="P1096" s="151"/>
      <c r="Q1096" s="151"/>
      <c r="R1096" s="151"/>
      <c r="S1096" s="151"/>
      <c r="T1096" s="151"/>
      <c r="U1096" s="151"/>
      <c r="V1096" s="151"/>
      <c r="W1096" s="151"/>
      <c r="X1096" s="151"/>
      <c r="Y1096" s="151"/>
      <c r="Z1096" s="151"/>
      <c r="AA1096" s="151"/>
      <c r="AB1096" s="151"/>
      <c r="AC1096" s="151"/>
      <c r="AD1096" s="151"/>
      <c r="AE1096" s="151"/>
      <c r="AF1096" s="151"/>
      <c r="AG1096" s="151"/>
      <c r="AH1096" s="151"/>
      <c r="AI1096" s="151"/>
      <c r="AJ1096" s="151"/>
      <c r="AK1096" s="151"/>
      <c r="AL1096" s="151"/>
      <c r="AM1096" s="151"/>
      <c r="AN1096" s="151"/>
      <c r="AO1096" s="151"/>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c r="BI1096" s="151"/>
      <c r="BJ1096" s="151"/>
      <c r="BK1096" s="151"/>
      <c r="BL1096" s="151"/>
      <c r="BM1096" s="151"/>
      <c r="BN1096" s="151"/>
      <c r="BO1096" s="151"/>
      <c r="BP1096" s="151"/>
      <c r="BQ1096" s="151"/>
      <c r="BR1096" s="151"/>
      <c r="BS1096" s="151"/>
      <c r="BT1096" s="151"/>
      <c r="BU1096" s="151"/>
      <c r="BV1096" s="151"/>
      <c r="BW1096" s="151"/>
      <c r="BX1096" s="151"/>
      <c r="BY1096" s="151"/>
      <c r="BZ1096" s="151"/>
      <c r="CA1096" s="151"/>
      <c r="CB1096" s="151"/>
      <c r="CC1096" s="151"/>
      <c r="CD1096" s="151"/>
      <c r="CE1096" s="151"/>
      <c r="CF1096" s="151"/>
      <c r="CG1096" s="151"/>
      <c r="CH1096" s="151"/>
      <c r="CI1096" s="151"/>
      <c r="CJ1096" s="151"/>
      <c r="CK1096" s="151"/>
      <c r="CL1096" s="151"/>
      <c r="CM1096" s="151"/>
      <c r="CN1096" s="151"/>
      <c r="CO1096" s="151"/>
      <c r="CP1096" s="151"/>
      <c r="CQ1096" s="151"/>
      <c r="CR1096" s="151"/>
      <c r="CS1096" s="151"/>
      <c r="CT1096" s="151"/>
      <c r="CU1096" s="151"/>
      <c r="CV1096" s="151"/>
      <c r="CW1096" s="151"/>
      <c r="CX1096" s="151"/>
      <c r="CY1096" s="151"/>
      <c r="CZ1096" s="151"/>
      <c r="DA1096" s="151"/>
      <c r="DB1096" s="151"/>
      <c r="DC1096" s="151"/>
      <c r="DD1096" s="151"/>
      <c r="DE1096" s="151"/>
      <c r="DF1096" s="151"/>
      <c r="DG1096" s="151"/>
      <c r="DH1096" s="151"/>
      <c r="DI1096" s="151"/>
      <c r="DJ1096" s="151"/>
      <c r="DK1096" s="151"/>
      <c r="DL1096" s="151"/>
      <c r="DM1096" s="151"/>
      <c r="DN1096" s="151"/>
      <c r="DO1096" s="151"/>
    </row>
    <row r="1097" spans="1:119" ht="15.75" customHeight="1" x14ac:dyDescent="0.2">
      <c r="A1097" s="151"/>
      <c r="B1097" s="151"/>
      <c r="C1097" s="151"/>
      <c r="D1097" s="151"/>
      <c r="E1097" s="151"/>
      <c r="F1097" s="151"/>
      <c r="G1097" s="151"/>
      <c r="H1097" s="151"/>
      <c r="I1097" s="151"/>
      <c r="J1097" s="151"/>
      <c r="K1097" s="151"/>
      <c r="L1097" s="151"/>
      <c r="M1097" s="151"/>
      <c r="N1097" s="151"/>
      <c r="O1097" s="151"/>
      <c r="P1097" s="151"/>
      <c r="Q1097" s="151"/>
      <c r="R1097" s="151"/>
      <c r="S1097" s="151"/>
      <c r="T1097" s="151"/>
      <c r="U1097" s="151"/>
      <c r="V1097" s="151"/>
      <c r="W1097" s="151"/>
      <c r="X1097" s="151"/>
      <c r="Y1097" s="151"/>
      <c r="Z1097" s="151"/>
      <c r="AA1097" s="151"/>
      <c r="AB1097" s="151"/>
      <c r="AC1097" s="151"/>
      <c r="AD1097" s="151"/>
      <c r="AE1097" s="151"/>
      <c r="AF1097" s="151"/>
      <c r="AG1097" s="151"/>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c r="BI1097" s="151"/>
      <c r="BJ1097" s="151"/>
      <c r="BK1097" s="151"/>
      <c r="BL1097" s="151"/>
      <c r="BM1097" s="151"/>
      <c r="BN1097" s="151"/>
      <c r="BO1097" s="151"/>
      <c r="BP1097" s="151"/>
      <c r="BQ1097" s="151"/>
      <c r="BR1097" s="151"/>
      <c r="BS1097" s="151"/>
      <c r="BT1097" s="151"/>
      <c r="BU1097" s="151"/>
      <c r="BV1097" s="151"/>
      <c r="BW1097" s="151"/>
      <c r="BX1097" s="151"/>
      <c r="BY1097" s="151"/>
      <c r="BZ1097" s="151"/>
      <c r="CA1097" s="151"/>
      <c r="CB1097" s="151"/>
      <c r="CC1097" s="151"/>
      <c r="CD1097" s="151"/>
      <c r="CE1097" s="151"/>
      <c r="CF1097" s="151"/>
      <c r="CG1097" s="151"/>
      <c r="CH1097" s="151"/>
      <c r="CI1097" s="151"/>
      <c r="CJ1097" s="151"/>
      <c r="CK1097" s="151"/>
      <c r="CL1097" s="151"/>
      <c r="CM1097" s="151"/>
      <c r="CN1097" s="151"/>
      <c r="CO1097" s="151"/>
      <c r="CP1097" s="151"/>
      <c r="CQ1097" s="151"/>
      <c r="CR1097" s="151"/>
      <c r="CS1097" s="151"/>
      <c r="CT1097" s="151"/>
      <c r="CU1097" s="151"/>
      <c r="CV1097" s="151"/>
      <c r="CW1097" s="151"/>
      <c r="CX1097" s="151"/>
      <c r="CY1097" s="151"/>
      <c r="CZ1097" s="151"/>
      <c r="DA1097" s="151"/>
      <c r="DB1097" s="151"/>
      <c r="DC1097" s="151"/>
      <c r="DD1097" s="151"/>
      <c r="DE1097" s="151"/>
      <c r="DF1097" s="151"/>
      <c r="DG1097" s="151"/>
      <c r="DH1097" s="151"/>
      <c r="DI1097" s="151"/>
      <c r="DJ1097" s="151"/>
      <c r="DK1097" s="151"/>
      <c r="DL1097" s="151"/>
      <c r="DM1097" s="151"/>
      <c r="DN1097" s="151"/>
      <c r="DO1097" s="151"/>
    </row>
    <row r="1098" spans="1:119" ht="15.75" customHeight="1" x14ac:dyDescent="0.2">
      <c r="A1098" s="151"/>
      <c r="B1098" s="151"/>
      <c r="C1098" s="151"/>
      <c r="D1098" s="151"/>
      <c r="E1098" s="151"/>
      <c r="F1098" s="151"/>
      <c r="G1098" s="151"/>
      <c r="H1098" s="151"/>
      <c r="I1098" s="151"/>
      <c r="J1098" s="151"/>
      <c r="K1098" s="151"/>
      <c r="L1098" s="151"/>
      <c r="M1098" s="151"/>
      <c r="N1098" s="151"/>
      <c r="O1098" s="151"/>
      <c r="P1098" s="151"/>
      <c r="Q1098" s="151"/>
      <c r="R1098" s="151"/>
      <c r="S1098" s="151"/>
      <c r="T1098" s="151"/>
      <c r="U1098" s="151"/>
      <c r="V1098" s="151"/>
      <c r="W1098" s="151"/>
      <c r="X1098" s="151"/>
      <c r="Y1098" s="151"/>
      <c r="Z1098" s="151"/>
      <c r="AA1098" s="151"/>
      <c r="AB1098" s="151"/>
      <c r="AC1098" s="151"/>
      <c r="AD1098" s="151"/>
      <c r="AE1098" s="151"/>
      <c r="AF1098" s="151"/>
      <c r="AG1098" s="151"/>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c r="BI1098" s="151"/>
      <c r="BJ1098" s="151"/>
      <c r="BK1098" s="151"/>
      <c r="BL1098" s="151"/>
      <c r="BM1098" s="151"/>
      <c r="BN1098" s="151"/>
      <c r="BO1098" s="151"/>
      <c r="BP1098" s="151"/>
      <c r="BQ1098" s="151"/>
      <c r="BR1098" s="151"/>
      <c r="BS1098" s="151"/>
      <c r="BT1098" s="151"/>
      <c r="BU1098" s="151"/>
      <c r="BV1098" s="151"/>
      <c r="BW1098" s="151"/>
      <c r="BX1098" s="151"/>
      <c r="BY1098" s="151"/>
      <c r="BZ1098" s="151"/>
      <c r="CA1098" s="151"/>
      <c r="CB1098" s="151"/>
      <c r="CC1098" s="151"/>
      <c r="CD1098" s="151"/>
      <c r="CE1098" s="151"/>
      <c r="CF1098" s="151"/>
      <c r="CG1098" s="151"/>
      <c r="CH1098" s="151"/>
      <c r="CI1098" s="151"/>
      <c r="CJ1098" s="151"/>
      <c r="CK1098" s="151"/>
      <c r="CL1098" s="151"/>
      <c r="CM1098" s="151"/>
      <c r="CN1098" s="151"/>
      <c r="CO1098" s="151"/>
      <c r="CP1098" s="151"/>
      <c r="CQ1098" s="151"/>
      <c r="CR1098" s="151"/>
      <c r="CS1098" s="151"/>
      <c r="CT1098" s="151"/>
      <c r="CU1098" s="151"/>
      <c r="CV1098" s="151"/>
      <c r="CW1098" s="151"/>
      <c r="CX1098" s="151"/>
      <c r="CY1098" s="151"/>
      <c r="CZ1098" s="151"/>
      <c r="DA1098" s="151"/>
      <c r="DB1098" s="151"/>
      <c r="DC1098" s="151"/>
      <c r="DD1098" s="151"/>
      <c r="DE1098" s="151"/>
      <c r="DF1098" s="151"/>
      <c r="DG1098" s="151"/>
      <c r="DH1098" s="151"/>
      <c r="DI1098" s="151"/>
      <c r="DJ1098" s="151"/>
      <c r="DK1098" s="151"/>
      <c r="DL1098" s="151"/>
      <c r="DM1098" s="151"/>
      <c r="DN1098" s="151"/>
      <c r="DO1098" s="151"/>
    </row>
    <row r="1099" spans="1:119" ht="15.75" customHeight="1" x14ac:dyDescent="0.2">
      <c r="A1099" s="151"/>
      <c r="B1099" s="151"/>
      <c r="C1099" s="151"/>
      <c r="D1099" s="151"/>
      <c r="E1099" s="151"/>
      <c r="F1099" s="151"/>
      <c r="G1099" s="151"/>
      <c r="H1099" s="151"/>
      <c r="I1099" s="151"/>
      <c r="J1099" s="151"/>
      <c r="K1099" s="151"/>
      <c r="L1099" s="151"/>
      <c r="M1099" s="151"/>
      <c r="N1099" s="151"/>
      <c r="O1099" s="151"/>
      <c r="P1099" s="151"/>
      <c r="Q1099" s="151"/>
      <c r="R1099" s="151"/>
      <c r="S1099" s="151"/>
      <c r="T1099" s="151"/>
      <c r="U1099" s="151"/>
      <c r="V1099" s="151"/>
      <c r="W1099" s="151"/>
      <c r="X1099" s="151"/>
      <c r="Y1099" s="151"/>
      <c r="Z1099" s="151"/>
      <c r="AA1099" s="151"/>
      <c r="AB1099" s="151"/>
      <c r="AC1099" s="151"/>
      <c r="AD1099" s="151"/>
      <c r="AE1099" s="151"/>
      <c r="AF1099" s="151"/>
      <c r="AG1099" s="151"/>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c r="BI1099" s="151"/>
      <c r="BJ1099" s="151"/>
      <c r="BK1099" s="151"/>
      <c r="BL1099" s="151"/>
      <c r="BM1099" s="151"/>
      <c r="BN1099" s="151"/>
      <c r="BO1099" s="151"/>
      <c r="BP1099" s="151"/>
      <c r="BQ1099" s="151"/>
      <c r="BR1099" s="151"/>
      <c r="BS1099" s="151"/>
      <c r="BT1099" s="151"/>
      <c r="BU1099" s="151"/>
      <c r="BV1099" s="151"/>
      <c r="BW1099" s="151"/>
      <c r="BX1099" s="151"/>
      <c r="BY1099" s="151"/>
      <c r="BZ1099" s="151"/>
      <c r="CA1099" s="151"/>
      <c r="CB1099" s="151"/>
      <c r="CC1099" s="151"/>
      <c r="CD1099" s="151"/>
      <c r="CE1099" s="151"/>
      <c r="CF1099" s="151"/>
      <c r="CG1099" s="151"/>
      <c r="CH1099" s="151"/>
      <c r="CI1099" s="151"/>
      <c r="CJ1099" s="151"/>
      <c r="CK1099" s="151"/>
      <c r="CL1099" s="151"/>
      <c r="CM1099" s="151"/>
      <c r="CN1099" s="151"/>
      <c r="CO1099" s="151"/>
      <c r="CP1099" s="151"/>
      <c r="CQ1099" s="151"/>
      <c r="CR1099" s="151"/>
      <c r="CS1099" s="151"/>
      <c r="CT1099" s="151"/>
      <c r="CU1099" s="151"/>
      <c r="CV1099" s="151"/>
      <c r="CW1099" s="151"/>
      <c r="CX1099" s="151"/>
      <c r="CY1099" s="151"/>
      <c r="CZ1099" s="151"/>
      <c r="DA1099" s="151"/>
      <c r="DB1099" s="151"/>
      <c r="DC1099" s="151"/>
      <c r="DD1099" s="151"/>
      <c r="DE1099" s="151"/>
      <c r="DF1099" s="151"/>
      <c r="DG1099" s="151"/>
      <c r="DH1099" s="151"/>
      <c r="DI1099" s="151"/>
      <c r="DJ1099" s="151"/>
      <c r="DK1099" s="151"/>
      <c r="DL1099" s="151"/>
      <c r="DM1099" s="151"/>
      <c r="DN1099" s="151"/>
      <c r="DO1099" s="151"/>
    </row>
    <row r="1100" spans="1:119" ht="15.75" customHeight="1" x14ac:dyDescent="0.2">
      <c r="A1100" s="151"/>
      <c r="B1100" s="151"/>
      <c r="C1100" s="151"/>
      <c r="D1100" s="151"/>
      <c r="E1100" s="151"/>
      <c r="F1100" s="151"/>
      <c r="G1100" s="151"/>
      <c r="H1100" s="151"/>
      <c r="I1100" s="151"/>
      <c r="J1100" s="151"/>
      <c r="K1100" s="151"/>
      <c r="L1100" s="151"/>
      <c r="M1100" s="151"/>
      <c r="N1100" s="151"/>
      <c r="O1100" s="151"/>
      <c r="P1100" s="151"/>
      <c r="Q1100" s="151"/>
      <c r="R1100" s="151"/>
      <c r="S1100" s="151"/>
      <c r="T1100" s="151"/>
      <c r="U1100" s="151"/>
      <c r="V1100" s="151"/>
      <c r="W1100" s="151"/>
      <c r="X1100" s="151"/>
      <c r="Y1100" s="151"/>
      <c r="Z1100" s="151"/>
      <c r="AA1100" s="151"/>
      <c r="AB1100" s="151"/>
      <c r="AC1100" s="151"/>
      <c r="AD1100" s="151"/>
      <c r="AE1100" s="151"/>
      <c r="AF1100" s="151"/>
      <c r="AG1100" s="151"/>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c r="BI1100" s="151"/>
      <c r="BJ1100" s="151"/>
      <c r="BK1100" s="151"/>
      <c r="BL1100" s="151"/>
      <c r="BM1100" s="151"/>
      <c r="BN1100" s="151"/>
      <c r="BO1100" s="151"/>
      <c r="BP1100" s="151"/>
      <c r="BQ1100" s="151"/>
      <c r="BR1100" s="151"/>
      <c r="BS1100" s="151"/>
      <c r="BT1100" s="151"/>
      <c r="BU1100" s="151"/>
      <c r="BV1100" s="151"/>
      <c r="BW1100" s="151"/>
      <c r="BX1100" s="151"/>
      <c r="BY1100" s="151"/>
      <c r="BZ1100" s="151"/>
      <c r="CA1100" s="151"/>
      <c r="CB1100" s="151"/>
      <c r="CC1100" s="151"/>
      <c r="CD1100" s="151"/>
      <c r="CE1100" s="151"/>
      <c r="CF1100" s="151"/>
      <c r="CG1100" s="151"/>
      <c r="CH1100" s="151"/>
      <c r="CI1100" s="151"/>
      <c r="CJ1100" s="151"/>
      <c r="CK1100" s="151"/>
      <c r="CL1100" s="151"/>
      <c r="CM1100" s="151"/>
      <c r="CN1100" s="151"/>
      <c r="CO1100" s="151"/>
      <c r="CP1100" s="151"/>
      <c r="CQ1100" s="151"/>
      <c r="CR1100" s="151"/>
      <c r="CS1100" s="151"/>
      <c r="CT1100" s="151"/>
      <c r="CU1100" s="151"/>
      <c r="CV1100" s="151"/>
      <c r="CW1100" s="151"/>
      <c r="CX1100" s="151"/>
      <c r="CY1100" s="151"/>
      <c r="CZ1100" s="151"/>
      <c r="DA1100" s="151"/>
      <c r="DB1100" s="151"/>
      <c r="DC1100" s="151"/>
      <c r="DD1100" s="151"/>
      <c r="DE1100" s="151"/>
      <c r="DF1100" s="151"/>
      <c r="DG1100" s="151"/>
      <c r="DH1100" s="151"/>
      <c r="DI1100" s="151"/>
      <c r="DJ1100" s="151"/>
      <c r="DK1100" s="151"/>
      <c r="DL1100" s="151"/>
      <c r="DM1100" s="151"/>
      <c r="DN1100" s="151"/>
      <c r="DO1100" s="151"/>
    </row>
    <row r="1101" spans="1:119" ht="15.75" customHeight="1" x14ac:dyDescent="0.2">
      <c r="A1101" s="151"/>
      <c r="B1101" s="151"/>
      <c r="C1101" s="151"/>
      <c r="D1101" s="151"/>
      <c r="E1101" s="151"/>
      <c r="F1101" s="151"/>
      <c r="G1101" s="151"/>
      <c r="H1101" s="151"/>
      <c r="I1101" s="151"/>
      <c r="J1101" s="151"/>
      <c r="K1101" s="151"/>
      <c r="L1101" s="151"/>
      <c r="M1101" s="151"/>
      <c r="N1101" s="151"/>
      <c r="O1101" s="151"/>
      <c r="P1101" s="151"/>
      <c r="Q1101" s="151"/>
      <c r="R1101" s="151"/>
      <c r="S1101" s="151"/>
      <c r="T1101" s="151"/>
      <c r="U1101" s="151"/>
      <c r="V1101" s="151"/>
      <c r="W1101" s="151"/>
      <c r="X1101" s="151"/>
      <c r="Y1101" s="151"/>
      <c r="Z1101" s="151"/>
      <c r="AA1101" s="151"/>
      <c r="AB1101" s="151"/>
      <c r="AC1101" s="151"/>
      <c r="AD1101" s="151"/>
      <c r="AE1101" s="151"/>
      <c r="AF1101" s="151"/>
      <c r="AG1101" s="151"/>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c r="BI1101" s="151"/>
      <c r="BJ1101" s="151"/>
      <c r="BK1101" s="151"/>
      <c r="BL1101" s="151"/>
      <c r="BM1101" s="151"/>
      <c r="BN1101" s="151"/>
      <c r="BO1101" s="151"/>
      <c r="BP1101" s="151"/>
      <c r="BQ1101" s="151"/>
      <c r="BR1101" s="151"/>
      <c r="BS1101" s="151"/>
      <c r="BT1101" s="151"/>
      <c r="BU1101" s="151"/>
      <c r="BV1101" s="151"/>
      <c r="BW1101" s="151"/>
      <c r="BX1101" s="151"/>
      <c r="BY1101" s="151"/>
      <c r="BZ1101" s="151"/>
      <c r="CA1101" s="151"/>
      <c r="CB1101" s="151"/>
      <c r="CC1101" s="151"/>
      <c r="CD1101" s="151"/>
      <c r="CE1101" s="151"/>
      <c r="CF1101" s="151"/>
      <c r="CG1101" s="151"/>
      <c r="CH1101" s="151"/>
      <c r="CI1101" s="151"/>
      <c r="CJ1101" s="151"/>
      <c r="CK1101" s="151"/>
      <c r="CL1101" s="151"/>
      <c r="CM1101" s="151"/>
      <c r="CN1101" s="151"/>
      <c r="CO1101" s="151"/>
      <c r="CP1101" s="151"/>
      <c r="CQ1101" s="151"/>
      <c r="CR1101" s="151"/>
      <c r="CS1101" s="151"/>
      <c r="CT1101" s="151"/>
      <c r="CU1101" s="151"/>
      <c r="CV1101" s="151"/>
      <c r="CW1101" s="151"/>
      <c r="CX1101" s="151"/>
      <c r="CY1101" s="151"/>
      <c r="CZ1101" s="151"/>
      <c r="DA1101" s="151"/>
      <c r="DB1101" s="151"/>
      <c r="DC1101" s="151"/>
      <c r="DD1101" s="151"/>
      <c r="DE1101" s="151"/>
      <c r="DF1101" s="151"/>
      <c r="DG1101" s="151"/>
      <c r="DH1101" s="151"/>
      <c r="DI1101" s="151"/>
      <c r="DJ1101" s="151"/>
      <c r="DK1101" s="151"/>
      <c r="DL1101" s="151"/>
      <c r="DM1101" s="151"/>
      <c r="DN1101" s="151"/>
      <c r="DO1101" s="151"/>
    </row>
    <row r="1102" spans="1:119" ht="15.75" customHeight="1" x14ac:dyDescent="0.2">
      <c r="A1102" s="151"/>
      <c r="B1102" s="151"/>
      <c r="C1102" s="151"/>
      <c r="D1102" s="151"/>
      <c r="E1102" s="151"/>
      <c r="F1102" s="151"/>
      <c r="G1102" s="151"/>
      <c r="H1102" s="151"/>
      <c r="I1102" s="151"/>
      <c r="J1102" s="151"/>
      <c r="K1102" s="151"/>
      <c r="L1102" s="151"/>
      <c r="M1102" s="151"/>
      <c r="N1102" s="151"/>
      <c r="O1102" s="151"/>
      <c r="P1102" s="151"/>
      <c r="Q1102" s="151"/>
      <c r="R1102" s="151"/>
      <c r="S1102" s="151"/>
      <c r="T1102" s="151"/>
      <c r="U1102" s="151"/>
      <c r="V1102" s="151"/>
      <c r="W1102" s="151"/>
      <c r="X1102" s="151"/>
      <c r="Y1102" s="151"/>
      <c r="Z1102" s="151"/>
      <c r="AA1102" s="151"/>
      <c r="AB1102" s="151"/>
      <c r="AC1102" s="151"/>
      <c r="AD1102" s="151"/>
      <c r="AE1102" s="151"/>
      <c r="AF1102" s="151"/>
      <c r="AG1102" s="151"/>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c r="BI1102" s="151"/>
      <c r="BJ1102" s="151"/>
      <c r="BK1102" s="151"/>
      <c r="BL1102" s="151"/>
      <c r="BM1102" s="151"/>
      <c r="BN1102" s="151"/>
      <c r="BO1102" s="151"/>
      <c r="BP1102" s="151"/>
      <c r="BQ1102" s="151"/>
      <c r="BR1102" s="151"/>
      <c r="BS1102" s="151"/>
      <c r="BT1102" s="151"/>
      <c r="BU1102" s="151"/>
      <c r="BV1102" s="151"/>
      <c r="BW1102" s="151"/>
      <c r="BX1102" s="151"/>
      <c r="BY1102" s="151"/>
      <c r="BZ1102" s="151"/>
      <c r="CA1102" s="151"/>
      <c r="CB1102" s="151"/>
      <c r="CC1102" s="151"/>
      <c r="CD1102" s="151"/>
      <c r="CE1102" s="151"/>
      <c r="CF1102" s="151"/>
      <c r="CG1102" s="151"/>
      <c r="CH1102" s="151"/>
      <c r="CI1102" s="151"/>
      <c r="CJ1102" s="151"/>
      <c r="CK1102" s="151"/>
      <c r="CL1102" s="151"/>
      <c r="CM1102" s="151"/>
      <c r="CN1102" s="151"/>
      <c r="CO1102" s="151"/>
      <c r="CP1102" s="151"/>
      <c r="CQ1102" s="151"/>
      <c r="CR1102" s="151"/>
      <c r="CS1102" s="151"/>
      <c r="CT1102" s="151"/>
      <c r="CU1102" s="151"/>
      <c r="CV1102" s="151"/>
      <c r="CW1102" s="151"/>
      <c r="CX1102" s="151"/>
      <c r="CY1102" s="151"/>
      <c r="CZ1102" s="151"/>
      <c r="DA1102" s="151"/>
      <c r="DB1102" s="151"/>
      <c r="DC1102" s="151"/>
      <c r="DD1102" s="151"/>
      <c r="DE1102" s="151"/>
      <c r="DF1102" s="151"/>
      <c r="DG1102" s="151"/>
      <c r="DH1102" s="151"/>
      <c r="DI1102" s="151"/>
      <c r="DJ1102" s="151"/>
      <c r="DK1102" s="151"/>
      <c r="DL1102" s="151"/>
      <c r="DM1102" s="151"/>
      <c r="DN1102" s="151"/>
      <c r="DO1102" s="151"/>
    </row>
    <row r="1103" spans="1:119" ht="15.75" customHeight="1" x14ac:dyDescent="0.2">
      <c r="A1103" s="151"/>
      <c r="B1103" s="151"/>
      <c r="C1103" s="151"/>
      <c r="D1103" s="151"/>
      <c r="E1103" s="151"/>
      <c r="F1103" s="151"/>
      <c r="G1103" s="151"/>
      <c r="H1103" s="151"/>
      <c r="I1103" s="151"/>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c r="BI1103" s="151"/>
      <c r="BJ1103" s="151"/>
      <c r="BK1103" s="151"/>
      <c r="BL1103" s="151"/>
      <c r="BM1103" s="151"/>
      <c r="BN1103" s="151"/>
      <c r="BO1103" s="151"/>
      <c r="BP1103" s="151"/>
      <c r="BQ1103" s="151"/>
      <c r="BR1103" s="151"/>
      <c r="BS1103" s="151"/>
      <c r="BT1103" s="151"/>
      <c r="BU1103" s="151"/>
      <c r="BV1103" s="151"/>
      <c r="BW1103" s="151"/>
      <c r="BX1103" s="151"/>
      <c r="BY1103" s="151"/>
      <c r="BZ1103" s="151"/>
      <c r="CA1103" s="151"/>
      <c r="CB1103" s="151"/>
      <c r="CC1103" s="151"/>
      <c r="CD1103" s="151"/>
      <c r="CE1103" s="151"/>
      <c r="CF1103" s="151"/>
      <c r="CG1103" s="151"/>
      <c r="CH1103" s="151"/>
      <c r="CI1103" s="151"/>
      <c r="CJ1103" s="151"/>
      <c r="CK1103" s="151"/>
      <c r="CL1103" s="151"/>
      <c r="CM1103" s="151"/>
      <c r="CN1103" s="151"/>
      <c r="CO1103" s="151"/>
      <c r="CP1103" s="151"/>
      <c r="CQ1103" s="151"/>
      <c r="CR1103" s="151"/>
      <c r="CS1103" s="151"/>
      <c r="CT1103" s="151"/>
      <c r="CU1103" s="151"/>
      <c r="CV1103" s="151"/>
      <c r="CW1103" s="151"/>
      <c r="CX1103" s="151"/>
      <c r="CY1103" s="151"/>
      <c r="CZ1103" s="151"/>
      <c r="DA1103" s="151"/>
      <c r="DB1103" s="151"/>
      <c r="DC1103" s="151"/>
      <c r="DD1103" s="151"/>
      <c r="DE1103" s="151"/>
      <c r="DF1103" s="151"/>
      <c r="DG1103" s="151"/>
      <c r="DH1103" s="151"/>
      <c r="DI1103" s="151"/>
      <c r="DJ1103" s="151"/>
      <c r="DK1103" s="151"/>
      <c r="DL1103" s="151"/>
      <c r="DM1103" s="151"/>
      <c r="DN1103" s="151"/>
      <c r="DO1103" s="151"/>
    </row>
    <row r="1104" spans="1:119" ht="15.75" customHeight="1" x14ac:dyDescent="0.2">
      <c r="A1104" s="151"/>
      <c r="B1104" s="151"/>
      <c r="C1104" s="151"/>
      <c r="D1104" s="151"/>
      <c r="E1104" s="151"/>
      <c r="F1104" s="151"/>
      <c r="G1104" s="151"/>
      <c r="H1104" s="151"/>
      <c r="I1104" s="151"/>
      <c r="J1104" s="151"/>
      <c r="K1104" s="151"/>
      <c r="L1104" s="151"/>
      <c r="M1104" s="151"/>
      <c r="N1104" s="151"/>
      <c r="O1104" s="151"/>
      <c r="P1104" s="151"/>
      <c r="Q1104" s="151"/>
      <c r="R1104" s="151"/>
      <c r="S1104" s="151"/>
      <c r="T1104" s="151"/>
      <c r="U1104" s="151"/>
      <c r="V1104" s="151"/>
      <c r="W1104" s="151"/>
      <c r="X1104" s="151"/>
      <c r="Y1104" s="151"/>
      <c r="Z1104" s="151"/>
      <c r="AA1104" s="151"/>
      <c r="AB1104" s="151"/>
      <c r="AC1104" s="151"/>
      <c r="AD1104" s="151"/>
      <c r="AE1104" s="151"/>
      <c r="AF1104" s="151"/>
      <c r="AG1104" s="151"/>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c r="BI1104" s="151"/>
      <c r="BJ1104" s="151"/>
      <c r="BK1104" s="151"/>
      <c r="BL1104" s="151"/>
      <c r="BM1104" s="151"/>
      <c r="BN1104" s="151"/>
      <c r="BO1104" s="151"/>
      <c r="BP1104" s="151"/>
      <c r="BQ1104" s="151"/>
      <c r="BR1104" s="151"/>
      <c r="BS1104" s="151"/>
      <c r="BT1104" s="151"/>
      <c r="BU1104" s="151"/>
      <c r="BV1104" s="151"/>
      <c r="BW1104" s="151"/>
      <c r="BX1104" s="151"/>
      <c r="BY1104" s="151"/>
      <c r="BZ1104" s="151"/>
      <c r="CA1104" s="151"/>
      <c r="CB1104" s="151"/>
      <c r="CC1104" s="151"/>
      <c r="CD1104" s="151"/>
      <c r="CE1104" s="151"/>
      <c r="CF1104" s="151"/>
      <c r="CG1104" s="151"/>
      <c r="CH1104" s="151"/>
      <c r="CI1104" s="151"/>
      <c r="CJ1104" s="151"/>
      <c r="CK1104" s="151"/>
      <c r="CL1104" s="151"/>
      <c r="CM1104" s="151"/>
      <c r="CN1104" s="151"/>
      <c r="CO1104" s="151"/>
      <c r="CP1104" s="151"/>
      <c r="CQ1104" s="151"/>
      <c r="CR1104" s="151"/>
      <c r="CS1104" s="151"/>
      <c r="CT1104" s="151"/>
      <c r="CU1104" s="151"/>
      <c r="CV1104" s="151"/>
      <c r="CW1104" s="151"/>
      <c r="CX1104" s="151"/>
      <c r="CY1104" s="151"/>
      <c r="CZ1104" s="151"/>
      <c r="DA1104" s="151"/>
      <c r="DB1104" s="151"/>
      <c r="DC1104" s="151"/>
      <c r="DD1104" s="151"/>
      <c r="DE1104" s="151"/>
      <c r="DF1104" s="151"/>
      <c r="DG1104" s="151"/>
      <c r="DH1104" s="151"/>
      <c r="DI1104" s="151"/>
      <c r="DJ1104" s="151"/>
      <c r="DK1104" s="151"/>
      <c r="DL1104" s="151"/>
      <c r="DM1104" s="151"/>
      <c r="DN1104" s="151"/>
      <c r="DO1104" s="151"/>
    </row>
    <row r="1105" spans="1:119" ht="15.75" customHeight="1" x14ac:dyDescent="0.2">
      <c r="A1105" s="151"/>
      <c r="B1105" s="151"/>
      <c r="C1105" s="151"/>
      <c r="D1105" s="151"/>
      <c r="E1105" s="151"/>
      <c r="F1105" s="151"/>
      <c r="G1105" s="151"/>
      <c r="H1105" s="151"/>
      <c r="I1105" s="151"/>
      <c r="J1105" s="151"/>
      <c r="K1105" s="151"/>
      <c r="L1105" s="151"/>
      <c r="M1105" s="151"/>
      <c r="N1105" s="151"/>
      <c r="O1105" s="151"/>
      <c r="P1105" s="151"/>
      <c r="Q1105" s="151"/>
      <c r="R1105" s="151"/>
      <c r="S1105" s="151"/>
      <c r="T1105" s="151"/>
      <c r="U1105" s="151"/>
      <c r="V1105" s="151"/>
      <c r="W1105" s="151"/>
      <c r="X1105" s="151"/>
      <c r="Y1105" s="151"/>
      <c r="Z1105" s="151"/>
      <c r="AA1105" s="151"/>
      <c r="AB1105" s="151"/>
      <c r="AC1105" s="151"/>
      <c r="AD1105" s="151"/>
      <c r="AE1105" s="151"/>
      <c r="AF1105" s="151"/>
      <c r="AG1105" s="151"/>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c r="BI1105" s="151"/>
      <c r="BJ1105" s="151"/>
      <c r="BK1105" s="151"/>
      <c r="BL1105" s="151"/>
      <c r="BM1105" s="151"/>
      <c r="BN1105" s="151"/>
      <c r="BO1105" s="151"/>
      <c r="BP1105" s="151"/>
      <c r="BQ1105" s="151"/>
      <c r="BR1105" s="151"/>
      <c r="BS1105" s="151"/>
      <c r="BT1105" s="151"/>
      <c r="BU1105" s="151"/>
      <c r="BV1105" s="151"/>
      <c r="BW1105" s="151"/>
      <c r="BX1105" s="151"/>
      <c r="BY1105" s="151"/>
      <c r="BZ1105" s="151"/>
      <c r="CA1105" s="151"/>
      <c r="CB1105" s="151"/>
      <c r="CC1105" s="151"/>
      <c r="CD1105" s="151"/>
      <c r="CE1105" s="151"/>
      <c r="CF1105" s="151"/>
      <c r="CG1105" s="151"/>
      <c r="CH1105" s="151"/>
      <c r="CI1105" s="151"/>
      <c r="CJ1105" s="151"/>
      <c r="CK1105" s="151"/>
      <c r="CL1105" s="151"/>
      <c r="CM1105" s="151"/>
      <c r="CN1105" s="151"/>
      <c r="CO1105" s="151"/>
      <c r="CP1105" s="151"/>
      <c r="CQ1105" s="151"/>
      <c r="CR1105" s="151"/>
      <c r="CS1105" s="151"/>
      <c r="CT1105" s="151"/>
      <c r="CU1105" s="151"/>
      <c r="CV1105" s="151"/>
      <c r="CW1105" s="151"/>
      <c r="CX1105" s="151"/>
      <c r="CY1105" s="151"/>
      <c r="CZ1105" s="151"/>
      <c r="DA1105" s="151"/>
      <c r="DB1105" s="151"/>
      <c r="DC1105" s="151"/>
      <c r="DD1105" s="151"/>
      <c r="DE1105" s="151"/>
      <c r="DF1105" s="151"/>
      <c r="DG1105" s="151"/>
      <c r="DH1105" s="151"/>
      <c r="DI1105" s="151"/>
      <c r="DJ1105" s="151"/>
      <c r="DK1105" s="151"/>
      <c r="DL1105" s="151"/>
      <c r="DM1105" s="151"/>
      <c r="DN1105" s="151"/>
      <c r="DO1105" s="151"/>
    </row>
    <row r="1106" spans="1:119" ht="15.75" customHeight="1" x14ac:dyDescent="0.2">
      <c r="A1106" s="151"/>
      <c r="B1106" s="151"/>
      <c r="C1106" s="151"/>
      <c r="D1106" s="151"/>
      <c r="E1106" s="151"/>
      <c r="F1106" s="151"/>
      <c r="G1106" s="151"/>
      <c r="H1106" s="151"/>
      <c r="I1106" s="151"/>
      <c r="J1106" s="151"/>
      <c r="K1106" s="151"/>
      <c r="L1106" s="151"/>
      <c r="M1106" s="151"/>
      <c r="N1106" s="151"/>
      <c r="O1106" s="151"/>
      <c r="P1106" s="151"/>
      <c r="Q1106" s="151"/>
      <c r="R1106" s="151"/>
      <c r="S1106" s="151"/>
      <c r="T1106" s="151"/>
      <c r="U1106" s="151"/>
      <c r="V1106" s="151"/>
      <c r="W1106" s="151"/>
      <c r="X1106" s="151"/>
      <c r="Y1106" s="151"/>
      <c r="Z1106" s="151"/>
      <c r="AA1106" s="151"/>
      <c r="AB1106" s="151"/>
      <c r="AC1106" s="151"/>
      <c r="AD1106" s="151"/>
      <c r="AE1106" s="151"/>
      <c r="AF1106" s="151"/>
      <c r="AG1106" s="151"/>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c r="BI1106" s="151"/>
      <c r="BJ1106" s="151"/>
      <c r="BK1106" s="151"/>
      <c r="BL1106" s="151"/>
      <c r="BM1106" s="151"/>
      <c r="BN1106" s="151"/>
      <c r="BO1106" s="151"/>
      <c r="BP1106" s="151"/>
      <c r="BQ1106" s="151"/>
      <c r="BR1106" s="151"/>
      <c r="BS1106" s="151"/>
      <c r="BT1106" s="151"/>
      <c r="BU1106" s="151"/>
      <c r="BV1106" s="151"/>
      <c r="BW1106" s="151"/>
      <c r="BX1106" s="151"/>
      <c r="BY1106" s="151"/>
      <c r="BZ1106" s="151"/>
      <c r="CA1106" s="151"/>
      <c r="CB1106" s="151"/>
      <c r="CC1106" s="151"/>
      <c r="CD1106" s="151"/>
      <c r="CE1106" s="151"/>
      <c r="CF1106" s="151"/>
      <c r="CG1106" s="151"/>
      <c r="CH1106" s="151"/>
      <c r="CI1106" s="151"/>
      <c r="CJ1106" s="151"/>
      <c r="CK1106" s="151"/>
      <c r="CL1106" s="151"/>
      <c r="CM1106" s="151"/>
      <c r="CN1106" s="151"/>
      <c r="CO1106" s="151"/>
      <c r="CP1106" s="151"/>
      <c r="CQ1106" s="151"/>
      <c r="CR1106" s="151"/>
      <c r="CS1106" s="151"/>
      <c r="CT1106" s="151"/>
      <c r="CU1106" s="151"/>
      <c r="CV1106" s="151"/>
      <c r="CW1106" s="151"/>
      <c r="CX1106" s="151"/>
      <c r="CY1106" s="151"/>
      <c r="CZ1106" s="151"/>
      <c r="DA1106" s="151"/>
      <c r="DB1106" s="151"/>
      <c r="DC1106" s="151"/>
      <c r="DD1106" s="151"/>
      <c r="DE1106" s="151"/>
      <c r="DF1106" s="151"/>
      <c r="DG1106" s="151"/>
      <c r="DH1106" s="151"/>
      <c r="DI1106" s="151"/>
      <c r="DJ1106" s="151"/>
      <c r="DK1106" s="151"/>
      <c r="DL1106" s="151"/>
      <c r="DM1106" s="151"/>
      <c r="DN1106" s="151"/>
      <c r="DO1106" s="151"/>
    </row>
    <row r="1107" spans="1:119" ht="15.75" customHeight="1" x14ac:dyDescent="0.2">
      <c r="A1107" s="151"/>
      <c r="B1107" s="151"/>
      <c r="C1107" s="151"/>
      <c r="D1107" s="151"/>
      <c r="E1107" s="151"/>
      <c r="F1107" s="151"/>
      <c r="G1107" s="151"/>
      <c r="H1107" s="151"/>
      <c r="I1107" s="151"/>
      <c r="J1107" s="151"/>
      <c r="K1107" s="151"/>
      <c r="L1107" s="151"/>
      <c r="M1107" s="151"/>
      <c r="N1107" s="151"/>
      <c r="O1107" s="151"/>
      <c r="P1107" s="151"/>
      <c r="Q1107" s="151"/>
      <c r="R1107" s="151"/>
      <c r="S1107" s="151"/>
      <c r="T1107" s="151"/>
      <c r="U1107" s="151"/>
      <c r="V1107" s="151"/>
      <c r="W1107" s="151"/>
      <c r="X1107" s="151"/>
      <c r="Y1107" s="151"/>
      <c r="Z1107" s="151"/>
      <c r="AA1107" s="151"/>
      <c r="AB1107" s="151"/>
      <c r="AC1107" s="151"/>
      <c r="AD1107" s="151"/>
      <c r="AE1107" s="151"/>
      <c r="AF1107" s="151"/>
      <c r="AG1107" s="151"/>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c r="BI1107" s="151"/>
      <c r="BJ1107" s="151"/>
      <c r="BK1107" s="151"/>
      <c r="BL1107" s="151"/>
      <c r="BM1107" s="151"/>
      <c r="BN1107" s="151"/>
      <c r="BO1107" s="151"/>
      <c r="BP1107" s="151"/>
      <c r="BQ1107" s="151"/>
      <c r="BR1107" s="151"/>
      <c r="BS1107" s="151"/>
      <c r="BT1107" s="151"/>
      <c r="BU1107" s="151"/>
      <c r="BV1107" s="151"/>
      <c r="BW1107" s="151"/>
      <c r="BX1107" s="151"/>
      <c r="BY1107" s="151"/>
      <c r="BZ1107" s="151"/>
      <c r="CA1107" s="151"/>
      <c r="CB1107" s="151"/>
      <c r="CC1107" s="151"/>
      <c r="CD1107" s="151"/>
      <c r="CE1107" s="151"/>
      <c r="CF1107" s="151"/>
      <c r="CG1107" s="151"/>
      <c r="CH1107" s="151"/>
      <c r="CI1107" s="151"/>
      <c r="CJ1107" s="151"/>
      <c r="CK1107" s="151"/>
      <c r="CL1107" s="151"/>
      <c r="CM1107" s="151"/>
      <c r="CN1107" s="151"/>
      <c r="CO1107" s="151"/>
      <c r="CP1107" s="151"/>
      <c r="CQ1107" s="151"/>
      <c r="CR1107" s="151"/>
      <c r="CS1107" s="151"/>
      <c r="CT1107" s="151"/>
      <c r="CU1107" s="151"/>
      <c r="CV1107" s="151"/>
      <c r="CW1107" s="151"/>
      <c r="CX1107" s="151"/>
      <c r="CY1107" s="151"/>
      <c r="CZ1107" s="151"/>
      <c r="DA1107" s="151"/>
      <c r="DB1107" s="151"/>
      <c r="DC1107" s="151"/>
      <c r="DD1107" s="151"/>
      <c r="DE1107" s="151"/>
      <c r="DF1107" s="151"/>
      <c r="DG1107" s="151"/>
      <c r="DH1107" s="151"/>
      <c r="DI1107" s="151"/>
      <c r="DJ1107" s="151"/>
      <c r="DK1107" s="151"/>
      <c r="DL1107" s="151"/>
      <c r="DM1107" s="151"/>
      <c r="DN1107" s="151"/>
      <c r="DO1107" s="151"/>
    </row>
    <row r="1108" spans="1:119" ht="15.75" customHeight="1" x14ac:dyDescent="0.2">
      <c r="A1108" s="151"/>
      <c r="B1108" s="151"/>
      <c r="C1108" s="151"/>
      <c r="D1108" s="151"/>
      <c r="E1108" s="151"/>
      <c r="F1108" s="151"/>
      <c r="G1108" s="151"/>
      <c r="H1108" s="151"/>
      <c r="I1108" s="151"/>
      <c r="J1108" s="151"/>
      <c r="K1108" s="151"/>
      <c r="L1108" s="151"/>
      <c r="M1108" s="151"/>
      <c r="N1108" s="151"/>
      <c r="O1108" s="151"/>
      <c r="P1108" s="151"/>
      <c r="Q1108" s="151"/>
      <c r="R1108" s="151"/>
      <c r="S1108" s="151"/>
      <c r="T1108" s="151"/>
      <c r="U1108" s="151"/>
      <c r="V1108" s="151"/>
      <c r="W1108" s="151"/>
      <c r="X1108" s="151"/>
      <c r="Y1108" s="151"/>
      <c r="Z1108" s="151"/>
      <c r="AA1108" s="151"/>
      <c r="AB1108" s="151"/>
      <c r="AC1108" s="151"/>
      <c r="AD1108" s="151"/>
      <c r="AE1108" s="151"/>
      <c r="AF1108" s="151"/>
      <c r="AG1108" s="151"/>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c r="BI1108" s="151"/>
      <c r="BJ1108" s="151"/>
      <c r="BK1108" s="151"/>
      <c r="BL1108" s="151"/>
      <c r="BM1108" s="151"/>
      <c r="BN1108" s="151"/>
      <c r="BO1108" s="151"/>
      <c r="BP1108" s="151"/>
      <c r="BQ1108" s="151"/>
      <c r="BR1108" s="151"/>
      <c r="BS1108" s="151"/>
      <c r="BT1108" s="151"/>
      <c r="BU1108" s="151"/>
      <c r="BV1108" s="151"/>
      <c r="BW1108" s="151"/>
      <c r="BX1108" s="151"/>
      <c r="BY1108" s="151"/>
      <c r="BZ1108" s="151"/>
      <c r="CA1108" s="151"/>
      <c r="CB1108" s="151"/>
      <c r="CC1108" s="151"/>
      <c r="CD1108" s="151"/>
      <c r="CE1108" s="151"/>
      <c r="CF1108" s="151"/>
      <c r="CG1108" s="151"/>
      <c r="CH1108" s="151"/>
      <c r="CI1108" s="151"/>
      <c r="CJ1108" s="151"/>
      <c r="CK1108" s="151"/>
      <c r="CL1108" s="151"/>
      <c r="CM1108" s="151"/>
      <c r="CN1108" s="151"/>
      <c r="CO1108" s="151"/>
      <c r="CP1108" s="151"/>
      <c r="CQ1108" s="151"/>
      <c r="CR1108" s="151"/>
      <c r="CS1108" s="151"/>
      <c r="CT1108" s="151"/>
      <c r="CU1108" s="151"/>
      <c r="CV1108" s="151"/>
      <c r="CW1108" s="151"/>
      <c r="CX1108" s="151"/>
      <c r="CY1108" s="151"/>
      <c r="CZ1108" s="151"/>
      <c r="DA1108" s="151"/>
      <c r="DB1108" s="151"/>
      <c r="DC1108" s="151"/>
      <c r="DD1108" s="151"/>
      <c r="DE1108" s="151"/>
      <c r="DF1108" s="151"/>
      <c r="DG1108" s="151"/>
      <c r="DH1108" s="151"/>
      <c r="DI1108" s="151"/>
      <c r="DJ1108" s="151"/>
      <c r="DK1108" s="151"/>
      <c r="DL1108" s="151"/>
      <c r="DM1108" s="151"/>
      <c r="DN1108" s="151"/>
      <c r="DO1108" s="151"/>
    </row>
    <row r="1109" spans="1:119" ht="15.75" customHeight="1" x14ac:dyDescent="0.2">
      <c r="A1109" s="151"/>
      <c r="B1109" s="151"/>
      <c r="C1109" s="151"/>
      <c r="D1109" s="151"/>
      <c r="E1109" s="151"/>
      <c r="F1109" s="151"/>
      <c r="G1109" s="151"/>
      <c r="H1109" s="151"/>
      <c r="I1109" s="151"/>
      <c r="J1109" s="151"/>
      <c r="K1109" s="151"/>
      <c r="L1109" s="151"/>
      <c r="M1109" s="151"/>
      <c r="N1109" s="151"/>
      <c r="O1109" s="151"/>
      <c r="P1109" s="151"/>
      <c r="Q1109" s="151"/>
      <c r="R1109" s="151"/>
      <c r="S1109" s="151"/>
      <c r="T1109" s="151"/>
      <c r="U1109" s="151"/>
      <c r="V1109" s="151"/>
      <c r="W1109" s="151"/>
      <c r="X1109" s="151"/>
      <c r="Y1109" s="151"/>
      <c r="Z1109" s="151"/>
      <c r="AA1109" s="151"/>
      <c r="AB1109" s="151"/>
      <c r="AC1109" s="151"/>
      <c r="AD1109" s="151"/>
      <c r="AE1109" s="151"/>
      <c r="AF1109" s="151"/>
      <c r="AG1109" s="151"/>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c r="BI1109" s="151"/>
      <c r="BJ1109" s="151"/>
      <c r="BK1109" s="151"/>
      <c r="BL1109" s="151"/>
      <c r="BM1109" s="151"/>
      <c r="BN1109" s="151"/>
      <c r="BO1109" s="151"/>
      <c r="BP1109" s="151"/>
      <c r="BQ1109" s="151"/>
      <c r="BR1109" s="151"/>
      <c r="BS1109" s="151"/>
      <c r="BT1109" s="151"/>
      <c r="BU1109" s="151"/>
      <c r="BV1109" s="151"/>
      <c r="BW1109" s="151"/>
      <c r="BX1109" s="151"/>
      <c r="BY1109" s="151"/>
      <c r="BZ1109" s="151"/>
      <c r="CA1109" s="151"/>
      <c r="CB1109" s="151"/>
      <c r="CC1109" s="151"/>
      <c r="CD1109" s="151"/>
      <c r="CE1109" s="151"/>
      <c r="CF1109" s="151"/>
      <c r="CG1109" s="151"/>
      <c r="CH1109" s="151"/>
      <c r="CI1109" s="151"/>
      <c r="CJ1109" s="151"/>
      <c r="CK1109" s="151"/>
      <c r="CL1109" s="151"/>
      <c r="CM1109" s="151"/>
      <c r="CN1109" s="151"/>
      <c r="CO1109" s="151"/>
      <c r="CP1109" s="151"/>
      <c r="CQ1109" s="151"/>
      <c r="CR1109" s="151"/>
      <c r="CS1109" s="151"/>
      <c r="CT1109" s="151"/>
      <c r="CU1109" s="151"/>
      <c r="CV1109" s="151"/>
      <c r="CW1109" s="151"/>
      <c r="CX1109" s="151"/>
      <c r="CY1109" s="151"/>
      <c r="CZ1109" s="151"/>
      <c r="DA1109" s="151"/>
      <c r="DB1109" s="151"/>
      <c r="DC1109" s="151"/>
      <c r="DD1109" s="151"/>
      <c r="DE1109" s="151"/>
      <c r="DF1109" s="151"/>
      <c r="DG1109" s="151"/>
      <c r="DH1109" s="151"/>
      <c r="DI1109" s="151"/>
      <c r="DJ1109" s="151"/>
      <c r="DK1109" s="151"/>
      <c r="DL1109" s="151"/>
      <c r="DM1109" s="151"/>
      <c r="DN1109" s="151"/>
      <c r="DO1109" s="151"/>
    </row>
    <row r="1110" spans="1:119" ht="15.75" customHeight="1" x14ac:dyDescent="0.2">
      <c r="A1110" s="151"/>
      <c r="B1110" s="151"/>
      <c r="C1110" s="151"/>
      <c r="D1110" s="151"/>
      <c r="E1110" s="151"/>
      <c r="F1110" s="151"/>
      <c r="G1110" s="151"/>
      <c r="H1110" s="151"/>
      <c r="I1110" s="151"/>
      <c r="J1110" s="151"/>
      <c r="K1110" s="151"/>
      <c r="L1110" s="151"/>
      <c r="M1110" s="151"/>
      <c r="N1110" s="151"/>
      <c r="O1110" s="151"/>
      <c r="P1110" s="151"/>
      <c r="Q1110" s="151"/>
      <c r="R1110" s="151"/>
      <c r="S1110" s="151"/>
      <c r="T1110" s="151"/>
      <c r="U1110" s="151"/>
      <c r="V1110" s="151"/>
      <c r="W1110" s="151"/>
      <c r="X1110" s="151"/>
      <c r="Y1110" s="151"/>
      <c r="Z1110" s="151"/>
      <c r="AA1110" s="151"/>
      <c r="AB1110" s="151"/>
      <c r="AC1110" s="151"/>
      <c r="AD1110" s="151"/>
      <c r="AE1110" s="151"/>
      <c r="AF1110" s="151"/>
      <c r="AG1110" s="151"/>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c r="BI1110" s="151"/>
      <c r="BJ1110" s="151"/>
      <c r="BK1110" s="151"/>
      <c r="BL1110" s="151"/>
      <c r="BM1110" s="151"/>
      <c r="BN1110" s="151"/>
      <c r="BO1110" s="151"/>
      <c r="BP1110" s="151"/>
      <c r="BQ1110" s="151"/>
      <c r="BR1110" s="151"/>
      <c r="BS1110" s="151"/>
      <c r="BT1110" s="151"/>
      <c r="BU1110" s="151"/>
      <c r="BV1110" s="151"/>
      <c r="BW1110" s="151"/>
      <c r="BX1110" s="151"/>
      <c r="BY1110" s="151"/>
      <c r="BZ1110" s="151"/>
      <c r="CA1110" s="151"/>
      <c r="CB1110" s="151"/>
      <c r="CC1110" s="151"/>
      <c r="CD1110" s="151"/>
      <c r="CE1110" s="151"/>
      <c r="CF1110" s="151"/>
      <c r="CG1110" s="151"/>
      <c r="CH1110" s="151"/>
      <c r="CI1110" s="151"/>
      <c r="CJ1110" s="151"/>
      <c r="CK1110" s="151"/>
      <c r="CL1110" s="151"/>
      <c r="CM1110" s="151"/>
      <c r="CN1110" s="151"/>
      <c r="CO1110" s="151"/>
      <c r="CP1110" s="151"/>
      <c r="CQ1110" s="151"/>
      <c r="CR1110" s="151"/>
      <c r="CS1110" s="151"/>
      <c r="CT1110" s="151"/>
      <c r="CU1110" s="151"/>
      <c r="CV1110" s="151"/>
      <c r="CW1110" s="151"/>
      <c r="CX1110" s="151"/>
      <c r="CY1110" s="151"/>
      <c r="CZ1110" s="151"/>
      <c r="DA1110" s="151"/>
      <c r="DB1110" s="151"/>
      <c r="DC1110" s="151"/>
      <c r="DD1110" s="151"/>
      <c r="DE1110" s="151"/>
      <c r="DF1110" s="151"/>
      <c r="DG1110" s="151"/>
      <c r="DH1110" s="151"/>
      <c r="DI1110" s="151"/>
      <c r="DJ1110" s="151"/>
      <c r="DK1110" s="151"/>
      <c r="DL1110" s="151"/>
      <c r="DM1110" s="151"/>
      <c r="DN1110" s="151"/>
      <c r="DO1110" s="151"/>
    </row>
    <row r="1111" spans="1:119" ht="15.75" customHeight="1" x14ac:dyDescent="0.2">
      <c r="A1111" s="151"/>
      <c r="B1111" s="151"/>
      <c r="C1111" s="151"/>
      <c r="D1111" s="151"/>
      <c r="E1111" s="151"/>
      <c r="F1111" s="151"/>
      <c r="G1111" s="151"/>
      <c r="H1111" s="151"/>
      <c r="I1111" s="151"/>
      <c r="J1111" s="151"/>
      <c r="K1111" s="151"/>
      <c r="L1111" s="151"/>
      <c r="M1111" s="151"/>
      <c r="N1111" s="151"/>
      <c r="O1111" s="151"/>
      <c r="P1111" s="151"/>
      <c r="Q1111" s="151"/>
      <c r="R1111" s="151"/>
      <c r="S1111" s="151"/>
      <c r="T1111" s="151"/>
      <c r="U1111" s="151"/>
      <c r="V1111" s="151"/>
      <c r="W1111" s="151"/>
      <c r="X1111" s="151"/>
      <c r="Y1111" s="151"/>
      <c r="Z1111" s="151"/>
      <c r="AA1111" s="151"/>
      <c r="AB1111" s="151"/>
      <c r="AC1111" s="151"/>
      <c r="AD1111" s="151"/>
      <c r="AE1111" s="151"/>
      <c r="AF1111" s="151"/>
      <c r="AG1111" s="151"/>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c r="BI1111" s="151"/>
      <c r="BJ1111" s="151"/>
      <c r="BK1111" s="151"/>
      <c r="BL1111" s="151"/>
      <c r="BM1111" s="151"/>
      <c r="BN1111" s="151"/>
      <c r="BO1111" s="151"/>
      <c r="BP1111" s="151"/>
      <c r="BQ1111" s="151"/>
      <c r="BR1111" s="151"/>
      <c r="BS1111" s="151"/>
      <c r="BT1111" s="151"/>
      <c r="BU1111" s="151"/>
      <c r="BV1111" s="151"/>
      <c r="BW1111" s="151"/>
      <c r="BX1111" s="151"/>
      <c r="BY1111" s="151"/>
      <c r="BZ1111" s="151"/>
      <c r="CA1111" s="151"/>
      <c r="CB1111" s="151"/>
      <c r="CC1111" s="151"/>
      <c r="CD1111" s="151"/>
      <c r="CE1111" s="151"/>
      <c r="CF1111" s="151"/>
      <c r="CG1111" s="151"/>
      <c r="CH1111" s="151"/>
      <c r="CI1111" s="151"/>
      <c r="CJ1111" s="151"/>
      <c r="CK1111" s="151"/>
      <c r="CL1111" s="151"/>
      <c r="CM1111" s="151"/>
      <c r="CN1111" s="151"/>
      <c r="CO1111" s="151"/>
      <c r="CP1111" s="151"/>
      <c r="CQ1111" s="151"/>
      <c r="CR1111" s="151"/>
      <c r="CS1111" s="151"/>
      <c r="CT1111" s="151"/>
      <c r="CU1111" s="151"/>
      <c r="CV1111" s="151"/>
      <c r="CW1111" s="151"/>
      <c r="CX1111" s="151"/>
      <c r="CY1111" s="151"/>
      <c r="CZ1111" s="151"/>
      <c r="DA1111" s="151"/>
      <c r="DB1111" s="151"/>
      <c r="DC1111" s="151"/>
      <c r="DD1111" s="151"/>
      <c r="DE1111" s="151"/>
      <c r="DF1111" s="151"/>
      <c r="DG1111" s="151"/>
      <c r="DH1111" s="151"/>
      <c r="DI1111" s="151"/>
      <c r="DJ1111" s="151"/>
      <c r="DK1111" s="151"/>
      <c r="DL1111" s="151"/>
      <c r="DM1111" s="151"/>
      <c r="DN1111" s="151"/>
      <c r="DO1111" s="151"/>
    </row>
    <row r="1112" spans="1:119" ht="15.75" customHeight="1" x14ac:dyDescent="0.2">
      <c r="A1112" s="151"/>
      <c r="B1112" s="151"/>
      <c r="C1112" s="151"/>
      <c r="D1112" s="151"/>
      <c r="E1112" s="151"/>
      <c r="F1112" s="151"/>
      <c r="G1112" s="151"/>
      <c r="H1112" s="151"/>
      <c r="I1112" s="151"/>
      <c r="J1112" s="151"/>
      <c r="K1112" s="151"/>
      <c r="L1112" s="151"/>
      <c r="M1112" s="151"/>
      <c r="N1112" s="151"/>
      <c r="O1112" s="151"/>
      <c r="P1112" s="151"/>
      <c r="Q1112" s="151"/>
      <c r="R1112" s="151"/>
      <c r="S1112" s="151"/>
      <c r="T1112" s="151"/>
      <c r="U1112" s="151"/>
      <c r="V1112" s="151"/>
      <c r="W1112" s="151"/>
      <c r="X1112" s="151"/>
      <c r="Y1112" s="151"/>
      <c r="Z1112" s="151"/>
      <c r="AA1112" s="151"/>
      <c r="AB1112" s="151"/>
      <c r="AC1112" s="151"/>
      <c r="AD1112" s="151"/>
      <c r="AE1112" s="151"/>
      <c r="AF1112" s="151"/>
      <c r="AG1112" s="151"/>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c r="BG1112" s="151"/>
      <c r="BH1112" s="151"/>
      <c r="BI1112" s="151"/>
      <c r="BJ1112" s="151"/>
      <c r="BK1112" s="151"/>
      <c r="BL1112" s="151"/>
      <c r="BM1112" s="151"/>
      <c r="BN1112" s="151"/>
      <c r="BO1112" s="151"/>
      <c r="BP1112" s="151"/>
      <c r="BQ1112" s="151"/>
      <c r="BR1112" s="151"/>
      <c r="BS1112" s="151"/>
      <c r="BT1112" s="151"/>
      <c r="BU1112" s="151"/>
      <c r="BV1112" s="151"/>
      <c r="BW1112" s="151"/>
      <c r="BX1112" s="151"/>
      <c r="BY1112" s="151"/>
      <c r="BZ1112" s="151"/>
      <c r="CA1112" s="151"/>
      <c r="CB1112" s="151"/>
      <c r="CC1112" s="151"/>
      <c r="CD1112" s="151"/>
      <c r="CE1112" s="151"/>
      <c r="CF1112" s="151"/>
      <c r="CG1112" s="151"/>
      <c r="CH1112" s="151"/>
      <c r="CI1112" s="151"/>
      <c r="CJ1112" s="151"/>
      <c r="CK1112" s="151"/>
      <c r="CL1112" s="151"/>
      <c r="CM1112" s="151"/>
      <c r="CN1112" s="151"/>
      <c r="CO1112" s="151"/>
      <c r="CP1112" s="151"/>
      <c r="CQ1112" s="151"/>
      <c r="CR1112" s="151"/>
      <c r="CS1112" s="151"/>
      <c r="CT1112" s="151"/>
      <c r="CU1112" s="151"/>
      <c r="CV1112" s="151"/>
      <c r="CW1112" s="151"/>
      <c r="CX1112" s="151"/>
      <c r="CY1112" s="151"/>
      <c r="CZ1112" s="151"/>
      <c r="DA1112" s="151"/>
      <c r="DB1112" s="151"/>
      <c r="DC1112" s="151"/>
      <c r="DD1112" s="151"/>
      <c r="DE1112" s="151"/>
      <c r="DF1112" s="151"/>
      <c r="DG1112" s="151"/>
      <c r="DH1112" s="151"/>
      <c r="DI1112" s="151"/>
      <c r="DJ1112" s="151"/>
      <c r="DK1112" s="151"/>
      <c r="DL1112" s="151"/>
      <c r="DM1112" s="151"/>
      <c r="DN1112" s="151"/>
      <c r="DO1112" s="151"/>
    </row>
    <row r="1113" spans="1:119" ht="15.75" customHeight="1" x14ac:dyDescent="0.2">
      <c r="A1113" s="151"/>
      <c r="B1113" s="151"/>
      <c r="C1113" s="151"/>
      <c r="D1113" s="151"/>
      <c r="E1113" s="151"/>
      <c r="F1113" s="151"/>
      <c r="G1113" s="151"/>
      <c r="H1113" s="151"/>
      <c r="I1113" s="151"/>
      <c r="J1113" s="151"/>
      <c r="K1113" s="151"/>
      <c r="L1113" s="151"/>
      <c r="M1113" s="151"/>
      <c r="N1113" s="151"/>
      <c r="O1113" s="151"/>
      <c r="P1113" s="151"/>
      <c r="Q1113" s="151"/>
      <c r="R1113" s="151"/>
      <c r="S1113" s="151"/>
      <c r="T1113" s="151"/>
      <c r="U1113" s="151"/>
      <c r="V1113" s="151"/>
      <c r="W1113" s="151"/>
      <c r="X1113" s="151"/>
      <c r="Y1113" s="151"/>
      <c r="Z1113" s="151"/>
      <c r="AA1113" s="151"/>
      <c r="AB1113" s="151"/>
      <c r="AC1113" s="151"/>
      <c r="AD1113" s="151"/>
      <c r="AE1113" s="151"/>
      <c r="AF1113" s="151"/>
      <c r="AG1113" s="151"/>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c r="BI1113" s="151"/>
      <c r="BJ1113" s="151"/>
      <c r="BK1113" s="151"/>
      <c r="BL1113" s="151"/>
      <c r="BM1113" s="151"/>
      <c r="BN1113" s="151"/>
      <c r="BO1113" s="151"/>
      <c r="BP1113" s="151"/>
      <c r="BQ1113" s="151"/>
      <c r="BR1113" s="151"/>
      <c r="BS1113" s="151"/>
      <c r="BT1113" s="151"/>
      <c r="BU1113" s="151"/>
      <c r="BV1113" s="151"/>
      <c r="BW1113" s="151"/>
      <c r="BX1113" s="151"/>
      <c r="BY1113" s="151"/>
      <c r="BZ1113" s="151"/>
      <c r="CA1113" s="151"/>
      <c r="CB1113" s="151"/>
      <c r="CC1113" s="151"/>
      <c r="CD1113" s="151"/>
      <c r="CE1113" s="151"/>
      <c r="CF1113" s="151"/>
      <c r="CG1113" s="151"/>
      <c r="CH1113" s="151"/>
      <c r="CI1113" s="151"/>
      <c r="CJ1113" s="151"/>
      <c r="CK1113" s="151"/>
      <c r="CL1113" s="151"/>
      <c r="CM1113" s="151"/>
      <c r="CN1113" s="151"/>
      <c r="CO1113" s="151"/>
      <c r="CP1113" s="151"/>
      <c r="CQ1113" s="151"/>
      <c r="CR1113" s="151"/>
      <c r="CS1113" s="151"/>
      <c r="CT1113" s="151"/>
      <c r="CU1113" s="151"/>
      <c r="CV1113" s="151"/>
      <c r="CW1113" s="151"/>
      <c r="CX1113" s="151"/>
      <c r="CY1113" s="151"/>
      <c r="CZ1113" s="151"/>
      <c r="DA1113" s="151"/>
      <c r="DB1113" s="151"/>
      <c r="DC1113" s="151"/>
      <c r="DD1113" s="151"/>
      <c r="DE1113" s="151"/>
      <c r="DF1113" s="151"/>
      <c r="DG1113" s="151"/>
      <c r="DH1113" s="151"/>
      <c r="DI1113" s="151"/>
      <c r="DJ1113" s="151"/>
      <c r="DK1113" s="151"/>
      <c r="DL1113" s="151"/>
      <c r="DM1113" s="151"/>
      <c r="DN1113" s="151"/>
      <c r="DO1113" s="151"/>
    </row>
    <row r="1114" spans="1:119" ht="15.75" customHeight="1" x14ac:dyDescent="0.2">
      <c r="A1114" s="151"/>
      <c r="B1114" s="151"/>
      <c r="C1114" s="151"/>
      <c r="D1114" s="151"/>
      <c r="E1114" s="151"/>
      <c r="F1114" s="151"/>
      <c r="G1114" s="151"/>
      <c r="H1114" s="151"/>
      <c r="I1114" s="151"/>
      <c r="J1114" s="151"/>
      <c r="K1114" s="151"/>
      <c r="L1114" s="151"/>
      <c r="M1114" s="151"/>
      <c r="N1114" s="151"/>
      <c r="O1114" s="151"/>
      <c r="P1114" s="151"/>
      <c r="Q1114" s="151"/>
      <c r="R1114" s="151"/>
      <c r="S1114" s="151"/>
      <c r="T1114" s="151"/>
      <c r="U1114" s="151"/>
      <c r="V1114" s="151"/>
      <c r="W1114" s="151"/>
      <c r="X1114" s="151"/>
      <c r="Y1114" s="151"/>
      <c r="Z1114" s="151"/>
      <c r="AA1114" s="151"/>
      <c r="AB1114" s="151"/>
      <c r="AC1114" s="151"/>
      <c r="AD1114" s="151"/>
      <c r="AE1114" s="151"/>
      <c r="AF1114" s="151"/>
      <c r="AG1114" s="151"/>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c r="BI1114" s="151"/>
      <c r="BJ1114" s="151"/>
      <c r="BK1114" s="151"/>
      <c r="BL1114" s="151"/>
      <c r="BM1114" s="151"/>
      <c r="BN1114" s="151"/>
      <c r="BO1114" s="151"/>
      <c r="BP1114" s="151"/>
      <c r="BQ1114" s="151"/>
      <c r="BR1114" s="151"/>
      <c r="BS1114" s="151"/>
      <c r="BT1114" s="151"/>
      <c r="BU1114" s="151"/>
      <c r="BV1114" s="151"/>
      <c r="BW1114" s="151"/>
      <c r="BX1114" s="151"/>
      <c r="BY1114" s="151"/>
      <c r="BZ1114" s="151"/>
      <c r="CA1114" s="151"/>
      <c r="CB1114" s="151"/>
      <c r="CC1114" s="151"/>
      <c r="CD1114" s="151"/>
      <c r="CE1114" s="151"/>
      <c r="CF1114" s="151"/>
      <c r="CG1114" s="151"/>
      <c r="CH1114" s="151"/>
      <c r="CI1114" s="151"/>
      <c r="CJ1114" s="151"/>
      <c r="CK1114" s="151"/>
      <c r="CL1114" s="151"/>
      <c r="CM1114" s="151"/>
      <c r="CN1114" s="151"/>
      <c r="CO1114" s="151"/>
      <c r="CP1114" s="151"/>
      <c r="CQ1114" s="151"/>
      <c r="CR1114" s="151"/>
      <c r="CS1114" s="151"/>
      <c r="CT1114" s="151"/>
      <c r="CU1114" s="151"/>
      <c r="CV1114" s="151"/>
      <c r="CW1114" s="151"/>
      <c r="CX1114" s="151"/>
      <c r="CY1114" s="151"/>
      <c r="CZ1114" s="151"/>
      <c r="DA1114" s="151"/>
      <c r="DB1114" s="151"/>
      <c r="DC1114" s="151"/>
      <c r="DD1114" s="151"/>
      <c r="DE1114" s="151"/>
      <c r="DF1114" s="151"/>
      <c r="DG1114" s="151"/>
      <c r="DH1114" s="151"/>
      <c r="DI1114" s="151"/>
      <c r="DJ1114" s="151"/>
      <c r="DK1114" s="151"/>
      <c r="DL1114" s="151"/>
      <c r="DM1114" s="151"/>
      <c r="DN1114" s="151"/>
      <c r="DO1114" s="151"/>
    </row>
    <row r="1115" spans="1:119" ht="15.75" customHeight="1" x14ac:dyDescent="0.2">
      <c r="A1115" s="151"/>
      <c r="B1115" s="151"/>
      <c r="C1115" s="151"/>
      <c r="D1115" s="151"/>
      <c r="E1115" s="151"/>
      <c r="F1115" s="151"/>
      <c r="G1115" s="151"/>
      <c r="H1115" s="151"/>
      <c r="I1115" s="151"/>
      <c r="J1115" s="151"/>
      <c r="K1115" s="151"/>
      <c r="L1115" s="151"/>
      <c r="M1115" s="151"/>
      <c r="N1115" s="151"/>
      <c r="O1115" s="151"/>
      <c r="P1115" s="151"/>
      <c r="Q1115" s="151"/>
      <c r="R1115" s="151"/>
      <c r="S1115" s="151"/>
      <c r="T1115" s="151"/>
      <c r="U1115" s="151"/>
      <c r="V1115" s="151"/>
      <c r="W1115" s="151"/>
      <c r="X1115" s="151"/>
      <c r="Y1115" s="151"/>
      <c r="Z1115" s="151"/>
      <c r="AA1115" s="151"/>
      <c r="AB1115" s="151"/>
      <c r="AC1115" s="151"/>
      <c r="AD1115" s="151"/>
      <c r="AE1115" s="151"/>
      <c r="AF1115" s="151"/>
      <c r="AG1115" s="151"/>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51"/>
      <c r="BB1115" s="151"/>
      <c r="BC1115" s="151"/>
      <c r="BD1115" s="151"/>
      <c r="BE1115" s="151"/>
      <c r="BF1115" s="151"/>
      <c r="BG1115" s="151"/>
      <c r="BH1115" s="151"/>
      <c r="BI1115" s="151"/>
      <c r="BJ1115" s="151"/>
      <c r="BK1115" s="151"/>
      <c r="BL1115" s="151"/>
      <c r="BM1115" s="151"/>
      <c r="BN1115" s="151"/>
      <c r="BO1115" s="151"/>
      <c r="BP1115" s="151"/>
      <c r="BQ1115" s="151"/>
      <c r="BR1115" s="151"/>
      <c r="BS1115" s="151"/>
      <c r="BT1115" s="151"/>
      <c r="BU1115" s="151"/>
      <c r="BV1115" s="151"/>
      <c r="BW1115" s="151"/>
      <c r="BX1115" s="151"/>
      <c r="BY1115" s="151"/>
      <c r="BZ1115" s="151"/>
      <c r="CA1115" s="151"/>
      <c r="CB1115" s="151"/>
      <c r="CC1115" s="151"/>
      <c r="CD1115" s="151"/>
      <c r="CE1115" s="151"/>
      <c r="CF1115" s="151"/>
      <c r="CG1115" s="151"/>
      <c r="CH1115" s="151"/>
      <c r="CI1115" s="151"/>
      <c r="CJ1115" s="151"/>
      <c r="CK1115" s="151"/>
      <c r="CL1115" s="151"/>
      <c r="CM1115" s="151"/>
      <c r="CN1115" s="151"/>
      <c r="CO1115" s="151"/>
      <c r="CP1115" s="151"/>
      <c r="CQ1115" s="151"/>
      <c r="CR1115" s="151"/>
      <c r="CS1115" s="151"/>
      <c r="CT1115" s="151"/>
      <c r="CU1115" s="151"/>
      <c r="CV1115" s="151"/>
      <c r="CW1115" s="151"/>
      <c r="CX1115" s="151"/>
      <c r="CY1115" s="151"/>
      <c r="CZ1115" s="151"/>
      <c r="DA1115" s="151"/>
      <c r="DB1115" s="151"/>
      <c r="DC1115" s="151"/>
      <c r="DD1115" s="151"/>
      <c r="DE1115" s="151"/>
      <c r="DF1115" s="151"/>
      <c r="DG1115" s="151"/>
      <c r="DH1115" s="151"/>
      <c r="DI1115" s="151"/>
      <c r="DJ1115" s="151"/>
      <c r="DK1115" s="151"/>
      <c r="DL1115" s="151"/>
      <c r="DM1115" s="151"/>
      <c r="DN1115" s="151"/>
      <c r="DO1115" s="151"/>
    </row>
    <row r="1116" spans="1:119" ht="15.75" customHeight="1" x14ac:dyDescent="0.2">
      <c r="A1116" s="151"/>
      <c r="B1116" s="151"/>
      <c r="C1116" s="151"/>
      <c r="D1116" s="151"/>
      <c r="E1116" s="151"/>
      <c r="F1116" s="151"/>
      <c r="G1116" s="151"/>
      <c r="H1116" s="151"/>
      <c r="I1116" s="151"/>
      <c r="J1116" s="151"/>
      <c r="K1116" s="151"/>
      <c r="L1116" s="151"/>
      <c r="M1116" s="151"/>
      <c r="N1116" s="151"/>
      <c r="O1116" s="151"/>
      <c r="P1116" s="151"/>
      <c r="Q1116" s="151"/>
      <c r="R1116" s="151"/>
      <c r="S1116" s="151"/>
      <c r="T1116" s="151"/>
      <c r="U1116" s="151"/>
      <c r="V1116" s="151"/>
      <c r="W1116" s="151"/>
      <c r="X1116" s="151"/>
      <c r="Y1116" s="151"/>
      <c r="Z1116" s="151"/>
      <c r="AA1116" s="151"/>
      <c r="AB1116" s="151"/>
      <c r="AC1116" s="151"/>
      <c r="AD1116" s="151"/>
      <c r="AE1116" s="151"/>
      <c r="AF1116" s="151"/>
      <c r="AG1116" s="151"/>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c r="BI1116" s="151"/>
      <c r="BJ1116" s="151"/>
      <c r="BK1116" s="151"/>
      <c r="BL1116" s="151"/>
      <c r="BM1116" s="151"/>
      <c r="BN1116" s="151"/>
      <c r="BO1116" s="151"/>
      <c r="BP1116" s="151"/>
      <c r="BQ1116" s="151"/>
      <c r="BR1116" s="151"/>
      <c r="BS1116" s="151"/>
      <c r="BT1116" s="151"/>
      <c r="BU1116" s="151"/>
      <c r="BV1116" s="151"/>
      <c r="BW1116" s="151"/>
      <c r="BX1116" s="151"/>
      <c r="BY1116" s="151"/>
      <c r="BZ1116" s="151"/>
      <c r="CA1116" s="151"/>
      <c r="CB1116" s="151"/>
      <c r="CC1116" s="151"/>
      <c r="CD1116" s="151"/>
      <c r="CE1116" s="151"/>
      <c r="CF1116" s="151"/>
      <c r="CG1116" s="151"/>
      <c r="CH1116" s="151"/>
      <c r="CI1116" s="151"/>
      <c r="CJ1116" s="151"/>
      <c r="CK1116" s="151"/>
      <c r="CL1116" s="151"/>
      <c r="CM1116" s="151"/>
      <c r="CN1116" s="151"/>
      <c r="CO1116" s="151"/>
      <c r="CP1116" s="151"/>
      <c r="CQ1116" s="151"/>
      <c r="CR1116" s="151"/>
      <c r="CS1116" s="151"/>
      <c r="CT1116" s="151"/>
      <c r="CU1116" s="151"/>
      <c r="CV1116" s="151"/>
      <c r="CW1116" s="151"/>
      <c r="CX1116" s="151"/>
      <c r="CY1116" s="151"/>
      <c r="CZ1116" s="151"/>
      <c r="DA1116" s="151"/>
      <c r="DB1116" s="151"/>
      <c r="DC1116" s="151"/>
      <c r="DD1116" s="151"/>
      <c r="DE1116" s="151"/>
      <c r="DF1116" s="151"/>
      <c r="DG1116" s="151"/>
      <c r="DH1116" s="151"/>
      <c r="DI1116" s="151"/>
      <c r="DJ1116" s="151"/>
      <c r="DK1116" s="151"/>
      <c r="DL1116" s="151"/>
      <c r="DM1116" s="151"/>
      <c r="DN1116" s="151"/>
      <c r="DO1116" s="151"/>
    </row>
    <row r="1117" spans="1:119" ht="15.75" customHeight="1" x14ac:dyDescent="0.2">
      <c r="A1117" s="151"/>
      <c r="B1117" s="151"/>
      <c r="C1117" s="151"/>
      <c r="D1117" s="151"/>
      <c r="E1117" s="151"/>
      <c r="F1117" s="151"/>
      <c r="G1117" s="151"/>
      <c r="H1117" s="151"/>
      <c r="I1117" s="151"/>
      <c r="J1117" s="151"/>
      <c r="K1117" s="151"/>
      <c r="L1117" s="151"/>
      <c r="M1117" s="151"/>
      <c r="N1117" s="151"/>
      <c r="O1117" s="151"/>
      <c r="P1117" s="151"/>
      <c r="Q1117" s="151"/>
      <c r="R1117" s="151"/>
      <c r="S1117" s="151"/>
      <c r="T1117" s="151"/>
      <c r="U1117" s="151"/>
      <c r="V1117" s="151"/>
      <c r="W1117" s="151"/>
      <c r="X1117" s="151"/>
      <c r="Y1117" s="151"/>
      <c r="Z1117" s="151"/>
      <c r="AA1117" s="151"/>
      <c r="AB1117" s="151"/>
      <c r="AC1117" s="151"/>
      <c r="AD1117" s="151"/>
      <c r="AE1117" s="151"/>
      <c r="AF1117" s="151"/>
      <c r="AG1117" s="151"/>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c r="BI1117" s="151"/>
      <c r="BJ1117" s="151"/>
      <c r="BK1117" s="151"/>
      <c r="BL1117" s="151"/>
      <c r="BM1117" s="151"/>
      <c r="BN1117" s="151"/>
      <c r="BO1117" s="151"/>
      <c r="BP1117" s="151"/>
      <c r="BQ1117" s="151"/>
      <c r="BR1117" s="151"/>
      <c r="BS1117" s="151"/>
      <c r="BT1117" s="151"/>
      <c r="BU1117" s="151"/>
      <c r="BV1117" s="151"/>
      <c r="BW1117" s="151"/>
      <c r="BX1117" s="151"/>
      <c r="BY1117" s="151"/>
      <c r="BZ1117" s="151"/>
      <c r="CA1117" s="151"/>
      <c r="CB1117" s="151"/>
      <c r="CC1117" s="151"/>
      <c r="CD1117" s="151"/>
      <c r="CE1117" s="151"/>
      <c r="CF1117" s="151"/>
      <c r="CG1117" s="151"/>
      <c r="CH1117" s="151"/>
      <c r="CI1117" s="151"/>
      <c r="CJ1117" s="151"/>
      <c r="CK1117" s="151"/>
      <c r="CL1117" s="151"/>
      <c r="CM1117" s="151"/>
      <c r="CN1117" s="151"/>
      <c r="CO1117" s="151"/>
      <c r="CP1117" s="151"/>
      <c r="CQ1117" s="151"/>
      <c r="CR1117" s="151"/>
      <c r="CS1117" s="151"/>
      <c r="CT1117" s="151"/>
      <c r="CU1117" s="151"/>
      <c r="CV1117" s="151"/>
      <c r="CW1117" s="151"/>
      <c r="CX1117" s="151"/>
      <c r="CY1117" s="151"/>
      <c r="CZ1117" s="151"/>
      <c r="DA1117" s="151"/>
      <c r="DB1117" s="151"/>
      <c r="DC1117" s="151"/>
      <c r="DD1117" s="151"/>
      <c r="DE1117" s="151"/>
      <c r="DF1117" s="151"/>
      <c r="DG1117" s="151"/>
      <c r="DH1117" s="151"/>
      <c r="DI1117" s="151"/>
      <c r="DJ1117" s="151"/>
      <c r="DK1117" s="151"/>
      <c r="DL1117" s="151"/>
      <c r="DM1117" s="151"/>
      <c r="DN1117" s="151"/>
      <c r="DO1117" s="151"/>
    </row>
    <row r="1118" spans="1:119" ht="15.75" customHeight="1" x14ac:dyDescent="0.2">
      <c r="A1118" s="151"/>
      <c r="B1118" s="151"/>
      <c r="C1118" s="151"/>
      <c r="D1118" s="151"/>
      <c r="E1118" s="151"/>
      <c r="F1118" s="151"/>
      <c r="G1118" s="151"/>
      <c r="H1118" s="151"/>
      <c r="I1118" s="151"/>
      <c r="J1118" s="151"/>
      <c r="K1118" s="151"/>
      <c r="L1118" s="151"/>
      <c r="M1118" s="151"/>
      <c r="N1118" s="151"/>
      <c r="O1118" s="151"/>
      <c r="P1118" s="151"/>
      <c r="Q1118" s="151"/>
      <c r="R1118" s="151"/>
      <c r="S1118" s="151"/>
      <c r="T1118" s="151"/>
      <c r="U1118" s="151"/>
      <c r="V1118" s="151"/>
      <c r="W1118" s="151"/>
      <c r="X1118" s="151"/>
      <c r="Y1118" s="151"/>
      <c r="Z1118" s="151"/>
      <c r="AA1118" s="151"/>
      <c r="AB1118" s="151"/>
      <c r="AC1118" s="151"/>
      <c r="AD1118" s="151"/>
      <c r="AE1118" s="151"/>
      <c r="AF1118" s="151"/>
      <c r="AG1118" s="151"/>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c r="BI1118" s="151"/>
      <c r="BJ1118" s="151"/>
      <c r="BK1118" s="151"/>
      <c r="BL1118" s="151"/>
      <c r="BM1118" s="151"/>
      <c r="BN1118" s="151"/>
      <c r="BO1118" s="151"/>
      <c r="BP1118" s="151"/>
      <c r="BQ1118" s="151"/>
      <c r="BR1118" s="151"/>
      <c r="BS1118" s="151"/>
      <c r="BT1118" s="151"/>
      <c r="BU1118" s="151"/>
      <c r="BV1118" s="151"/>
      <c r="BW1118" s="151"/>
      <c r="BX1118" s="151"/>
      <c r="BY1118" s="151"/>
      <c r="BZ1118" s="151"/>
      <c r="CA1118" s="151"/>
      <c r="CB1118" s="151"/>
      <c r="CC1118" s="151"/>
      <c r="CD1118" s="151"/>
      <c r="CE1118" s="151"/>
      <c r="CF1118" s="151"/>
      <c r="CG1118" s="151"/>
      <c r="CH1118" s="151"/>
      <c r="CI1118" s="151"/>
      <c r="CJ1118" s="151"/>
      <c r="CK1118" s="151"/>
      <c r="CL1118" s="151"/>
      <c r="CM1118" s="151"/>
      <c r="CN1118" s="151"/>
      <c r="CO1118" s="151"/>
      <c r="CP1118" s="151"/>
      <c r="CQ1118" s="151"/>
      <c r="CR1118" s="151"/>
      <c r="CS1118" s="151"/>
      <c r="CT1118" s="151"/>
      <c r="CU1118" s="151"/>
      <c r="CV1118" s="151"/>
      <c r="CW1118" s="151"/>
      <c r="CX1118" s="151"/>
      <c r="CY1118" s="151"/>
      <c r="CZ1118" s="151"/>
      <c r="DA1118" s="151"/>
      <c r="DB1118" s="151"/>
      <c r="DC1118" s="151"/>
      <c r="DD1118" s="151"/>
      <c r="DE1118" s="151"/>
      <c r="DF1118" s="151"/>
      <c r="DG1118" s="151"/>
      <c r="DH1118" s="151"/>
      <c r="DI1118" s="151"/>
      <c r="DJ1118" s="151"/>
      <c r="DK1118" s="151"/>
      <c r="DL1118" s="151"/>
      <c r="DM1118" s="151"/>
      <c r="DN1118" s="151"/>
      <c r="DO1118" s="151"/>
    </row>
    <row r="1119" spans="1:119" ht="15.75" customHeight="1" x14ac:dyDescent="0.2">
      <c r="A1119" s="151"/>
      <c r="B1119" s="151"/>
      <c r="C1119" s="151"/>
      <c r="D1119" s="151"/>
      <c r="E1119" s="151"/>
      <c r="F1119" s="151"/>
      <c r="G1119" s="151"/>
      <c r="H1119" s="151"/>
      <c r="I1119" s="151"/>
      <c r="J1119" s="151"/>
      <c r="K1119" s="151"/>
      <c r="L1119" s="151"/>
      <c r="M1119" s="151"/>
      <c r="N1119" s="151"/>
      <c r="O1119" s="151"/>
      <c r="P1119" s="151"/>
      <c r="Q1119" s="151"/>
      <c r="R1119" s="151"/>
      <c r="S1119" s="151"/>
      <c r="T1119" s="151"/>
      <c r="U1119" s="151"/>
      <c r="V1119" s="151"/>
      <c r="W1119" s="151"/>
      <c r="X1119" s="151"/>
      <c r="Y1119" s="151"/>
      <c r="Z1119" s="151"/>
      <c r="AA1119" s="151"/>
      <c r="AB1119" s="151"/>
      <c r="AC1119" s="151"/>
      <c r="AD1119" s="151"/>
      <c r="AE1119" s="151"/>
      <c r="AF1119" s="151"/>
      <c r="AG1119" s="151"/>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c r="BI1119" s="151"/>
      <c r="BJ1119" s="151"/>
      <c r="BK1119" s="151"/>
      <c r="BL1119" s="151"/>
      <c r="BM1119" s="151"/>
      <c r="BN1119" s="151"/>
      <c r="BO1119" s="151"/>
      <c r="BP1119" s="151"/>
      <c r="BQ1119" s="151"/>
      <c r="BR1119" s="151"/>
      <c r="BS1119" s="151"/>
      <c r="BT1119" s="151"/>
      <c r="BU1119" s="151"/>
      <c r="BV1119" s="151"/>
      <c r="BW1119" s="151"/>
      <c r="BX1119" s="151"/>
      <c r="BY1119" s="151"/>
      <c r="BZ1119" s="151"/>
      <c r="CA1119" s="151"/>
      <c r="CB1119" s="151"/>
      <c r="CC1119" s="151"/>
      <c r="CD1119" s="151"/>
      <c r="CE1119" s="151"/>
      <c r="CF1119" s="151"/>
      <c r="CG1119" s="151"/>
      <c r="CH1119" s="151"/>
      <c r="CI1119" s="151"/>
      <c r="CJ1119" s="151"/>
      <c r="CK1119" s="151"/>
      <c r="CL1119" s="151"/>
      <c r="CM1119" s="151"/>
      <c r="CN1119" s="151"/>
      <c r="CO1119" s="151"/>
      <c r="CP1119" s="151"/>
      <c r="CQ1119" s="151"/>
      <c r="CR1119" s="151"/>
      <c r="CS1119" s="151"/>
      <c r="CT1119" s="151"/>
      <c r="CU1119" s="151"/>
      <c r="CV1119" s="151"/>
      <c r="CW1119" s="151"/>
      <c r="CX1119" s="151"/>
      <c r="CY1119" s="151"/>
      <c r="CZ1119" s="151"/>
      <c r="DA1119" s="151"/>
      <c r="DB1119" s="151"/>
      <c r="DC1119" s="151"/>
      <c r="DD1119" s="151"/>
      <c r="DE1119" s="151"/>
      <c r="DF1119" s="151"/>
      <c r="DG1119" s="151"/>
      <c r="DH1119" s="151"/>
      <c r="DI1119" s="151"/>
      <c r="DJ1119" s="151"/>
      <c r="DK1119" s="151"/>
      <c r="DL1119" s="151"/>
      <c r="DM1119" s="151"/>
      <c r="DN1119" s="151"/>
      <c r="DO1119" s="151"/>
    </row>
    <row r="1120" spans="1:119" ht="15.75" customHeight="1" x14ac:dyDescent="0.2">
      <c r="A1120" s="151"/>
      <c r="B1120" s="151"/>
      <c r="C1120" s="151"/>
      <c r="D1120" s="151"/>
      <c r="E1120" s="151"/>
      <c r="F1120" s="151"/>
      <c r="G1120" s="151"/>
      <c r="H1120" s="151"/>
      <c r="I1120" s="151"/>
      <c r="J1120" s="151"/>
      <c r="K1120" s="151"/>
      <c r="L1120" s="151"/>
      <c r="M1120" s="151"/>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c r="BI1120" s="151"/>
      <c r="BJ1120" s="151"/>
      <c r="BK1120" s="151"/>
      <c r="BL1120" s="151"/>
      <c r="BM1120" s="151"/>
      <c r="BN1120" s="151"/>
      <c r="BO1120" s="151"/>
      <c r="BP1120" s="151"/>
      <c r="BQ1120" s="151"/>
      <c r="BR1120" s="151"/>
      <c r="BS1120" s="151"/>
      <c r="BT1120" s="151"/>
      <c r="BU1120" s="151"/>
      <c r="BV1120" s="151"/>
      <c r="BW1120" s="151"/>
      <c r="BX1120" s="151"/>
      <c r="BY1120" s="151"/>
      <c r="BZ1120" s="151"/>
      <c r="CA1120" s="151"/>
      <c r="CB1120" s="151"/>
      <c r="CC1120" s="151"/>
      <c r="CD1120" s="151"/>
      <c r="CE1120" s="151"/>
      <c r="CF1120" s="151"/>
      <c r="CG1120" s="151"/>
      <c r="CH1120" s="151"/>
      <c r="CI1120" s="151"/>
      <c r="CJ1120" s="151"/>
      <c r="CK1120" s="151"/>
      <c r="CL1120" s="151"/>
      <c r="CM1120" s="151"/>
      <c r="CN1120" s="151"/>
      <c r="CO1120" s="151"/>
      <c r="CP1120" s="151"/>
      <c r="CQ1120" s="151"/>
      <c r="CR1120" s="151"/>
      <c r="CS1120" s="151"/>
      <c r="CT1120" s="151"/>
      <c r="CU1120" s="151"/>
      <c r="CV1120" s="151"/>
      <c r="CW1120" s="151"/>
      <c r="CX1120" s="151"/>
      <c r="CY1120" s="151"/>
      <c r="CZ1120" s="151"/>
      <c r="DA1120" s="151"/>
      <c r="DB1120" s="151"/>
      <c r="DC1120" s="151"/>
      <c r="DD1120" s="151"/>
      <c r="DE1120" s="151"/>
      <c r="DF1120" s="151"/>
      <c r="DG1120" s="151"/>
      <c r="DH1120" s="151"/>
      <c r="DI1120" s="151"/>
      <c r="DJ1120" s="151"/>
      <c r="DK1120" s="151"/>
      <c r="DL1120" s="151"/>
      <c r="DM1120" s="151"/>
      <c r="DN1120" s="151"/>
      <c r="DO1120" s="151"/>
    </row>
    <row r="1121" spans="1:119" ht="15.75" customHeight="1" x14ac:dyDescent="0.2">
      <c r="A1121" s="151"/>
      <c r="B1121" s="151"/>
      <c r="C1121" s="151"/>
      <c r="D1121" s="151"/>
      <c r="E1121" s="151"/>
      <c r="F1121" s="151"/>
      <c r="G1121" s="151"/>
      <c r="H1121" s="151"/>
      <c r="I1121" s="151"/>
      <c r="J1121" s="151"/>
      <c r="K1121" s="151"/>
      <c r="L1121" s="151"/>
      <c r="M1121" s="151"/>
      <c r="N1121" s="151"/>
      <c r="O1121" s="151"/>
      <c r="P1121" s="151"/>
      <c r="Q1121" s="151"/>
      <c r="R1121" s="151"/>
      <c r="S1121" s="151"/>
      <c r="T1121" s="151"/>
      <c r="U1121" s="151"/>
      <c r="V1121" s="151"/>
      <c r="W1121" s="151"/>
      <c r="X1121" s="151"/>
      <c r="Y1121" s="151"/>
      <c r="Z1121" s="151"/>
      <c r="AA1121" s="151"/>
      <c r="AB1121" s="151"/>
      <c r="AC1121" s="151"/>
      <c r="AD1121" s="151"/>
      <c r="AE1121" s="151"/>
      <c r="AF1121" s="151"/>
      <c r="AG1121" s="151"/>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c r="BI1121" s="151"/>
      <c r="BJ1121" s="151"/>
      <c r="BK1121" s="151"/>
      <c r="BL1121" s="151"/>
      <c r="BM1121" s="151"/>
      <c r="BN1121" s="151"/>
      <c r="BO1121" s="151"/>
      <c r="BP1121" s="151"/>
      <c r="BQ1121" s="151"/>
      <c r="BR1121" s="151"/>
      <c r="BS1121" s="151"/>
      <c r="BT1121" s="151"/>
      <c r="BU1121" s="151"/>
      <c r="BV1121" s="151"/>
      <c r="BW1121" s="151"/>
      <c r="BX1121" s="151"/>
      <c r="BY1121" s="151"/>
      <c r="BZ1121" s="151"/>
      <c r="CA1121" s="151"/>
      <c r="CB1121" s="151"/>
      <c r="CC1121" s="151"/>
      <c r="CD1121" s="151"/>
      <c r="CE1121" s="151"/>
      <c r="CF1121" s="151"/>
      <c r="CG1121" s="151"/>
      <c r="CH1121" s="151"/>
      <c r="CI1121" s="151"/>
      <c r="CJ1121" s="151"/>
      <c r="CK1121" s="151"/>
      <c r="CL1121" s="151"/>
      <c r="CM1121" s="151"/>
      <c r="CN1121" s="151"/>
      <c r="CO1121" s="151"/>
      <c r="CP1121" s="151"/>
      <c r="CQ1121" s="151"/>
      <c r="CR1121" s="151"/>
      <c r="CS1121" s="151"/>
      <c r="CT1121" s="151"/>
      <c r="CU1121" s="151"/>
      <c r="CV1121" s="151"/>
      <c r="CW1121" s="151"/>
      <c r="CX1121" s="151"/>
      <c r="CY1121" s="151"/>
      <c r="CZ1121" s="151"/>
      <c r="DA1121" s="151"/>
      <c r="DB1121" s="151"/>
      <c r="DC1121" s="151"/>
      <c r="DD1121" s="151"/>
      <c r="DE1121" s="151"/>
      <c r="DF1121" s="151"/>
      <c r="DG1121" s="151"/>
      <c r="DH1121" s="151"/>
      <c r="DI1121" s="151"/>
      <c r="DJ1121" s="151"/>
      <c r="DK1121" s="151"/>
      <c r="DL1121" s="151"/>
      <c r="DM1121" s="151"/>
      <c r="DN1121" s="151"/>
      <c r="DO1121" s="151"/>
    </row>
    <row r="1122" spans="1:119" ht="15.75" customHeight="1" x14ac:dyDescent="0.2">
      <c r="A1122" s="151"/>
      <c r="B1122" s="151"/>
      <c r="C1122" s="151"/>
      <c r="D1122" s="151"/>
      <c r="E1122" s="151"/>
      <c r="F1122" s="151"/>
      <c r="G1122" s="151"/>
      <c r="H1122" s="151"/>
      <c r="I1122" s="151"/>
      <c r="J1122" s="151"/>
      <c r="K1122" s="151"/>
      <c r="L1122" s="151"/>
      <c r="M1122" s="151"/>
      <c r="N1122" s="151"/>
      <c r="O1122" s="151"/>
      <c r="P1122" s="151"/>
      <c r="Q1122" s="151"/>
      <c r="R1122" s="151"/>
      <c r="S1122" s="151"/>
      <c r="T1122" s="151"/>
      <c r="U1122" s="151"/>
      <c r="V1122" s="151"/>
      <c r="W1122" s="151"/>
      <c r="X1122" s="151"/>
      <c r="Y1122" s="151"/>
      <c r="Z1122" s="151"/>
      <c r="AA1122" s="151"/>
      <c r="AB1122" s="151"/>
      <c r="AC1122" s="151"/>
      <c r="AD1122" s="151"/>
      <c r="AE1122" s="151"/>
      <c r="AF1122" s="151"/>
      <c r="AG1122" s="151"/>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c r="BI1122" s="151"/>
      <c r="BJ1122" s="151"/>
      <c r="BK1122" s="151"/>
      <c r="BL1122" s="151"/>
      <c r="BM1122" s="151"/>
      <c r="BN1122" s="151"/>
      <c r="BO1122" s="151"/>
      <c r="BP1122" s="151"/>
      <c r="BQ1122" s="151"/>
      <c r="BR1122" s="151"/>
      <c r="BS1122" s="151"/>
      <c r="BT1122" s="151"/>
      <c r="BU1122" s="151"/>
      <c r="BV1122" s="151"/>
      <c r="BW1122" s="151"/>
      <c r="BX1122" s="151"/>
      <c r="BY1122" s="151"/>
      <c r="BZ1122" s="151"/>
      <c r="CA1122" s="151"/>
      <c r="CB1122" s="151"/>
      <c r="CC1122" s="151"/>
      <c r="CD1122" s="151"/>
      <c r="CE1122" s="151"/>
      <c r="CF1122" s="151"/>
      <c r="CG1122" s="151"/>
      <c r="CH1122" s="151"/>
      <c r="CI1122" s="151"/>
      <c r="CJ1122" s="151"/>
      <c r="CK1122" s="151"/>
      <c r="CL1122" s="151"/>
      <c r="CM1122" s="151"/>
      <c r="CN1122" s="151"/>
      <c r="CO1122" s="151"/>
      <c r="CP1122" s="151"/>
      <c r="CQ1122" s="151"/>
      <c r="CR1122" s="151"/>
      <c r="CS1122" s="151"/>
      <c r="CT1122" s="151"/>
      <c r="CU1122" s="151"/>
      <c r="CV1122" s="151"/>
      <c r="CW1122" s="151"/>
      <c r="CX1122" s="151"/>
      <c r="CY1122" s="151"/>
      <c r="CZ1122" s="151"/>
      <c r="DA1122" s="151"/>
      <c r="DB1122" s="151"/>
      <c r="DC1122" s="151"/>
      <c r="DD1122" s="151"/>
      <c r="DE1122" s="151"/>
      <c r="DF1122" s="151"/>
      <c r="DG1122" s="151"/>
      <c r="DH1122" s="151"/>
      <c r="DI1122" s="151"/>
      <c r="DJ1122" s="151"/>
      <c r="DK1122" s="151"/>
      <c r="DL1122" s="151"/>
      <c r="DM1122" s="151"/>
      <c r="DN1122" s="151"/>
      <c r="DO1122" s="151"/>
    </row>
    <row r="1123" spans="1:119" ht="15.75" customHeight="1" x14ac:dyDescent="0.2">
      <c r="A1123" s="151"/>
      <c r="B1123" s="151"/>
      <c r="C1123" s="151"/>
      <c r="D1123" s="151"/>
      <c r="E1123" s="151"/>
      <c r="F1123" s="151"/>
      <c r="G1123" s="151"/>
      <c r="H1123" s="151"/>
      <c r="I1123" s="151"/>
      <c r="J1123" s="151"/>
      <c r="K1123" s="151"/>
      <c r="L1123" s="151"/>
      <c r="M1123" s="151"/>
      <c r="N1123" s="151"/>
      <c r="O1123" s="151"/>
      <c r="P1123" s="151"/>
      <c r="Q1123" s="151"/>
      <c r="R1123" s="151"/>
      <c r="S1123" s="151"/>
      <c r="T1123" s="151"/>
      <c r="U1123" s="151"/>
      <c r="V1123" s="151"/>
      <c r="W1123" s="151"/>
      <c r="X1123" s="151"/>
      <c r="Y1123" s="151"/>
      <c r="Z1123" s="151"/>
      <c r="AA1123" s="151"/>
      <c r="AB1123" s="151"/>
      <c r="AC1123" s="151"/>
      <c r="AD1123" s="151"/>
      <c r="AE1123" s="151"/>
      <c r="AF1123" s="151"/>
      <c r="AG1123" s="151"/>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c r="BG1123" s="151"/>
      <c r="BH1123" s="151"/>
      <c r="BI1123" s="151"/>
      <c r="BJ1123" s="151"/>
      <c r="BK1123" s="151"/>
      <c r="BL1123" s="151"/>
      <c r="BM1123" s="151"/>
      <c r="BN1123" s="151"/>
      <c r="BO1123" s="151"/>
      <c r="BP1123" s="151"/>
      <c r="BQ1123" s="151"/>
      <c r="BR1123" s="151"/>
      <c r="BS1123" s="151"/>
      <c r="BT1123" s="151"/>
      <c r="BU1123" s="151"/>
      <c r="BV1123" s="151"/>
      <c r="BW1123" s="151"/>
      <c r="BX1123" s="151"/>
      <c r="BY1123" s="151"/>
      <c r="BZ1123" s="151"/>
      <c r="CA1123" s="151"/>
      <c r="CB1123" s="151"/>
      <c r="CC1123" s="151"/>
      <c r="CD1123" s="151"/>
      <c r="CE1123" s="151"/>
      <c r="CF1123" s="151"/>
      <c r="CG1123" s="151"/>
      <c r="CH1123" s="151"/>
      <c r="CI1123" s="151"/>
      <c r="CJ1123" s="151"/>
      <c r="CK1123" s="151"/>
      <c r="CL1123" s="151"/>
      <c r="CM1123" s="151"/>
      <c r="CN1123" s="151"/>
      <c r="CO1123" s="151"/>
      <c r="CP1123" s="151"/>
      <c r="CQ1123" s="151"/>
      <c r="CR1123" s="151"/>
      <c r="CS1123" s="151"/>
      <c r="CT1123" s="151"/>
      <c r="CU1123" s="151"/>
      <c r="CV1123" s="151"/>
      <c r="CW1123" s="151"/>
      <c r="CX1123" s="151"/>
      <c r="CY1123" s="151"/>
      <c r="CZ1123" s="151"/>
      <c r="DA1123" s="151"/>
      <c r="DB1123" s="151"/>
      <c r="DC1123" s="151"/>
      <c r="DD1123" s="151"/>
      <c r="DE1123" s="151"/>
      <c r="DF1123" s="151"/>
      <c r="DG1123" s="151"/>
      <c r="DH1123" s="151"/>
      <c r="DI1123" s="151"/>
      <c r="DJ1123" s="151"/>
      <c r="DK1123" s="151"/>
      <c r="DL1123" s="151"/>
      <c r="DM1123" s="151"/>
      <c r="DN1123" s="151"/>
      <c r="DO1123" s="151"/>
    </row>
    <row r="1124" spans="1:119" ht="15.75" customHeight="1" x14ac:dyDescent="0.2">
      <c r="A1124" s="151"/>
      <c r="B1124" s="151"/>
      <c r="C1124" s="151"/>
      <c r="D1124" s="151"/>
      <c r="E1124" s="151"/>
      <c r="F1124" s="151"/>
      <c r="G1124" s="151"/>
      <c r="H1124" s="151"/>
      <c r="I1124" s="151"/>
      <c r="J1124" s="151"/>
      <c r="K1124" s="151"/>
      <c r="L1124" s="151"/>
      <c r="M1124" s="151"/>
      <c r="N1124" s="151"/>
      <c r="O1124" s="151"/>
      <c r="P1124" s="151"/>
      <c r="Q1124" s="151"/>
      <c r="R1124" s="151"/>
      <c r="S1124" s="151"/>
      <c r="T1124" s="151"/>
      <c r="U1124" s="151"/>
      <c r="V1124" s="151"/>
      <c r="W1124" s="151"/>
      <c r="X1124" s="151"/>
      <c r="Y1124" s="151"/>
      <c r="Z1124" s="151"/>
      <c r="AA1124" s="151"/>
      <c r="AB1124" s="151"/>
      <c r="AC1124" s="151"/>
      <c r="AD1124" s="151"/>
      <c r="AE1124" s="151"/>
      <c r="AF1124" s="151"/>
      <c r="AG1124" s="151"/>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1"/>
      <c r="BH1124" s="151"/>
      <c r="BI1124" s="151"/>
      <c r="BJ1124" s="151"/>
      <c r="BK1124" s="151"/>
      <c r="BL1124" s="151"/>
      <c r="BM1124" s="151"/>
      <c r="BN1124" s="151"/>
      <c r="BO1124" s="151"/>
      <c r="BP1124" s="151"/>
      <c r="BQ1124" s="151"/>
      <c r="BR1124" s="151"/>
      <c r="BS1124" s="151"/>
      <c r="BT1124" s="151"/>
      <c r="BU1124" s="151"/>
      <c r="BV1124" s="151"/>
      <c r="BW1124" s="151"/>
      <c r="BX1124" s="151"/>
      <c r="BY1124" s="151"/>
      <c r="BZ1124" s="151"/>
      <c r="CA1124" s="151"/>
      <c r="CB1124" s="151"/>
      <c r="CC1124" s="151"/>
      <c r="CD1124" s="151"/>
      <c r="CE1124" s="151"/>
      <c r="CF1124" s="151"/>
      <c r="CG1124" s="151"/>
      <c r="CH1124" s="151"/>
      <c r="CI1124" s="151"/>
      <c r="CJ1124" s="151"/>
      <c r="CK1124" s="151"/>
      <c r="CL1124" s="151"/>
      <c r="CM1124" s="151"/>
      <c r="CN1124" s="151"/>
      <c r="CO1124" s="151"/>
      <c r="CP1124" s="151"/>
      <c r="CQ1124" s="151"/>
      <c r="CR1124" s="151"/>
      <c r="CS1124" s="151"/>
      <c r="CT1124" s="151"/>
      <c r="CU1124" s="151"/>
      <c r="CV1124" s="151"/>
      <c r="CW1124" s="151"/>
      <c r="CX1124" s="151"/>
      <c r="CY1124" s="151"/>
      <c r="CZ1124" s="151"/>
      <c r="DA1124" s="151"/>
      <c r="DB1124" s="151"/>
      <c r="DC1124" s="151"/>
      <c r="DD1124" s="151"/>
      <c r="DE1124" s="151"/>
      <c r="DF1124" s="151"/>
      <c r="DG1124" s="151"/>
      <c r="DH1124" s="151"/>
      <c r="DI1124" s="151"/>
      <c r="DJ1124" s="151"/>
      <c r="DK1124" s="151"/>
      <c r="DL1124" s="151"/>
      <c r="DM1124" s="151"/>
      <c r="DN1124" s="151"/>
      <c r="DO1124" s="151"/>
    </row>
    <row r="1125" spans="1:119" ht="15.75" customHeight="1" x14ac:dyDescent="0.2">
      <c r="A1125" s="151"/>
      <c r="B1125" s="151"/>
      <c r="C1125" s="151"/>
      <c r="D1125" s="151"/>
      <c r="E1125" s="151"/>
      <c r="F1125" s="151"/>
      <c r="G1125" s="151"/>
      <c r="H1125" s="151"/>
      <c r="I1125" s="151"/>
      <c r="J1125" s="151"/>
      <c r="K1125" s="151"/>
      <c r="L1125" s="151"/>
      <c r="M1125" s="151"/>
      <c r="N1125" s="151"/>
      <c r="O1125" s="151"/>
      <c r="P1125" s="151"/>
      <c r="Q1125" s="151"/>
      <c r="R1125" s="151"/>
      <c r="S1125" s="151"/>
      <c r="T1125" s="151"/>
      <c r="U1125" s="151"/>
      <c r="V1125" s="151"/>
      <c r="W1125" s="151"/>
      <c r="X1125" s="151"/>
      <c r="Y1125" s="151"/>
      <c r="Z1125" s="151"/>
      <c r="AA1125" s="151"/>
      <c r="AB1125" s="151"/>
      <c r="AC1125" s="151"/>
      <c r="AD1125" s="151"/>
      <c r="AE1125" s="151"/>
      <c r="AF1125" s="151"/>
      <c r="AG1125" s="151"/>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c r="BG1125" s="151"/>
      <c r="BH1125" s="151"/>
      <c r="BI1125" s="151"/>
      <c r="BJ1125" s="151"/>
      <c r="BK1125" s="151"/>
      <c r="BL1125" s="151"/>
      <c r="BM1125" s="151"/>
      <c r="BN1125" s="151"/>
      <c r="BO1125" s="151"/>
      <c r="BP1125" s="151"/>
      <c r="BQ1125" s="151"/>
      <c r="BR1125" s="151"/>
      <c r="BS1125" s="151"/>
      <c r="BT1125" s="151"/>
      <c r="BU1125" s="151"/>
      <c r="BV1125" s="151"/>
      <c r="BW1125" s="151"/>
      <c r="BX1125" s="151"/>
      <c r="BY1125" s="151"/>
      <c r="BZ1125" s="151"/>
      <c r="CA1125" s="151"/>
      <c r="CB1125" s="151"/>
      <c r="CC1125" s="151"/>
      <c r="CD1125" s="151"/>
      <c r="CE1125" s="151"/>
      <c r="CF1125" s="151"/>
      <c r="CG1125" s="151"/>
      <c r="CH1125" s="151"/>
      <c r="CI1125" s="151"/>
      <c r="CJ1125" s="151"/>
      <c r="CK1125" s="151"/>
      <c r="CL1125" s="151"/>
      <c r="CM1125" s="151"/>
      <c r="CN1125" s="151"/>
      <c r="CO1125" s="151"/>
      <c r="CP1125" s="151"/>
      <c r="CQ1125" s="151"/>
      <c r="CR1125" s="151"/>
      <c r="CS1125" s="151"/>
      <c r="CT1125" s="151"/>
      <c r="CU1125" s="151"/>
      <c r="CV1125" s="151"/>
      <c r="CW1125" s="151"/>
      <c r="CX1125" s="151"/>
      <c r="CY1125" s="151"/>
      <c r="CZ1125" s="151"/>
      <c r="DA1125" s="151"/>
      <c r="DB1125" s="151"/>
      <c r="DC1125" s="151"/>
      <c r="DD1125" s="151"/>
      <c r="DE1125" s="151"/>
      <c r="DF1125" s="151"/>
      <c r="DG1125" s="151"/>
      <c r="DH1125" s="151"/>
      <c r="DI1125" s="151"/>
      <c r="DJ1125" s="151"/>
      <c r="DK1125" s="151"/>
      <c r="DL1125" s="151"/>
      <c r="DM1125" s="151"/>
      <c r="DN1125" s="151"/>
      <c r="DO1125" s="151"/>
    </row>
    <row r="1126" spans="1:119" ht="15.75" customHeight="1" x14ac:dyDescent="0.2">
      <c r="A1126" s="151"/>
      <c r="B1126" s="151"/>
      <c r="C1126" s="151"/>
      <c r="D1126" s="151"/>
      <c r="E1126" s="151"/>
      <c r="F1126" s="151"/>
      <c r="G1126" s="151"/>
      <c r="H1126" s="151"/>
      <c r="I1126" s="151"/>
      <c r="J1126" s="151"/>
      <c r="K1126" s="151"/>
      <c r="L1126" s="151"/>
      <c r="M1126" s="151"/>
      <c r="N1126" s="151"/>
      <c r="O1126" s="151"/>
      <c r="P1126" s="151"/>
      <c r="Q1126" s="151"/>
      <c r="R1126" s="151"/>
      <c r="S1126" s="151"/>
      <c r="T1126" s="151"/>
      <c r="U1126" s="151"/>
      <c r="V1126" s="151"/>
      <c r="W1126" s="151"/>
      <c r="X1126" s="151"/>
      <c r="Y1126" s="151"/>
      <c r="Z1126" s="151"/>
      <c r="AA1126" s="151"/>
      <c r="AB1126" s="151"/>
      <c r="AC1126" s="151"/>
      <c r="AD1126" s="151"/>
      <c r="AE1126" s="151"/>
      <c r="AF1126" s="151"/>
      <c r="AG1126" s="151"/>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51"/>
      <c r="BB1126" s="151"/>
      <c r="BC1126" s="151"/>
      <c r="BD1126" s="151"/>
      <c r="BE1126" s="151"/>
      <c r="BF1126" s="151"/>
      <c r="BG1126" s="151"/>
      <c r="BH1126" s="151"/>
      <c r="BI1126" s="151"/>
      <c r="BJ1126" s="151"/>
      <c r="BK1126" s="151"/>
      <c r="BL1126" s="151"/>
      <c r="BM1126" s="151"/>
      <c r="BN1126" s="151"/>
      <c r="BO1126" s="151"/>
      <c r="BP1126" s="151"/>
      <c r="BQ1126" s="151"/>
      <c r="BR1126" s="151"/>
      <c r="BS1126" s="151"/>
      <c r="BT1126" s="151"/>
      <c r="BU1126" s="151"/>
      <c r="BV1126" s="151"/>
      <c r="BW1126" s="151"/>
      <c r="BX1126" s="151"/>
      <c r="BY1126" s="151"/>
      <c r="BZ1126" s="151"/>
      <c r="CA1126" s="151"/>
      <c r="CB1126" s="151"/>
      <c r="CC1126" s="151"/>
      <c r="CD1126" s="151"/>
      <c r="CE1126" s="151"/>
      <c r="CF1126" s="151"/>
      <c r="CG1126" s="151"/>
      <c r="CH1126" s="151"/>
      <c r="CI1126" s="151"/>
      <c r="CJ1126" s="151"/>
      <c r="CK1126" s="151"/>
      <c r="CL1126" s="151"/>
      <c r="CM1126" s="151"/>
      <c r="CN1126" s="151"/>
      <c r="CO1126" s="151"/>
      <c r="CP1126" s="151"/>
      <c r="CQ1126" s="151"/>
      <c r="CR1126" s="151"/>
      <c r="CS1126" s="151"/>
      <c r="CT1126" s="151"/>
      <c r="CU1126" s="151"/>
      <c r="CV1126" s="151"/>
      <c r="CW1126" s="151"/>
      <c r="CX1126" s="151"/>
      <c r="CY1126" s="151"/>
      <c r="CZ1126" s="151"/>
      <c r="DA1126" s="151"/>
      <c r="DB1126" s="151"/>
      <c r="DC1126" s="151"/>
      <c r="DD1126" s="151"/>
      <c r="DE1126" s="151"/>
      <c r="DF1126" s="151"/>
      <c r="DG1126" s="151"/>
      <c r="DH1126" s="151"/>
      <c r="DI1126" s="151"/>
      <c r="DJ1126" s="151"/>
      <c r="DK1126" s="151"/>
      <c r="DL1126" s="151"/>
      <c r="DM1126" s="151"/>
      <c r="DN1126" s="151"/>
      <c r="DO1126" s="151"/>
    </row>
    <row r="1127" spans="1:119" ht="15.75" customHeight="1" x14ac:dyDescent="0.2">
      <c r="A1127" s="151"/>
      <c r="B1127" s="151"/>
      <c r="C1127" s="151"/>
      <c r="D1127" s="151"/>
      <c r="E1127" s="151"/>
      <c r="F1127" s="151"/>
      <c r="G1127" s="151"/>
      <c r="H1127" s="151"/>
      <c r="I1127" s="151"/>
      <c r="J1127" s="151"/>
      <c r="K1127" s="151"/>
      <c r="L1127" s="151"/>
      <c r="M1127" s="151"/>
      <c r="N1127" s="151"/>
      <c r="O1127" s="151"/>
      <c r="P1127" s="151"/>
      <c r="Q1127" s="151"/>
      <c r="R1127" s="151"/>
      <c r="S1127" s="151"/>
      <c r="T1127" s="151"/>
      <c r="U1127" s="151"/>
      <c r="V1127" s="151"/>
      <c r="W1127" s="151"/>
      <c r="X1127" s="151"/>
      <c r="Y1127" s="151"/>
      <c r="Z1127" s="151"/>
      <c r="AA1127" s="151"/>
      <c r="AB1127" s="151"/>
      <c r="AC1127" s="151"/>
      <c r="AD1127" s="151"/>
      <c r="AE1127" s="151"/>
      <c r="AF1127" s="151"/>
      <c r="AG1127" s="151"/>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c r="BG1127" s="151"/>
      <c r="BH1127" s="151"/>
      <c r="BI1127" s="151"/>
      <c r="BJ1127" s="151"/>
      <c r="BK1127" s="151"/>
      <c r="BL1127" s="151"/>
      <c r="BM1127" s="151"/>
      <c r="BN1127" s="151"/>
      <c r="BO1127" s="151"/>
      <c r="BP1127" s="151"/>
      <c r="BQ1127" s="151"/>
      <c r="BR1127" s="151"/>
      <c r="BS1127" s="151"/>
      <c r="BT1127" s="151"/>
      <c r="BU1127" s="151"/>
      <c r="BV1127" s="151"/>
      <c r="BW1127" s="151"/>
      <c r="BX1127" s="151"/>
      <c r="BY1127" s="151"/>
      <c r="BZ1127" s="151"/>
      <c r="CA1127" s="151"/>
      <c r="CB1127" s="151"/>
      <c r="CC1127" s="151"/>
      <c r="CD1127" s="151"/>
      <c r="CE1127" s="151"/>
      <c r="CF1127" s="151"/>
      <c r="CG1127" s="151"/>
      <c r="CH1127" s="151"/>
      <c r="CI1127" s="151"/>
      <c r="CJ1127" s="151"/>
      <c r="CK1127" s="151"/>
      <c r="CL1127" s="151"/>
      <c r="CM1127" s="151"/>
      <c r="CN1127" s="151"/>
      <c r="CO1127" s="151"/>
      <c r="CP1127" s="151"/>
      <c r="CQ1127" s="151"/>
      <c r="CR1127" s="151"/>
      <c r="CS1127" s="151"/>
      <c r="CT1127" s="151"/>
      <c r="CU1127" s="151"/>
      <c r="CV1127" s="151"/>
      <c r="CW1127" s="151"/>
      <c r="CX1127" s="151"/>
      <c r="CY1127" s="151"/>
      <c r="CZ1127" s="151"/>
      <c r="DA1127" s="151"/>
      <c r="DB1127" s="151"/>
      <c r="DC1127" s="151"/>
      <c r="DD1127" s="151"/>
      <c r="DE1127" s="151"/>
      <c r="DF1127" s="151"/>
      <c r="DG1127" s="151"/>
      <c r="DH1127" s="151"/>
      <c r="DI1127" s="151"/>
      <c r="DJ1127" s="151"/>
      <c r="DK1127" s="151"/>
      <c r="DL1127" s="151"/>
      <c r="DM1127" s="151"/>
      <c r="DN1127" s="151"/>
      <c r="DO1127" s="151"/>
    </row>
    <row r="1128" spans="1:119" ht="15.75" customHeight="1" x14ac:dyDescent="0.2">
      <c r="A1128" s="151"/>
      <c r="B1128" s="151"/>
      <c r="C1128" s="151"/>
      <c r="D1128" s="151"/>
      <c r="E1128" s="151"/>
      <c r="F1128" s="151"/>
      <c r="G1128" s="151"/>
      <c r="H1128" s="151"/>
      <c r="I1128" s="151"/>
      <c r="J1128" s="151"/>
      <c r="K1128" s="151"/>
      <c r="L1128" s="151"/>
      <c r="M1128" s="151"/>
      <c r="N1128" s="151"/>
      <c r="O1128" s="151"/>
      <c r="P1128" s="151"/>
      <c r="Q1128" s="151"/>
      <c r="R1128" s="151"/>
      <c r="S1128" s="151"/>
      <c r="T1128" s="151"/>
      <c r="U1128" s="151"/>
      <c r="V1128" s="151"/>
      <c r="W1128" s="151"/>
      <c r="X1128" s="151"/>
      <c r="Y1128" s="151"/>
      <c r="Z1128" s="151"/>
      <c r="AA1128" s="151"/>
      <c r="AB1128" s="151"/>
      <c r="AC1128" s="151"/>
      <c r="AD1128" s="151"/>
      <c r="AE1128" s="151"/>
      <c r="AF1128" s="151"/>
      <c r="AG1128" s="151"/>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c r="BG1128" s="151"/>
      <c r="BH1128" s="151"/>
      <c r="BI1128" s="151"/>
      <c r="BJ1128" s="151"/>
      <c r="BK1128" s="151"/>
      <c r="BL1128" s="151"/>
      <c r="BM1128" s="151"/>
      <c r="BN1128" s="151"/>
      <c r="BO1128" s="151"/>
      <c r="BP1128" s="151"/>
      <c r="BQ1128" s="151"/>
      <c r="BR1128" s="151"/>
      <c r="BS1128" s="151"/>
      <c r="BT1128" s="151"/>
      <c r="BU1128" s="151"/>
      <c r="BV1128" s="151"/>
      <c r="BW1128" s="151"/>
      <c r="BX1128" s="151"/>
      <c r="BY1128" s="151"/>
      <c r="BZ1128" s="151"/>
      <c r="CA1128" s="151"/>
      <c r="CB1128" s="151"/>
      <c r="CC1128" s="151"/>
      <c r="CD1128" s="151"/>
      <c r="CE1128" s="151"/>
      <c r="CF1128" s="151"/>
      <c r="CG1128" s="151"/>
      <c r="CH1128" s="151"/>
      <c r="CI1128" s="151"/>
      <c r="CJ1128" s="151"/>
      <c r="CK1128" s="151"/>
      <c r="CL1128" s="151"/>
      <c r="CM1128" s="151"/>
      <c r="CN1128" s="151"/>
      <c r="CO1128" s="151"/>
      <c r="CP1128" s="151"/>
      <c r="CQ1128" s="151"/>
      <c r="CR1128" s="151"/>
      <c r="CS1128" s="151"/>
      <c r="CT1128" s="151"/>
      <c r="CU1128" s="151"/>
      <c r="CV1128" s="151"/>
      <c r="CW1128" s="151"/>
      <c r="CX1128" s="151"/>
      <c r="CY1128" s="151"/>
      <c r="CZ1128" s="151"/>
      <c r="DA1128" s="151"/>
      <c r="DB1128" s="151"/>
      <c r="DC1128" s="151"/>
      <c r="DD1128" s="151"/>
      <c r="DE1128" s="151"/>
      <c r="DF1128" s="151"/>
      <c r="DG1128" s="151"/>
      <c r="DH1128" s="151"/>
      <c r="DI1128" s="151"/>
      <c r="DJ1128" s="151"/>
      <c r="DK1128" s="151"/>
      <c r="DL1128" s="151"/>
      <c r="DM1128" s="151"/>
      <c r="DN1128" s="151"/>
      <c r="DO1128" s="151"/>
    </row>
    <row r="1129" spans="1:119" ht="15.75" customHeight="1" x14ac:dyDescent="0.2">
      <c r="A1129" s="151"/>
      <c r="B1129" s="151"/>
      <c r="C1129" s="151"/>
      <c r="D1129" s="151"/>
      <c r="E1129" s="151"/>
      <c r="F1129" s="151"/>
      <c r="G1129" s="151"/>
      <c r="H1129" s="151"/>
      <c r="I1129" s="151"/>
      <c r="J1129" s="151"/>
      <c r="K1129" s="151"/>
      <c r="L1129" s="151"/>
      <c r="M1129" s="151"/>
      <c r="N1129" s="151"/>
      <c r="O1129" s="151"/>
      <c r="P1129" s="151"/>
      <c r="Q1129" s="151"/>
      <c r="R1129" s="151"/>
      <c r="S1129" s="151"/>
      <c r="T1129" s="151"/>
      <c r="U1129" s="151"/>
      <c r="V1129" s="151"/>
      <c r="W1129" s="151"/>
      <c r="X1129" s="151"/>
      <c r="Y1129" s="151"/>
      <c r="Z1129" s="151"/>
      <c r="AA1129" s="151"/>
      <c r="AB1129" s="151"/>
      <c r="AC1129" s="151"/>
      <c r="AD1129" s="151"/>
      <c r="AE1129" s="151"/>
      <c r="AF1129" s="151"/>
      <c r="AG1129" s="151"/>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c r="BI1129" s="151"/>
      <c r="BJ1129" s="151"/>
      <c r="BK1129" s="151"/>
      <c r="BL1129" s="151"/>
      <c r="BM1129" s="151"/>
      <c r="BN1129" s="151"/>
      <c r="BO1129" s="151"/>
      <c r="BP1129" s="151"/>
      <c r="BQ1129" s="151"/>
      <c r="BR1129" s="151"/>
      <c r="BS1129" s="151"/>
      <c r="BT1129" s="151"/>
      <c r="BU1129" s="151"/>
      <c r="BV1129" s="151"/>
      <c r="BW1129" s="151"/>
      <c r="BX1129" s="151"/>
      <c r="BY1129" s="151"/>
      <c r="BZ1129" s="151"/>
      <c r="CA1129" s="151"/>
      <c r="CB1129" s="151"/>
      <c r="CC1129" s="151"/>
      <c r="CD1129" s="151"/>
      <c r="CE1129" s="151"/>
      <c r="CF1129" s="151"/>
      <c r="CG1129" s="151"/>
      <c r="CH1129" s="151"/>
      <c r="CI1129" s="151"/>
      <c r="CJ1129" s="151"/>
      <c r="CK1129" s="151"/>
      <c r="CL1129" s="151"/>
      <c r="CM1129" s="151"/>
      <c r="CN1129" s="151"/>
      <c r="CO1129" s="151"/>
      <c r="CP1129" s="151"/>
      <c r="CQ1129" s="151"/>
      <c r="CR1129" s="151"/>
      <c r="CS1129" s="151"/>
      <c r="CT1129" s="151"/>
      <c r="CU1129" s="151"/>
      <c r="CV1129" s="151"/>
      <c r="CW1129" s="151"/>
      <c r="CX1129" s="151"/>
      <c r="CY1129" s="151"/>
      <c r="CZ1129" s="151"/>
      <c r="DA1129" s="151"/>
      <c r="DB1129" s="151"/>
      <c r="DC1129" s="151"/>
      <c r="DD1129" s="151"/>
      <c r="DE1129" s="151"/>
      <c r="DF1129" s="151"/>
      <c r="DG1129" s="151"/>
      <c r="DH1129" s="151"/>
      <c r="DI1129" s="151"/>
      <c r="DJ1129" s="151"/>
      <c r="DK1129" s="151"/>
      <c r="DL1129" s="151"/>
      <c r="DM1129" s="151"/>
      <c r="DN1129" s="151"/>
      <c r="DO1129" s="151"/>
    </row>
    <row r="1130" spans="1:119" ht="15.75" customHeight="1" x14ac:dyDescent="0.2">
      <c r="A1130" s="151"/>
      <c r="B1130" s="151"/>
      <c r="C1130" s="151"/>
      <c r="D1130" s="151"/>
      <c r="E1130" s="151"/>
      <c r="F1130" s="151"/>
      <c r="G1130" s="151"/>
      <c r="H1130" s="151"/>
      <c r="I1130" s="151"/>
      <c r="J1130" s="151"/>
      <c r="K1130" s="151"/>
      <c r="L1130" s="151"/>
      <c r="M1130" s="151"/>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c r="BI1130" s="151"/>
      <c r="BJ1130" s="151"/>
      <c r="BK1130" s="151"/>
      <c r="BL1130" s="151"/>
      <c r="BM1130" s="151"/>
      <c r="BN1130" s="151"/>
      <c r="BO1130" s="151"/>
      <c r="BP1130" s="151"/>
      <c r="BQ1130" s="151"/>
      <c r="BR1130" s="151"/>
      <c r="BS1130" s="151"/>
      <c r="BT1130" s="151"/>
      <c r="BU1130" s="151"/>
      <c r="BV1130" s="151"/>
      <c r="BW1130" s="151"/>
      <c r="BX1130" s="151"/>
      <c r="BY1130" s="151"/>
      <c r="BZ1130" s="151"/>
      <c r="CA1130" s="151"/>
      <c r="CB1130" s="151"/>
      <c r="CC1130" s="151"/>
      <c r="CD1130" s="151"/>
      <c r="CE1130" s="151"/>
      <c r="CF1130" s="151"/>
      <c r="CG1130" s="151"/>
      <c r="CH1130" s="151"/>
      <c r="CI1130" s="151"/>
      <c r="CJ1130" s="151"/>
      <c r="CK1130" s="151"/>
      <c r="CL1130" s="151"/>
      <c r="CM1130" s="151"/>
      <c r="CN1130" s="151"/>
      <c r="CO1130" s="151"/>
      <c r="CP1130" s="151"/>
      <c r="CQ1130" s="151"/>
      <c r="CR1130" s="151"/>
      <c r="CS1130" s="151"/>
      <c r="CT1130" s="151"/>
      <c r="CU1130" s="151"/>
      <c r="CV1130" s="151"/>
      <c r="CW1130" s="151"/>
      <c r="CX1130" s="151"/>
      <c r="CY1130" s="151"/>
      <c r="CZ1130" s="151"/>
      <c r="DA1130" s="151"/>
      <c r="DB1130" s="151"/>
      <c r="DC1130" s="151"/>
      <c r="DD1130" s="151"/>
      <c r="DE1130" s="151"/>
      <c r="DF1130" s="151"/>
      <c r="DG1130" s="151"/>
      <c r="DH1130" s="151"/>
      <c r="DI1130" s="151"/>
      <c r="DJ1130" s="151"/>
      <c r="DK1130" s="151"/>
      <c r="DL1130" s="151"/>
      <c r="DM1130" s="151"/>
      <c r="DN1130" s="151"/>
      <c r="DO1130" s="151"/>
    </row>
    <row r="1131" spans="1:119" ht="15.75" customHeight="1" x14ac:dyDescent="0.2">
      <c r="A1131" s="151"/>
      <c r="B1131" s="151"/>
      <c r="C1131" s="151"/>
      <c r="D1131" s="151"/>
      <c r="E1131" s="151"/>
      <c r="F1131" s="151"/>
      <c r="G1131" s="151"/>
      <c r="H1131" s="151"/>
      <c r="I1131" s="151"/>
      <c r="J1131" s="151"/>
      <c r="K1131" s="151"/>
      <c r="L1131" s="151"/>
      <c r="M1131" s="151"/>
      <c r="N1131" s="151"/>
      <c r="O1131" s="151"/>
      <c r="P1131" s="151"/>
      <c r="Q1131" s="151"/>
      <c r="R1131" s="151"/>
      <c r="S1131" s="151"/>
      <c r="T1131" s="151"/>
      <c r="U1131" s="151"/>
      <c r="V1131" s="151"/>
      <c r="W1131" s="151"/>
      <c r="X1131" s="151"/>
      <c r="Y1131" s="151"/>
      <c r="Z1131" s="151"/>
      <c r="AA1131" s="151"/>
      <c r="AB1131" s="151"/>
      <c r="AC1131" s="151"/>
      <c r="AD1131" s="151"/>
      <c r="AE1131" s="151"/>
      <c r="AF1131" s="151"/>
      <c r="AG1131" s="151"/>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c r="BI1131" s="151"/>
      <c r="BJ1131" s="151"/>
      <c r="BK1131" s="151"/>
      <c r="BL1131" s="151"/>
      <c r="BM1131" s="151"/>
      <c r="BN1131" s="151"/>
      <c r="BO1131" s="151"/>
      <c r="BP1131" s="151"/>
      <c r="BQ1131" s="151"/>
      <c r="BR1131" s="151"/>
      <c r="BS1131" s="151"/>
      <c r="BT1131" s="151"/>
      <c r="BU1131" s="151"/>
      <c r="BV1131" s="151"/>
      <c r="BW1131" s="151"/>
      <c r="BX1131" s="151"/>
      <c r="BY1131" s="151"/>
      <c r="BZ1131" s="151"/>
      <c r="CA1131" s="151"/>
      <c r="CB1131" s="151"/>
      <c r="CC1131" s="151"/>
      <c r="CD1131" s="151"/>
      <c r="CE1131" s="151"/>
      <c r="CF1131" s="151"/>
      <c r="CG1131" s="151"/>
      <c r="CH1131" s="151"/>
      <c r="CI1131" s="151"/>
      <c r="CJ1131" s="151"/>
      <c r="CK1131" s="151"/>
      <c r="CL1131" s="151"/>
      <c r="CM1131" s="151"/>
      <c r="CN1131" s="151"/>
      <c r="CO1131" s="151"/>
      <c r="CP1131" s="151"/>
      <c r="CQ1131" s="151"/>
      <c r="CR1131" s="151"/>
      <c r="CS1131" s="151"/>
      <c r="CT1131" s="151"/>
      <c r="CU1131" s="151"/>
      <c r="CV1131" s="151"/>
      <c r="CW1131" s="151"/>
      <c r="CX1131" s="151"/>
      <c r="CY1131" s="151"/>
      <c r="CZ1131" s="151"/>
      <c r="DA1131" s="151"/>
      <c r="DB1131" s="151"/>
      <c r="DC1131" s="151"/>
      <c r="DD1131" s="151"/>
      <c r="DE1131" s="151"/>
      <c r="DF1131" s="151"/>
      <c r="DG1131" s="151"/>
      <c r="DH1131" s="151"/>
      <c r="DI1131" s="151"/>
      <c r="DJ1131" s="151"/>
      <c r="DK1131" s="151"/>
      <c r="DL1131" s="151"/>
      <c r="DM1131" s="151"/>
      <c r="DN1131" s="151"/>
      <c r="DO1131" s="151"/>
    </row>
    <row r="1132" spans="1:119" ht="15.75" customHeight="1" x14ac:dyDescent="0.2">
      <c r="A1132" s="151"/>
      <c r="B1132" s="151"/>
      <c r="C1132" s="151"/>
      <c r="D1132" s="151"/>
      <c r="E1132" s="151"/>
      <c r="F1132" s="151"/>
      <c r="G1132" s="151"/>
      <c r="H1132" s="151"/>
      <c r="I1132" s="151"/>
      <c r="J1132" s="151"/>
      <c r="K1132" s="151"/>
      <c r="L1132" s="151"/>
      <c r="M1132" s="151"/>
      <c r="N1132" s="151"/>
      <c r="O1132" s="151"/>
      <c r="P1132" s="151"/>
      <c r="Q1132" s="151"/>
      <c r="R1132" s="151"/>
      <c r="S1132" s="151"/>
      <c r="T1132" s="151"/>
      <c r="U1132" s="151"/>
      <c r="V1132" s="151"/>
      <c r="W1132" s="151"/>
      <c r="X1132" s="151"/>
      <c r="Y1132" s="151"/>
      <c r="Z1132" s="151"/>
      <c r="AA1132" s="151"/>
      <c r="AB1132" s="151"/>
      <c r="AC1132" s="151"/>
      <c r="AD1132" s="151"/>
      <c r="AE1132" s="151"/>
      <c r="AF1132" s="151"/>
      <c r="AG1132" s="151"/>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c r="BI1132" s="151"/>
      <c r="BJ1132" s="151"/>
      <c r="BK1132" s="151"/>
      <c r="BL1132" s="151"/>
      <c r="BM1132" s="151"/>
      <c r="BN1132" s="151"/>
      <c r="BO1132" s="151"/>
      <c r="BP1132" s="151"/>
      <c r="BQ1132" s="151"/>
      <c r="BR1132" s="151"/>
      <c r="BS1132" s="151"/>
      <c r="BT1132" s="151"/>
      <c r="BU1132" s="151"/>
      <c r="BV1132" s="151"/>
      <c r="BW1132" s="151"/>
      <c r="BX1132" s="151"/>
      <c r="BY1132" s="151"/>
      <c r="BZ1132" s="151"/>
      <c r="CA1132" s="151"/>
      <c r="CB1132" s="151"/>
      <c r="CC1132" s="151"/>
      <c r="CD1132" s="151"/>
      <c r="CE1132" s="151"/>
      <c r="CF1132" s="151"/>
      <c r="CG1132" s="151"/>
      <c r="CH1132" s="151"/>
      <c r="CI1132" s="151"/>
      <c r="CJ1132" s="151"/>
      <c r="CK1132" s="151"/>
      <c r="CL1132" s="151"/>
      <c r="CM1132" s="151"/>
      <c r="CN1132" s="151"/>
      <c r="CO1132" s="151"/>
      <c r="CP1132" s="151"/>
      <c r="CQ1132" s="151"/>
      <c r="CR1132" s="151"/>
      <c r="CS1132" s="151"/>
      <c r="CT1132" s="151"/>
      <c r="CU1132" s="151"/>
      <c r="CV1132" s="151"/>
      <c r="CW1132" s="151"/>
      <c r="CX1132" s="151"/>
      <c r="CY1132" s="151"/>
      <c r="CZ1132" s="151"/>
      <c r="DA1132" s="151"/>
      <c r="DB1132" s="151"/>
      <c r="DC1132" s="151"/>
      <c r="DD1132" s="151"/>
      <c r="DE1132" s="151"/>
      <c r="DF1132" s="151"/>
      <c r="DG1132" s="151"/>
      <c r="DH1132" s="151"/>
      <c r="DI1132" s="151"/>
      <c r="DJ1132" s="151"/>
      <c r="DK1132" s="151"/>
      <c r="DL1132" s="151"/>
      <c r="DM1132" s="151"/>
      <c r="DN1132" s="151"/>
      <c r="DO1132" s="151"/>
    </row>
    <row r="1133" spans="1:119" ht="15.75" customHeight="1" x14ac:dyDescent="0.2">
      <c r="A1133" s="151"/>
      <c r="B1133" s="151"/>
      <c r="C1133" s="151"/>
      <c r="D1133" s="151"/>
      <c r="E1133" s="151"/>
      <c r="F1133" s="151"/>
      <c r="G1133" s="151"/>
      <c r="H1133" s="151"/>
      <c r="I1133" s="151"/>
      <c r="J1133" s="151"/>
      <c r="K1133" s="151"/>
      <c r="L1133" s="151"/>
      <c r="M1133" s="151"/>
      <c r="N1133" s="151"/>
      <c r="O1133" s="151"/>
      <c r="P1133" s="151"/>
      <c r="Q1133" s="151"/>
      <c r="R1133" s="151"/>
      <c r="S1133" s="151"/>
      <c r="T1133" s="151"/>
      <c r="U1133" s="151"/>
      <c r="V1133" s="151"/>
      <c r="W1133" s="151"/>
      <c r="X1133" s="151"/>
      <c r="Y1133" s="151"/>
      <c r="Z1133" s="151"/>
      <c r="AA1133" s="151"/>
      <c r="AB1133" s="151"/>
      <c r="AC1133" s="151"/>
      <c r="AD1133" s="151"/>
      <c r="AE1133" s="151"/>
      <c r="AF1133" s="151"/>
      <c r="AG1133" s="151"/>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c r="BI1133" s="151"/>
      <c r="BJ1133" s="151"/>
      <c r="BK1133" s="151"/>
      <c r="BL1133" s="151"/>
      <c r="BM1133" s="151"/>
      <c r="BN1133" s="151"/>
      <c r="BO1133" s="151"/>
      <c r="BP1133" s="151"/>
      <c r="BQ1133" s="151"/>
      <c r="BR1133" s="151"/>
      <c r="BS1133" s="151"/>
      <c r="BT1133" s="151"/>
      <c r="BU1133" s="151"/>
      <c r="BV1133" s="151"/>
      <c r="BW1133" s="151"/>
      <c r="BX1133" s="151"/>
      <c r="BY1133" s="151"/>
      <c r="BZ1133" s="151"/>
      <c r="CA1133" s="151"/>
      <c r="CB1133" s="151"/>
      <c r="CC1133" s="151"/>
      <c r="CD1133" s="151"/>
      <c r="CE1133" s="151"/>
      <c r="CF1133" s="151"/>
      <c r="CG1133" s="151"/>
      <c r="CH1133" s="151"/>
      <c r="CI1133" s="151"/>
      <c r="CJ1133" s="151"/>
      <c r="CK1133" s="151"/>
      <c r="CL1133" s="151"/>
      <c r="CM1133" s="151"/>
      <c r="CN1133" s="151"/>
      <c r="CO1133" s="151"/>
      <c r="CP1133" s="151"/>
      <c r="CQ1133" s="151"/>
      <c r="CR1133" s="151"/>
      <c r="CS1133" s="151"/>
      <c r="CT1133" s="151"/>
      <c r="CU1133" s="151"/>
      <c r="CV1133" s="151"/>
      <c r="CW1133" s="151"/>
      <c r="CX1133" s="151"/>
      <c r="CY1133" s="151"/>
      <c r="CZ1133" s="151"/>
      <c r="DA1133" s="151"/>
      <c r="DB1133" s="151"/>
      <c r="DC1133" s="151"/>
      <c r="DD1133" s="151"/>
      <c r="DE1133" s="151"/>
      <c r="DF1133" s="151"/>
      <c r="DG1133" s="151"/>
      <c r="DH1133" s="151"/>
      <c r="DI1133" s="151"/>
      <c r="DJ1133" s="151"/>
      <c r="DK1133" s="151"/>
      <c r="DL1133" s="151"/>
      <c r="DM1133" s="151"/>
      <c r="DN1133" s="151"/>
      <c r="DO1133" s="151"/>
    </row>
    <row r="1134" spans="1:119" ht="15.75" customHeight="1" x14ac:dyDescent="0.2">
      <c r="A1134" s="151"/>
      <c r="B1134" s="151"/>
      <c r="C1134" s="151"/>
      <c r="D1134" s="151"/>
      <c r="E1134" s="151"/>
      <c r="F1134" s="151"/>
      <c r="G1134" s="151"/>
      <c r="H1134" s="151"/>
      <c r="I1134" s="151"/>
      <c r="J1134" s="151"/>
      <c r="K1134" s="151"/>
      <c r="L1134" s="151"/>
      <c r="M1134" s="151"/>
      <c r="N1134" s="151"/>
      <c r="O1134" s="151"/>
      <c r="P1134" s="151"/>
      <c r="Q1134" s="151"/>
      <c r="R1134" s="151"/>
      <c r="S1134" s="151"/>
      <c r="T1134" s="151"/>
      <c r="U1134" s="151"/>
      <c r="V1134" s="151"/>
      <c r="W1134" s="151"/>
      <c r="X1134" s="151"/>
      <c r="Y1134" s="151"/>
      <c r="Z1134" s="151"/>
      <c r="AA1134" s="151"/>
      <c r="AB1134" s="151"/>
      <c r="AC1134" s="151"/>
      <c r="AD1134" s="151"/>
      <c r="AE1134" s="151"/>
      <c r="AF1134" s="151"/>
      <c r="AG1134" s="151"/>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c r="BI1134" s="151"/>
      <c r="BJ1134" s="151"/>
      <c r="BK1134" s="151"/>
      <c r="BL1134" s="151"/>
      <c r="BM1134" s="151"/>
      <c r="BN1134" s="151"/>
      <c r="BO1134" s="151"/>
      <c r="BP1134" s="151"/>
      <c r="BQ1134" s="151"/>
      <c r="BR1134" s="151"/>
      <c r="BS1134" s="151"/>
      <c r="BT1134" s="151"/>
      <c r="BU1134" s="151"/>
      <c r="BV1134" s="151"/>
      <c r="BW1134" s="151"/>
      <c r="BX1134" s="151"/>
      <c r="BY1134" s="151"/>
      <c r="BZ1134" s="151"/>
      <c r="CA1134" s="151"/>
      <c r="CB1134" s="151"/>
      <c r="CC1134" s="151"/>
      <c r="CD1134" s="151"/>
      <c r="CE1134" s="151"/>
      <c r="CF1134" s="151"/>
      <c r="CG1134" s="151"/>
      <c r="CH1134" s="151"/>
      <c r="CI1134" s="151"/>
      <c r="CJ1134" s="151"/>
      <c r="CK1134" s="151"/>
      <c r="CL1134" s="151"/>
      <c r="CM1134" s="151"/>
      <c r="CN1134" s="151"/>
      <c r="CO1134" s="151"/>
      <c r="CP1134" s="151"/>
      <c r="CQ1134" s="151"/>
      <c r="CR1134" s="151"/>
      <c r="CS1134" s="151"/>
      <c r="CT1134" s="151"/>
      <c r="CU1134" s="151"/>
      <c r="CV1134" s="151"/>
      <c r="CW1134" s="151"/>
      <c r="CX1134" s="151"/>
      <c r="CY1134" s="151"/>
      <c r="CZ1134" s="151"/>
      <c r="DA1134" s="151"/>
      <c r="DB1134" s="151"/>
      <c r="DC1134" s="151"/>
      <c r="DD1134" s="151"/>
      <c r="DE1134" s="151"/>
      <c r="DF1134" s="151"/>
      <c r="DG1134" s="151"/>
      <c r="DH1134" s="151"/>
      <c r="DI1134" s="151"/>
      <c r="DJ1134" s="151"/>
      <c r="DK1134" s="151"/>
      <c r="DL1134" s="151"/>
      <c r="DM1134" s="151"/>
      <c r="DN1134" s="151"/>
      <c r="DO1134" s="151"/>
    </row>
    <row r="1135" spans="1:119" ht="15.75" customHeight="1" x14ac:dyDescent="0.2">
      <c r="A1135" s="151"/>
      <c r="B1135" s="151"/>
      <c r="C1135" s="151"/>
      <c r="D1135" s="151"/>
      <c r="E1135" s="151"/>
      <c r="F1135" s="151"/>
      <c r="G1135" s="151"/>
      <c r="H1135" s="151"/>
      <c r="I1135" s="151"/>
      <c r="J1135" s="151"/>
      <c r="K1135" s="151"/>
      <c r="L1135" s="151"/>
      <c r="M1135" s="151"/>
      <c r="N1135" s="151"/>
      <c r="O1135" s="151"/>
      <c r="P1135" s="151"/>
      <c r="Q1135" s="151"/>
      <c r="R1135" s="151"/>
      <c r="S1135" s="151"/>
      <c r="T1135" s="151"/>
      <c r="U1135" s="151"/>
      <c r="V1135" s="151"/>
      <c r="W1135" s="151"/>
      <c r="X1135" s="151"/>
      <c r="Y1135" s="151"/>
      <c r="Z1135" s="151"/>
      <c r="AA1135" s="151"/>
      <c r="AB1135" s="151"/>
      <c r="AC1135" s="151"/>
      <c r="AD1135" s="151"/>
      <c r="AE1135" s="151"/>
      <c r="AF1135" s="151"/>
      <c r="AG1135" s="151"/>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c r="BI1135" s="151"/>
      <c r="BJ1135" s="151"/>
      <c r="BK1135" s="151"/>
      <c r="BL1135" s="151"/>
      <c r="BM1135" s="151"/>
      <c r="BN1135" s="151"/>
      <c r="BO1135" s="151"/>
      <c r="BP1135" s="151"/>
      <c r="BQ1135" s="151"/>
      <c r="BR1135" s="151"/>
      <c r="BS1135" s="151"/>
      <c r="BT1135" s="151"/>
      <c r="BU1135" s="151"/>
      <c r="BV1135" s="151"/>
      <c r="BW1135" s="151"/>
      <c r="BX1135" s="151"/>
      <c r="BY1135" s="151"/>
      <c r="BZ1135" s="151"/>
      <c r="CA1135" s="151"/>
      <c r="CB1135" s="151"/>
      <c r="CC1135" s="151"/>
      <c r="CD1135" s="151"/>
      <c r="CE1135" s="151"/>
      <c r="CF1135" s="151"/>
      <c r="CG1135" s="151"/>
      <c r="CH1135" s="151"/>
      <c r="CI1135" s="151"/>
      <c r="CJ1135" s="151"/>
      <c r="CK1135" s="151"/>
      <c r="CL1135" s="151"/>
      <c r="CM1135" s="151"/>
      <c r="CN1135" s="151"/>
      <c r="CO1135" s="151"/>
      <c r="CP1135" s="151"/>
      <c r="CQ1135" s="151"/>
      <c r="CR1135" s="151"/>
      <c r="CS1135" s="151"/>
      <c r="CT1135" s="151"/>
      <c r="CU1135" s="151"/>
      <c r="CV1135" s="151"/>
      <c r="CW1135" s="151"/>
      <c r="CX1135" s="151"/>
      <c r="CY1135" s="151"/>
      <c r="CZ1135" s="151"/>
      <c r="DA1135" s="151"/>
      <c r="DB1135" s="151"/>
      <c r="DC1135" s="151"/>
      <c r="DD1135" s="151"/>
      <c r="DE1135" s="151"/>
      <c r="DF1135" s="151"/>
      <c r="DG1135" s="151"/>
      <c r="DH1135" s="151"/>
      <c r="DI1135" s="151"/>
      <c r="DJ1135" s="151"/>
      <c r="DK1135" s="151"/>
      <c r="DL1135" s="151"/>
      <c r="DM1135" s="151"/>
      <c r="DN1135" s="151"/>
      <c r="DO1135" s="151"/>
    </row>
    <row r="1136" spans="1:119" ht="15.75" customHeight="1" x14ac:dyDescent="0.2">
      <c r="A1136" s="151"/>
      <c r="B1136" s="151"/>
      <c r="C1136" s="151"/>
      <c r="D1136" s="151"/>
      <c r="E1136" s="151"/>
      <c r="F1136" s="151"/>
      <c r="G1136" s="151"/>
      <c r="H1136" s="151"/>
      <c r="I1136" s="151"/>
      <c r="J1136" s="151"/>
      <c r="K1136" s="151"/>
      <c r="L1136" s="151"/>
      <c r="M1136" s="151"/>
      <c r="N1136" s="151"/>
      <c r="O1136" s="151"/>
      <c r="P1136" s="151"/>
      <c r="Q1136" s="151"/>
      <c r="R1136" s="151"/>
      <c r="S1136" s="151"/>
      <c r="T1136" s="151"/>
      <c r="U1136" s="151"/>
      <c r="V1136" s="151"/>
      <c r="W1136" s="151"/>
      <c r="X1136" s="151"/>
      <c r="Y1136" s="151"/>
      <c r="Z1136" s="151"/>
      <c r="AA1136" s="151"/>
      <c r="AB1136" s="151"/>
      <c r="AC1136" s="151"/>
      <c r="AD1136" s="151"/>
      <c r="AE1136" s="151"/>
      <c r="AF1136" s="151"/>
      <c r="AG1136" s="151"/>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c r="BI1136" s="151"/>
      <c r="BJ1136" s="151"/>
      <c r="BK1136" s="151"/>
      <c r="BL1136" s="151"/>
      <c r="BM1136" s="151"/>
      <c r="BN1136" s="151"/>
      <c r="BO1136" s="151"/>
      <c r="BP1136" s="151"/>
      <c r="BQ1136" s="151"/>
      <c r="BR1136" s="151"/>
      <c r="BS1136" s="151"/>
      <c r="BT1136" s="151"/>
      <c r="BU1136" s="151"/>
      <c r="BV1136" s="151"/>
      <c r="BW1136" s="151"/>
      <c r="BX1136" s="151"/>
      <c r="BY1136" s="151"/>
      <c r="BZ1136" s="151"/>
      <c r="CA1136" s="151"/>
      <c r="CB1136" s="151"/>
      <c r="CC1136" s="151"/>
      <c r="CD1136" s="151"/>
      <c r="CE1136" s="151"/>
      <c r="CF1136" s="151"/>
      <c r="CG1136" s="151"/>
      <c r="CH1136" s="151"/>
      <c r="CI1136" s="151"/>
      <c r="CJ1136" s="151"/>
      <c r="CK1136" s="151"/>
      <c r="CL1136" s="151"/>
      <c r="CM1136" s="151"/>
      <c r="CN1136" s="151"/>
      <c r="CO1136" s="151"/>
      <c r="CP1136" s="151"/>
      <c r="CQ1136" s="151"/>
      <c r="CR1136" s="151"/>
      <c r="CS1136" s="151"/>
      <c r="CT1136" s="151"/>
      <c r="CU1136" s="151"/>
      <c r="CV1136" s="151"/>
      <c r="CW1136" s="151"/>
      <c r="CX1136" s="151"/>
      <c r="CY1136" s="151"/>
      <c r="CZ1136" s="151"/>
      <c r="DA1136" s="151"/>
      <c r="DB1136" s="151"/>
      <c r="DC1136" s="151"/>
      <c r="DD1136" s="151"/>
      <c r="DE1136" s="151"/>
      <c r="DF1136" s="151"/>
      <c r="DG1136" s="151"/>
      <c r="DH1136" s="151"/>
      <c r="DI1136" s="151"/>
      <c r="DJ1136" s="151"/>
      <c r="DK1136" s="151"/>
      <c r="DL1136" s="151"/>
      <c r="DM1136" s="151"/>
      <c r="DN1136" s="151"/>
      <c r="DO1136" s="151"/>
    </row>
    <row r="1137" spans="1:119" ht="15.75" customHeight="1" x14ac:dyDescent="0.2">
      <c r="A1137" s="151"/>
      <c r="B1137" s="151"/>
      <c r="C1137" s="151"/>
      <c r="D1137" s="151"/>
      <c r="E1137" s="151"/>
      <c r="F1137" s="151"/>
      <c r="G1137" s="151"/>
      <c r="H1137" s="151"/>
      <c r="I1137" s="151"/>
      <c r="J1137" s="151"/>
      <c r="K1137" s="151"/>
      <c r="L1137" s="151"/>
      <c r="M1137" s="151"/>
      <c r="N1137" s="151"/>
      <c r="O1137" s="151"/>
      <c r="P1137" s="151"/>
      <c r="Q1137" s="151"/>
      <c r="R1137" s="151"/>
      <c r="S1137" s="151"/>
      <c r="T1137" s="151"/>
      <c r="U1137" s="151"/>
      <c r="V1137" s="151"/>
      <c r="W1137" s="151"/>
      <c r="X1137" s="151"/>
      <c r="Y1137" s="151"/>
      <c r="Z1137" s="151"/>
      <c r="AA1137" s="151"/>
      <c r="AB1137" s="151"/>
      <c r="AC1137" s="151"/>
      <c r="AD1137" s="151"/>
      <c r="AE1137" s="151"/>
      <c r="AF1137" s="151"/>
      <c r="AG1137" s="151"/>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c r="BI1137" s="151"/>
      <c r="BJ1137" s="151"/>
      <c r="BK1137" s="151"/>
      <c r="BL1137" s="151"/>
      <c r="BM1137" s="151"/>
      <c r="BN1137" s="151"/>
      <c r="BO1137" s="151"/>
      <c r="BP1137" s="151"/>
      <c r="BQ1137" s="151"/>
      <c r="BR1137" s="151"/>
      <c r="BS1137" s="151"/>
      <c r="BT1137" s="151"/>
      <c r="BU1137" s="151"/>
      <c r="BV1137" s="151"/>
      <c r="BW1137" s="151"/>
      <c r="BX1137" s="151"/>
      <c r="BY1137" s="151"/>
      <c r="BZ1137" s="151"/>
      <c r="CA1137" s="151"/>
      <c r="CB1137" s="151"/>
      <c r="CC1137" s="151"/>
      <c r="CD1137" s="151"/>
      <c r="CE1137" s="151"/>
      <c r="CF1137" s="151"/>
      <c r="CG1137" s="151"/>
      <c r="CH1137" s="151"/>
      <c r="CI1137" s="151"/>
      <c r="CJ1137" s="151"/>
      <c r="CK1137" s="151"/>
      <c r="CL1137" s="151"/>
      <c r="CM1137" s="151"/>
      <c r="CN1137" s="151"/>
      <c r="CO1137" s="151"/>
      <c r="CP1137" s="151"/>
      <c r="CQ1137" s="151"/>
      <c r="CR1137" s="151"/>
      <c r="CS1137" s="151"/>
      <c r="CT1137" s="151"/>
      <c r="CU1137" s="151"/>
      <c r="CV1137" s="151"/>
      <c r="CW1137" s="151"/>
      <c r="CX1137" s="151"/>
      <c r="CY1137" s="151"/>
      <c r="CZ1137" s="151"/>
      <c r="DA1137" s="151"/>
      <c r="DB1137" s="151"/>
      <c r="DC1137" s="151"/>
      <c r="DD1137" s="151"/>
      <c r="DE1137" s="151"/>
      <c r="DF1137" s="151"/>
      <c r="DG1137" s="151"/>
      <c r="DH1137" s="151"/>
      <c r="DI1137" s="151"/>
      <c r="DJ1137" s="151"/>
      <c r="DK1137" s="151"/>
      <c r="DL1137" s="151"/>
      <c r="DM1137" s="151"/>
      <c r="DN1137" s="151"/>
      <c r="DO1137" s="151"/>
    </row>
    <row r="1138" spans="1:119" ht="15.75" customHeight="1" x14ac:dyDescent="0.2">
      <c r="A1138" s="151"/>
      <c r="B1138" s="151"/>
      <c r="C1138" s="151"/>
      <c r="D1138" s="151"/>
      <c r="E1138" s="151"/>
      <c r="F1138" s="151"/>
      <c r="G1138" s="151"/>
      <c r="H1138" s="151"/>
      <c r="I1138" s="151"/>
      <c r="J1138" s="151"/>
      <c r="K1138" s="151"/>
      <c r="L1138" s="151"/>
      <c r="M1138" s="151"/>
      <c r="N1138" s="151"/>
      <c r="O1138" s="151"/>
      <c r="P1138" s="151"/>
      <c r="Q1138" s="151"/>
      <c r="R1138" s="151"/>
      <c r="S1138" s="151"/>
      <c r="T1138" s="151"/>
      <c r="U1138" s="151"/>
      <c r="V1138" s="151"/>
      <c r="W1138" s="151"/>
      <c r="X1138" s="151"/>
      <c r="Y1138" s="151"/>
      <c r="Z1138" s="151"/>
      <c r="AA1138" s="151"/>
      <c r="AB1138" s="151"/>
      <c r="AC1138" s="151"/>
      <c r="AD1138" s="151"/>
      <c r="AE1138" s="151"/>
      <c r="AF1138" s="151"/>
      <c r="AG1138" s="151"/>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c r="BI1138" s="151"/>
      <c r="BJ1138" s="151"/>
      <c r="BK1138" s="151"/>
      <c r="BL1138" s="151"/>
      <c r="BM1138" s="151"/>
      <c r="BN1138" s="151"/>
      <c r="BO1138" s="151"/>
      <c r="BP1138" s="151"/>
      <c r="BQ1138" s="151"/>
      <c r="BR1138" s="151"/>
      <c r="BS1138" s="151"/>
      <c r="BT1138" s="151"/>
      <c r="BU1138" s="151"/>
      <c r="BV1138" s="151"/>
      <c r="BW1138" s="151"/>
      <c r="BX1138" s="151"/>
      <c r="BY1138" s="151"/>
      <c r="BZ1138" s="151"/>
      <c r="CA1138" s="151"/>
      <c r="CB1138" s="151"/>
      <c r="CC1138" s="151"/>
      <c r="CD1138" s="151"/>
      <c r="CE1138" s="151"/>
      <c r="CF1138" s="151"/>
      <c r="CG1138" s="151"/>
      <c r="CH1138" s="151"/>
      <c r="CI1138" s="151"/>
      <c r="CJ1138" s="151"/>
      <c r="CK1138" s="151"/>
      <c r="CL1138" s="151"/>
      <c r="CM1138" s="151"/>
      <c r="CN1138" s="151"/>
      <c r="CO1138" s="151"/>
      <c r="CP1138" s="151"/>
      <c r="CQ1138" s="151"/>
      <c r="CR1138" s="151"/>
      <c r="CS1138" s="151"/>
      <c r="CT1138" s="151"/>
      <c r="CU1138" s="151"/>
      <c r="CV1138" s="151"/>
      <c r="CW1138" s="151"/>
      <c r="CX1138" s="151"/>
      <c r="CY1138" s="151"/>
      <c r="CZ1138" s="151"/>
      <c r="DA1138" s="151"/>
      <c r="DB1138" s="151"/>
      <c r="DC1138" s="151"/>
      <c r="DD1138" s="151"/>
      <c r="DE1138" s="151"/>
      <c r="DF1138" s="151"/>
      <c r="DG1138" s="151"/>
      <c r="DH1138" s="151"/>
      <c r="DI1138" s="151"/>
      <c r="DJ1138" s="151"/>
      <c r="DK1138" s="151"/>
      <c r="DL1138" s="151"/>
      <c r="DM1138" s="151"/>
      <c r="DN1138" s="151"/>
      <c r="DO1138" s="151"/>
    </row>
    <row r="1139" spans="1:119" ht="15.75" customHeight="1" x14ac:dyDescent="0.2">
      <c r="A1139" s="151"/>
      <c r="B1139" s="151"/>
      <c r="C1139" s="151"/>
      <c r="D1139" s="151"/>
      <c r="E1139" s="151"/>
      <c r="F1139" s="151"/>
      <c r="G1139" s="151"/>
      <c r="H1139" s="151"/>
      <c r="I1139" s="151"/>
      <c r="J1139" s="151"/>
      <c r="K1139" s="151"/>
      <c r="L1139" s="151"/>
      <c r="M1139" s="151"/>
      <c r="N1139" s="151"/>
      <c r="O1139" s="151"/>
      <c r="P1139" s="151"/>
      <c r="Q1139" s="151"/>
      <c r="R1139" s="151"/>
      <c r="S1139" s="151"/>
      <c r="T1139" s="151"/>
      <c r="U1139" s="151"/>
      <c r="V1139" s="151"/>
      <c r="W1139" s="151"/>
      <c r="X1139" s="151"/>
      <c r="Y1139" s="151"/>
      <c r="Z1139" s="151"/>
      <c r="AA1139" s="151"/>
      <c r="AB1139" s="151"/>
      <c r="AC1139" s="151"/>
      <c r="AD1139" s="151"/>
      <c r="AE1139" s="151"/>
      <c r="AF1139" s="151"/>
      <c r="AG1139" s="151"/>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c r="BI1139" s="151"/>
      <c r="BJ1139" s="151"/>
      <c r="BK1139" s="151"/>
      <c r="BL1139" s="151"/>
      <c r="BM1139" s="151"/>
      <c r="BN1139" s="151"/>
      <c r="BO1139" s="151"/>
      <c r="BP1139" s="151"/>
      <c r="BQ1139" s="151"/>
      <c r="BR1139" s="151"/>
      <c r="BS1139" s="151"/>
      <c r="BT1139" s="151"/>
      <c r="BU1139" s="151"/>
      <c r="BV1139" s="151"/>
      <c r="BW1139" s="151"/>
      <c r="BX1139" s="151"/>
      <c r="BY1139" s="151"/>
      <c r="BZ1139" s="151"/>
      <c r="CA1139" s="151"/>
      <c r="CB1139" s="151"/>
      <c r="CC1139" s="151"/>
      <c r="CD1139" s="151"/>
      <c r="CE1139" s="151"/>
      <c r="CF1139" s="151"/>
      <c r="CG1139" s="151"/>
      <c r="CH1139" s="151"/>
      <c r="CI1139" s="151"/>
      <c r="CJ1139" s="151"/>
      <c r="CK1139" s="151"/>
      <c r="CL1139" s="151"/>
      <c r="CM1139" s="151"/>
      <c r="CN1139" s="151"/>
      <c r="CO1139" s="151"/>
      <c r="CP1139" s="151"/>
      <c r="CQ1139" s="151"/>
      <c r="CR1139" s="151"/>
      <c r="CS1139" s="151"/>
      <c r="CT1139" s="151"/>
      <c r="CU1139" s="151"/>
      <c r="CV1139" s="151"/>
      <c r="CW1139" s="151"/>
      <c r="CX1139" s="151"/>
      <c r="CY1139" s="151"/>
      <c r="CZ1139" s="151"/>
      <c r="DA1139" s="151"/>
      <c r="DB1139" s="151"/>
      <c r="DC1139" s="151"/>
      <c r="DD1139" s="151"/>
      <c r="DE1139" s="151"/>
      <c r="DF1139" s="151"/>
      <c r="DG1139" s="151"/>
      <c r="DH1139" s="151"/>
      <c r="DI1139" s="151"/>
      <c r="DJ1139" s="151"/>
      <c r="DK1139" s="151"/>
      <c r="DL1139" s="151"/>
      <c r="DM1139" s="151"/>
      <c r="DN1139" s="151"/>
      <c r="DO1139" s="151"/>
    </row>
    <row r="1140" spans="1:119" ht="15.75" customHeight="1" x14ac:dyDescent="0.2">
      <c r="A1140" s="151"/>
      <c r="B1140" s="151"/>
      <c r="C1140" s="151"/>
      <c r="D1140" s="151"/>
      <c r="E1140" s="151"/>
      <c r="F1140" s="151"/>
      <c r="G1140" s="151"/>
      <c r="H1140" s="151"/>
      <c r="I1140" s="151"/>
      <c r="J1140" s="151"/>
      <c r="K1140" s="151"/>
      <c r="L1140" s="151"/>
      <c r="M1140" s="151"/>
      <c r="N1140" s="151"/>
      <c r="O1140" s="151"/>
      <c r="P1140" s="151"/>
      <c r="Q1140" s="151"/>
      <c r="R1140" s="151"/>
      <c r="S1140" s="151"/>
      <c r="T1140" s="151"/>
      <c r="U1140" s="151"/>
      <c r="V1140" s="151"/>
      <c r="W1140" s="151"/>
      <c r="X1140" s="151"/>
      <c r="Y1140" s="151"/>
      <c r="Z1140" s="151"/>
      <c r="AA1140" s="151"/>
      <c r="AB1140" s="151"/>
      <c r="AC1140" s="151"/>
      <c r="AD1140" s="151"/>
      <c r="AE1140" s="151"/>
      <c r="AF1140" s="151"/>
      <c r="AG1140" s="151"/>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c r="BI1140" s="151"/>
      <c r="BJ1140" s="151"/>
      <c r="BK1140" s="151"/>
      <c r="BL1140" s="151"/>
      <c r="BM1140" s="151"/>
      <c r="BN1140" s="151"/>
      <c r="BO1140" s="151"/>
      <c r="BP1140" s="151"/>
      <c r="BQ1140" s="151"/>
      <c r="BR1140" s="151"/>
      <c r="BS1140" s="151"/>
      <c r="BT1140" s="151"/>
      <c r="BU1140" s="151"/>
      <c r="BV1140" s="151"/>
      <c r="BW1140" s="151"/>
      <c r="BX1140" s="151"/>
      <c r="BY1140" s="151"/>
      <c r="BZ1140" s="151"/>
      <c r="CA1140" s="151"/>
      <c r="CB1140" s="151"/>
      <c r="CC1140" s="151"/>
      <c r="CD1140" s="151"/>
      <c r="CE1140" s="151"/>
      <c r="CF1140" s="151"/>
      <c r="CG1140" s="151"/>
      <c r="CH1140" s="151"/>
      <c r="CI1140" s="151"/>
      <c r="CJ1140" s="151"/>
      <c r="CK1140" s="151"/>
      <c r="CL1140" s="151"/>
      <c r="CM1140" s="151"/>
      <c r="CN1140" s="151"/>
      <c r="CO1140" s="151"/>
      <c r="CP1140" s="151"/>
      <c r="CQ1140" s="151"/>
      <c r="CR1140" s="151"/>
      <c r="CS1140" s="151"/>
      <c r="CT1140" s="151"/>
      <c r="CU1140" s="151"/>
      <c r="CV1140" s="151"/>
      <c r="CW1140" s="151"/>
      <c r="CX1140" s="151"/>
      <c r="CY1140" s="151"/>
      <c r="CZ1140" s="151"/>
      <c r="DA1140" s="151"/>
      <c r="DB1140" s="151"/>
      <c r="DC1140" s="151"/>
      <c r="DD1140" s="151"/>
      <c r="DE1140" s="151"/>
      <c r="DF1140" s="151"/>
      <c r="DG1140" s="151"/>
      <c r="DH1140" s="151"/>
      <c r="DI1140" s="151"/>
      <c r="DJ1140" s="151"/>
      <c r="DK1140" s="151"/>
      <c r="DL1140" s="151"/>
      <c r="DM1140" s="151"/>
      <c r="DN1140" s="151"/>
      <c r="DO1140" s="151"/>
    </row>
    <row r="1141" spans="1:119" ht="15.75" customHeight="1" x14ac:dyDescent="0.2">
      <c r="A1141" s="151"/>
      <c r="B1141" s="151"/>
      <c r="C1141" s="151"/>
      <c r="D1141" s="151"/>
      <c r="E1141" s="151"/>
      <c r="F1141" s="151"/>
      <c r="G1141" s="151"/>
      <c r="H1141" s="151"/>
      <c r="I1141" s="151"/>
      <c r="J1141" s="151"/>
      <c r="K1141" s="151"/>
      <c r="L1141" s="151"/>
      <c r="M1141" s="151"/>
      <c r="N1141" s="151"/>
      <c r="O1141" s="151"/>
      <c r="P1141" s="151"/>
      <c r="Q1141" s="151"/>
      <c r="R1141" s="151"/>
      <c r="S1141" s="151"/>
      <c r="T1141" s="151"/>
      <c r="U1141" s="151"/>
      <c r="V1141" s="151"/>
      <c r="W1141" s="151"/>
      <c r="X1141" s="151"/>
      <c r="Y1141" s="151"/>
      <c r="Z1141" s="151"/>
      <c r="AA1141" s="151"/>
      <c r="AB1141" s="151"/>
      <c r="AC1141" s="151"/>
      <c r="AD1141" s="151"/>
      <c r="AE1141" s="151"/>
      <c r="AF1141" s="151"/>
      <c r="AG1141" s="151"/>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c r="BI1141" s="151"/>
      <c r="BJ1141" s="151"/>
      <c r="BK1141" s="151"/>
      <c r="BL1141" s="151"/>
      <c r="BM1141" s="151"/>
      <c r="BN1141" s="151"/>
      <c r="BO1141" s="151"/>
      <c r="BP1141" s="151"/>
      <c r="BQ1141" s="151"/>
      <c r="BR1141" s="151"/>
      <c r="BS1141" s="151"/>
      <c r="BT1141" s="151"/>
      <c r="BU1141" s="151"/>
      <c r="BV1141" s="151"/>
      <c r="BW1141" s="151"/>
      <c r="BX1141" s="151"/>
      <c r="BY1141" s="151"/>
      <c r="BZ1141" s="151"/>
      <c r="CA1141" s="151"/>
      <c r="CB1141" s="151"/>
      <c r="CC1141" s="151"/>
      <c r="CD1141" s="151"/>
      <c r="CE1141" s="151"/>
      <c r="CF1141" s="151"/>
      <c r="CG1141" s="151"/>
      <c r="CH1141" s="151"/>
      <c r="CI1141" s="151"/>
      <c r="CJ1141" s="151"/>
      <c r="CK1141" s="151"/>
      <c r="CL1141" s="151"/>
      <c r="CM1141" s="151"/>
      <c r="CN1141" s="151"/>
      <c r="CO1141" s="151"/>
      <c r="CP1141" s="151"/>
      <c r="CQ1141" s="151"/>
      <c r="CR1141" s="151"/>
      <c r="CS1141" s="151"/>
      <c r="CT1141" s="151"/>
      <c r="CU1141" s="151"/>
      <c r="CV1141" s="151"/>
      <c r="CW1141" s="151"/>
      <c r="CX1141" s="151"/>
      <c r="CY1141" s="151"/>
      <c r="CZ1141" s="151"/>
      <c r="DA1141" s="151"/>
      <c r="DB1141" s="151"/>
      <c r="DC1141" s="151"/>
      <c r="DD1141" s="151"/>
      <c r="DE1141" s="151"/>
      <c r="DF1141" s="151"/>
      <c r="DG1141" s="151"/>
      <c r="DH1141" s="151"/>
      <c r="DI1141" s="151"/>
      <c r="DJ1141" s="151"/>
      <c r="DK1141" s="151"/>
      <c r="DL1141" s="151"/>
      <c r="DM1141" s="151"/>
      <c r="DN1141" s="151"/>
      <c r="DO1141" s="151"/>
    </row>
    <row r="1142" spans="1:119" ht="15.75" customHeight="1" x14ac:dyDescent="0.2">
      <c r="A1142" s="151"/>
      <c r="B1142" s="151"/>
      <c r="C1142" s="151"/>
      <c r="D1142" s="151"/>
      <c r="E1142" s="151"/>
      <c r="F1142" s="151"/>
      <c r="G1142" s="151"/>
      <c r="H1142" s="151"/>
      <c r="I1142" s="151"/>
      <c r="J1142" s="151"/>
      <c r="K1142" s="151"/>
      <c r="L1142" s="151"/>
      <c r="M1142" s="151"/>
      <c r="N1142" s="151"/>
      <c r="O1142" s="151"/>
      <c r="P1142" s="151"/>
      <c r="Q1142" s="151"/>
      <c r="R1142" s="151"/>
      <c r="S1142" s="151"/>
      <c r="T1142" s="151"/>
      <c r="U1142" s="151"/>
      <c r="V1142" s="151"/>
      <c r="W1142" s="151"/>
      <c r="X1142" s="151"/>
      <c r="Y1142" s="151"/>
      <c r="Z1142" s="151"/>
      <c r="AA1142" s="151"/>
      <c r="AB1142" s="151"/>
      <c r="AC1142" s="151"/>
      <c r="AD1142" s="151"/>
      <c r="AE1142" s="151"/>
      <c r="AF1142" s="151"/>
      <c r="AG1142" s="151"/>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c r="BG1142" s="151"/>
      <c r="BH1142" s="151"/>
      <c r="BI1142" s="151"/>
      <c r="BJ1142" s="151"/>
      <c r="BK1142" s="151"/>
      <c r="BL1142" s="151"/>
      <c r="BM1142" s="151"/>
      <c r="BN1142" s="151"/>
      <c r="BO1142" s="151"/>
      <c r="BP1142" s="151"/>
      <c r="BQ1142" s="151"/>
      <c r="BR1142" s="151"/>
      <c r="BS1142" s="151"/>
      <c r="BT1142" s="151"/>
      <c r="BU1142" s="151"/>
      <c r="BV1142" s="151"/>
      <c r="BW1142" s="151"/>
      <c r="BX1142" s="151"/>
      <c r="BY1142" s="151"/>
      <c r="BZ1142" s="151"/>
      <c r="CA1142" s="151"/>
      <c r="CB1142" s="151"/>
      <c r="CC1142" s="151"/>
      <c r="CD1142" s="151"/>
      <c r="CE1142" s="151"/>
      <c r="CF1142" s="151"/>
      <c r="CG1142" s="151"/>
      <c r="CH1142" s="151"/>
      <c r="CI1142" s="151"/>
      <c r="CJ1142" s="151"/>
      <c r="CK1142" s="151"/>
      <c r="CL1142" s="151"/>
      <c r="CM1142" s="151"/>
      <c r="CN1142" s="151"/>
      <c r="CO1142" s="151"/>
      <c r="CP1142" s="151"/>
      <c r="CQ1142" s="151"/>
      <c r="CR1142" s="151"/>
      <c r="CS1142" s="151"/>
      <c r="CT1142" s="151"/>
      <c r="CU1142" s="151"/>
      <c r="CV1142" s="151"/>
      <c r="CW1142" s="151"/>
      <c r="CX1142" s="151"/>
      <c r="CY1142" s="151"/>
      <c r="CZ1142" s="151"/>
      <c r="DA1142" s="151"/>
      <c r="DB1142" s="151"/>
      <c r="DC1142" s="151"/>
      <c r="DD1142" s="151"/>
      <c r="DE1142" s="151"/>
      <c r="DF1142" s="151"/>
      <c r="DG1142" s="151"/>
      <c r="DH1142" s="151"/>
      <c r="DI1142" s="151"/>
      <c r="DJ1142" s="151"/>
      <c r="DK1142" s="151"/>
      <c r="DL1142" s="151"/>
      <c r="DM1142" s="151"/>
      <c r="DN1142" s="151"/>
      <c r="DO1142" s="151"/>
    </row>
    <row r="1143" spans="1:119" ht="15.75" customHeight="1" x14ac:dyDescent="0.2">
      <c r="A1143" s="151"/>
      <c r="B1143" s="151"/>
      <c r="C1143" s="151"/>
      <c r="D1143" s="151"/>
      <c r="E1143" s="151"/>
      <c r="F1143" s="151"/>
      <c r="G1143" s="151"/>
      <c r="H1143" s="151"/>
      <c r="I1143" s="151"/>
      <c r="J1143" s="151"/>
      <c r="K1143" s="151"/>
      <c r="L1143" s="151"/>
      <c r="M1143" s="151"/>
      <c r="N1143" s="151"/>
      <c r="O1143" s="151"/>
      <c r="P1143" s="151"/>
      <c r="Q1143" s="151"/>
      <c r="R1143" s="151"/>
      <c r="S1143" s="151"/>
      <c r="T1143" s="151"/>
      <c r="U1143" s="151"/>
      <c r="V1143" s="151"/>
      <c r="W1143" s="151"/>
      <c r="X1143" s="151"/>
      <c r="Y1143" s="151"/>
      <c r="Z1143" s="151"/>
      <c r="AA1143" s="151"/>
      <c r="AB1143" s="151"/>
      <c r="AC1143" s="151"/>
      <c r="AD1143" s="151"/>
      <c r="AE1143" s="151"/>
      <c r="AF1143" s="151"/>
      <c r="AG1143" s="151"/>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c r="BI1143" s="151"/>
      <c r="BJ1143" s="151"/>
      <c r="BK1143" s="151"/>
      <c r="BL1143" s="151"/>
      <c r="BM1143" s="151"/>
      <c r="BN1143" s="151"/>
      <c r="BO1143" s="151"/>
      <c r="BP1143" s="151"/>
      <c r="BQ1143" s="151"/>
      <c r="BR1143" s="151"/>
      <c r="BS1143" s="151"/>
      <c r="BT1143" s="151"/>
      <c r="BU1143" s="151"/>
      <c r="BV1143" s="151"/>
      <c r="BW1143" s="151"/>
      <c r="BX1143" s="151"/>
      <c r="BY1143" s="151"/>
      <c r="BZ1143" s="151"/>
      <c r="CA1143" s="151"/>
      <c r="CB1143" s="151"/>
      <c r="CC1143" s="151"/>
      <c r="CD1143" s="151"/>
      <c r="CE1143" s="151"/>
      <c r="CF1143" s="151"/>
      <c r="CG1143" s="151"/>
      <c r="CH1143" s="151"/>
      <c r="CI1143" s="151"/>
      <c r="CJ1143" s="151"/>
      <c r="CK1143" s="151"/>
      <c r="CL1143" s="151"/>
      <c r="CM1143" s="151"/>
      <c r="CN1143" s="151"/>
      <c r="CO1143" s="151"/>
      <c r="CP1143" s="151"/>
      <c r="CQ1143" s="151"/>
      <c r="CR1143" s="151"/>
      <c r="CS1143" s="151"/>
      <c r="CT1143" s="151"/>
      <c r="CU1143" s="151"/>
      <c r="CV1143" s="151"/>
      <c r="CW1143" s="151"/>
      <c r="CX1143" s="151"/>
      <c r="CY1143" s="151"/>
      <c r="CZ1143" s="151"/>
      <c r="DA1143" s="151"/>
      <c r="DB1143" s="151"/>
      <c r="DC1143" s="151"/>
      <c r="DD1143" s="151"/>
      <c r="DE1143" s="151"/>
      <c r="DF1143" s="151"/>
      <c r="DG1143" s="151"/>
      <c r="DH1143" s="151"/>
      <c r="DI1143" s="151"/>
      <c r="DJ1143" s="151"/>
      <c r="DK1143" s="151"/>
      <c r="DL1143" s="151"/>
      <c r="DM1143" s="151"/>
      <c r="DN1143" s="151"/>
      <c r="DO1143" s="151"/>
    </row>
    <row r="1144" spans="1:119" ht="15.75" customHeight="1" x14ac:dyDescent="0.2">
      <c r="A1144" s="151"/>
      <c r="B1144" s="151"/>
      <c r="C1144" s="151"/>
      <c r="D1144" s="151"/>
      <c r="E1144" s="151"/>
      <c r="F1144" s="151"/>
      <c r="G1144" s="151"/>
      <c r="H1144" s="151"/>
      <c r="I1144" s="151"/>
      <c r="J1144" s="151"/>
      <c r="K1144" s="151"/>
      <c r="L1144" s="151"/>
      <c r="M1144" s="151"/>
      <c r="N1144" s="151"/>
      <c r="O1144" s="151"/>
      <c r="P1144" s="151"/>
      <c r="Q1144" s="151"/>
      <c r="R1144" s="151"/>
      <c r="S1144" s="151"/>
      <c r="T1144" s="151"/>
      <c r="U1144" s="151"/>
      <c r="V1144" s="151"/>
      <c r="W1144" s="151"/>
      <c r="X1144" s="151"/>
      <c r="Y1144" s="151"/>
      <c r="Z1144" s="151"/>
      <c r="AA1144" s="151"/>
      <c r="AB1144" s="151"/>
      <c r="AC1144" s="151"/>
      <c r="AD1144" s="151"/>
      <c r="AE1144" s="151"/>
      <c r="AF1144" s="151"/>
      <c r="AG1144" s="151"/>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51"/>
      <c r="BB1144" s="151"/>
      <c r="BC1144" s="151"/>
      <c r="BD1144" s="151"/>
      <c r="BE1144" s="151"/>
      <c r="BF1144" s="151"/>
      <c r="BG1144" s="151"/>
      <c r="BH1144" s="151"/>
      <c r="BI1144" s="151"/>
      <c r="BJ1144" s="151"/>
      <c r="BK1144" s="151"/>
      <c r="BL1144" s="151"/>
      <c r="BM1144" s="151"/>
      <c r="BN1144" s="151"/>
      <c r="BO1144" s="151"/>
      <c r="BP1144" s="151"/>
      <c r="BQ1144" s="151"/>
      <c r="BR1144" s="151"/>
      <c r="BS1144" s="151"/>
      <c r="BT1144" s="151"/>
      <c r="BU1144" s="151"/>
      <c r="BV1144" s="151"/>
      <c r="BW1144" s="151"/>
      <c r="BX1144" s="151"/>
      <c r="BY1144" s="151"/>
      <c r="BZ1144" s="151"/>
      <c r="CA1144" s="151"/>
      <c r="CB1144" s="151"/>
      <c r="CC1144" s="151"/>
      <c r="CD1144" s="151"/>
      <c r="CE1144" s="151"/>
      <c r="CF1144" s="151"/>
      <c r="CG1144" s="151"/>
      <c r="CH1144" s="151"/>
      <c r="CI1144" s="151"/>
      <c r="CJ1144" s="151"/>
      <c r="CK1144" s="151"/>
      <c r="CL1144" s="151"/>
      <c r="CM1144" s="151"/>
      <c r="CN1144" s="151"/>
      <c r="CO1144" s="151"/>
      <c r="CP1144" s="151"/>
      <c r="CQ1144" s="151"/>
      <c r="CR1144" s="151"/>
      <c r="CS1144" s="151"/>
      <c r="CT1144" s="151"/>
      <c r="CU1144" s="151"/>
      <c r="CV1144" s="151"/>
      <c r="CW1144" s="151"/>
      <c r="CX1144" s="151"/>
      <c r="CY1144" s="151"/>
      <c r="CZ1144" s="151"/>
      <c r="DA1144" s="151"/>
      <c r="DB1144" s="151"/>
      <c r="DC1144" s="151"/>
      <c r="DD1144" s="151"/>
      <c r="DE1144" s="151"/>
      <c r="DF1144" s="151"/>
      <c r="DG1144" s="151"/>
      <c r="DH1144" s="151"/>
      <c r="DI1144" s="151"/>
      <c r="DJ1144" s="151"/>
      <c r="DK1144" s="151"/>
      <c r="DL1144" s="151"/>
      <c r="DM1144" s="151"/>
      <c r="DN1144" s="151"/>
      <c r="DO1144" s="151"/>
    </row>
    <row r="1145" spans="1:119" ht="15.75" customHeight="1" x14ac:dyDescent="0.2">
      <c r="A1145" s="151"/>
      <c r="B1145" s="151"/>
      <c r="C1145" s="151"/>
      <c r="D1145" s="151"/>
      <c r="E1145" s="151"/>
      <c r="F1145" s="151"/>
      <c r="G1145" s="151"/>
      <c r="H1145" s="151"/>
      <c r="I1145" s="151"/>
      <c r="J1145" s="151"/>
      <c r="K1145" s="151"/>
      <c r="L1145" s="151"/>
      <c r="M1145" s="151"/>
      <c r="N1145" s="151"/>
      <c r="O1145" s="151"/>
      <c r="P1145" s="151"/>
      <c r="Q1145" s="151"/>
      <c r="R1145" s="151"/>
      <c r="S1145" s="151"/>
      <c r="T1145" s="151"/>
      <c r="U1145" s="151"/>
      <c r="V1145" s="151"/>
      <c r="W1145" s="151"/>
      <c r="X1145" s="151"/>
      <c r="Y1145" s="151"/>
      <c r="Z1145" s="151"/>
      <c r="AA1145" s="151"/>
      <c r="AB1145" s="151"/>
      <c r="AC1145" s="151"/>
      <c r="AD1145" s="151"/>
      <c r="AE1145" s="151"/>
      <c r="AF1145" s="151"/>
      <c r="AG1145" s="151"/>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c r="BG1145" s="151"/>
      <c r="BH1145" s="151"/>
      <c r="BI1145" s="151"/>
      <c r="BJ1145" s="151"/>
      <c r="BK1145" s="151"/>
      <c r="BL1145" s="151"/>
      <c r="BM1145" s="151"/>
      <c r="BN1145" s="151"/>
      <c r="BO1145" s="151"/>
      <c r="BP1145" s="151"/>
      <c r="BQ1145" s="151"/>
      <c r="BR1145" s="151"/>
      <c r="BS1145" s="151"/>
      <c r="BT1145" s="151"/>
      <c r="BU1145" s="151"/>
      <c r="BV1145" s="151"/>
      <c r="BW1145" s="151"/>
      <c r="BX1145" s="151"/>
      <c r="BY1145" s="151"/>
      <c r="BZ1145" s="151"/>
      <c r="CA1145" s="151"/>
      <c r="CB1145" s="151"/>
      <c r="CC1145" s="151"/>
      <c r="CD1145" s="151"/>
      <c r="CE1145" s="151"/>
      <c r="CF1145" s="151"/>
      <c r="CG1145" s="151"/>
      <c r="CH1145" s="151"/>
      <c r="CI1145" s="151"/>
      <c r="CJ1145" s="151"/>
      <c r="CK1145" s="151"/>
      <c r="CL1145" s="151"/>
      <c r="CM1145" s="151"/>
      <c r="CN1145" s="151"/>
      <c r="CO1145" s="151"/>
      <c r="CP1145" s="151"/>
      <c r="CQ1145" s="151"/>
      <c r="CR1145" s="151"/>
      <c r="CS1145" s="151"/>
      <c r="CT1145" s="151"/>
      <c r="CU1145" s="151"/>
      <c r="CV1145" s="151"/>
      <c r="CW1145" s="151"/>
      <c r="CX1145" s="151"/>
      <c r="CY1145" s="151"/>
      <c r="CZ1145" s="151"/>
      <c r="DA1145" s="151"/>
      <c r="DB1145" s="151"/>
      <c r="DC1145" s="151"/>
      <c r="DD1145" s="151"/>
      <c r="DE1145" s="151"/>
      <c r="DF1145" s="151"/>
      <c r="DG1145" s="151"/>
      <c r="DH1145" s="151"/>
      <c r="DI1145" s="151"/>
      <c r="DJ1145" s="151"/>
      <c r="DK1145" s="151"/>
      <c r="DL1145" s="151"/>
      <c r="DM1145" s="151"/>
      <c r="DN1145" s="151"/>
      <c r="DO1145" s="151"/>
    </row>
    <row r="1146" spans="1:119" ht="15.75" customHeight="1" x14ac:dyDescent="0.2">
      <c r="A1146" s="151"/>
      <c r="B1146" s="151"/>
      <c r="C1146" s="151"/>
      <c r="D1146" s="151"/>
      <c r="E1146" s="151"/>
      <c r="F1146" s="151"/>
      <c r="G1146" s="151"/>
      <c r="H1146" s="151"/>
      <c r="I1146" s="151"/>
      <c r="J1146" s="151"/>
      <c r="K1146" s="151"/>
      <c r="L1146" s="151"/>
      <c r="M1146" s="151"/>
      <c r="N1146" s="151"/>
      <c r="O1146" s="151"/>
      <c r="P1146" s="151"/>
      <c r="Q1146" s="151"/>
      <c r="R1146" s="151"/>
      <c r="S1146" s="151"/>
      <c r="T1146" s="151"/>
      <c r="U1146" s="151"/>
      <c r="V1146" s="151"/>
      <c r="W1146" s="151"/>
      <c r="X1146" s="151"/>
      <c r="Y1146" s="151"/>
      <c r="Z1146" s="151"/>
      <c r="AA1146" s="151"/>
      <c r="AB1146" s="151"/>
      <c r="AC1146" s="151"/>
      <c r="AD1146" s="151"/>
      <c r="AE1146" s="151"/>
      <c r="AF1146" s="151"/>
      <c r="AG1146" s="151"/>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c r="BI1146" s="151"/>
      <c r="BJ1146" s="151"/>
      <c r="BK1146" s="151"/>
      <c r="BL1146" s="151"/>
      <c r="BM1146" s="151"/>
      <c r="BN1146" s="151"/>
      <c r="BO1146" s="151"/>
      <c r="BP1146" s="151"/>
      <c r="BQ1146" s="151"/>
      <c r="BR1146" s="151"/>
      <c r="BS1146" s="151"/>
      <c r="BT1146" s="151"/>
      <c r="BU1146" s="151"/>
      <c r="BV1146" s="151"/>
      <c r="BW1146" s="151"/>
      <c r="BX1146" s="151"/>
      <c r="BY1146" s="151"/>
      <c r="BZ1146" s="151"/>
      <c r="CA1146" s="151"/>
      <c r="CB1146" s="151"/>
      <c r="CC1146" s="151"/>
      <c r="CD1146" s="151"/>
      <c r="CE1146" s="151"/>
      <c r="CF1146" s="151"/>
      <c r="CG1146" s="151"/>
      <c r="CH1146" s="151"/>
      <c r="CI1146" s="151"/>
      <c r="CJ1146" s="151"/>
      <c r="CK1146" s="151"/>
      <c r="CL1146" s="151"/>
      <c r="CM1146" s="151"/>
      <c r="CN1146" s="151"/>
      <c r="CO1146" s="151"/>
      <c r="CP1146" s="151"/>
      <c r="CQ1146" s="151"/>
      <c r="CR1146" s="151"/>
      <c r="CS1146" s="151"/>
      <c r="CT1146" s="151"/>
      <c r="CU1146" s="151"/>
      <c r="CV1146" s="151"/>
      <c r="CW1146" s="151"/>
      <c r="CX1146" s="151"/>
      <c r="CY1146" s="151"/>
      <c r="CZ1146" s="151"/>
      <c r="DA1146" s="151"/>
      <c r="DB1146" s="151"/>
      <c r="DC1146" s="151"/>
      <c r="DD1146" s="151"/>
      <c r="DE1146" s="151"/>
      <c r="DF1146" s="151"/>
      <c r="DG1146" s="151"/>
      <c r="DH1146" s="151"/>
      <c r="DI1146" s="151"/>
      <c r="DJ1146" s="151"/>
      <c r="DK1146" s="151"/>
      <c r="DL1146" s="151"/>
      <c r="DM1146" s="151"/>
      <c r="DN1146" s="151"/>
      <c r="DO1146" s="151"/>
    </row>
    <row r="1147" spans="1:119" ht="15.75" customHeight="1" x14ac:dyDescent="0.2">
      <c r="A1147" s="151"/>
      <c r="B1147" s="151"/>
      <c r="C1147" s="151"/>
      <c r="D1147" s="151"/>
      <c r="E1147" s="151"/>
      <c r="F1147" s="151"/>
      <c r="G1147" s="151"/>
      <c r="H1147" s="151"/>
      <c r="I1147" s="151"/>
      <c r="J1147" s="151"/>
      <c r="K1147" s="151"/>
      <c r="L1147" s="151"/>
      <c r="M1147" s="151"/>
      <c r="N1147" s="151"/>
      <c r="O1147" s="151"/>
      <c r="P1147" s="151"/>
      <c r="Q1147" s="151"/>
      <c r="R1147" s="151"/>
      <c r="S1147" s="151"/>
      <c r="T1147" s="151"/>
      <c r="U1147" s="151"/>
      <c r="V1147" s="151"/>
      <c r="W1147" s="151"/>
      <c r="X1147" s="151"/>
      <c r="Y1147" s="151"/>
      <c r="Z1147" s="151"/>
      <c r="AA1147" s="151"/>
      <c r="AB1147" s="151"/>
      <c r="AC1147" s="151"/>
      <c r="AD1147" s="151"/>
      <c r="AE1147" s="151"/>
      <c r="AF1147" s="151"/>
      <c r="AG1147" s="151"/>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c r="BI1147" s="151"/>
      <c r="BJ1147" s="151"/>
      <c r="BK1147" s="151"/>
      <c r="BL1147" s="151"/>
      <c r="BM1147" s="151"/>
      <c r="BN1147" s="151"/>
      <c r="BO1147" s="151"/>
      <c r="BP1147" s="151"/>
      <c r="BQ1147" s="151"/>
      <c r="BR1147" s="151"/>
      <c r="BS1147" s="151"/>
      <c r="BT1147" s="151"/>
      <c r="BU1147" s="151"/>
      <c r="BV1147" s="151"/>
      <c r="BW1147" s="151"/>
      <c r="BX1147" s="151"/>
      <c r="BY1147" s="151"/>
      <c r="BZ1147" s="151"/>
      <c r="CA1147" s="151"/>
      <c r="CB1147" s="151"/>
      <c r="CC1147" s="151"/>
      <c r="CD1147" s="151"/>
      <c r="CE1147" s="151"/>
      <c r="CF1147" s="151"/>
      <c r="CG1147" s="151"/>
      <c r="CH1147" s="151"/>
      <c r="CI1147" s="151"/>
      <c r="CJ1147" s="151"/>
      <c r="CK1147" s="151"/>
      <c r="CL1147" s="151"/>
      <c r="CM1147" s="151"/>
      <c r="CN1147" s="151"/>
      <c r="CO1147" s="151"/>
      <c r="CP1147" s="151"/>
      <c r="CQ1147" s="151"/>
      <c r="CR1147" s="151"/>
      <c r="CS1147" s="151"/>
      <c r="CT1147" s="151"/>
      <c r="CU1147" s="151"/>
      <c r="CV1147" s="151"/>
      <c r="CW1147" s="151"/>
      <c r="CX1147" s="151"/>
      <c r="CY1147" s="151"/>
      <c r="CZ1147" s="151"/>
      <c r="DA1147" s="151"/>
      <c r="DB1147" s="151"/>
      <c r="DC1147" s="151"/>
      <c r="DD1147" s="151"/>
      <c r="DE1147" s="151"/>
      <c r="DF1147" s="151"/>
      <c r="DG1147" s="151"/>
      <c r="DH1147" s="151"/>
      <c r="DI1147" s="151"/>
      <c r="DJ1147" s="151"/>
      <c r="DK1147" s="151"/>
      <c r="DL1147" s="151"/>
      <c r="DM1147" s="151"/>
      <c r="DN1147" s="151"/>
      <c r="DO1147" s="151"/>
    </row>
    <row r="1148" spans="1:119" ht="15.75" customHeight="1" x14ac:dyDescent="0.2">
      <c r="A1148" s="151"/>
      <c r="B1148" s="151"/>
      <c r="C1148" s="151"/>
      <c r="D1148" s="151"/>
      <c r="E1148" s="151"/>
      <c r="F1148" s="151"/>
      <c r="G1148" s="151"/>
      <c r="H1148" s="151"/>
      <c r="I1148" s="151"/>
      <c r="J1148" s="151"/>
      <c r="K1148" s="151"/>
      <c r="L1148" s="151"/>
      <c r="M1148" s="151"/>
      <c r="N1148" s="151"/>
      <c r="O1148" s="151"/>
      <c r="P1148" s="151"/>
      <c r="Q1148" s="151"/>
      <c r="R1148" s="151"/>
      <c r="S1148" s="151"/>
      <c r="T1148" s="151"/>
      <c r="U1148" s="151"/>
      <c r="V1148" s="151"/>
      <c r="W1148" s="151"/>
      <c r="X1148" s="151"/>
      <c r="Y1148" s="151"/>
      <c r="Z1148" s="151"/>
      <c r="AA1148" s="151"/>
      <c r="AB1148" s="151"/>
      <c r="AC1148" s="151"/>
      <c r="AD1148" s="151"/>
      <c r="AE1148" s="151"/>
      <c r="AF1148" s="151"/>
      <c r="AG1148" s="151"/>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c r="BI1148" s="151"/>
      <c r="BJ1148" s="151"/>
      <c r="BK1148" s="151"/>
      <c r="BL1148" s="151"/>
      <c r="BM1148" s="151"/>
      <c r="BN1148" s="151"/>
      <c r="BO1148" s="151"/>
      <c r="BP1148" s="151"/>
      <c r="BQ1148" s="151"/>
      <c r="BR1148" s="151"/>
      <c r="BS1148" s="151"/>
      <c r="BT1148" s="151"/>
      <c r="BU1148" s="151"/>
      <c r="BV1148" s="151"/>
      <c r="BW1148" s="151"/>
      <c r="BX1148" s="151"/>
      <c r="BY1148" s="151"/>
      <c r="BZ1148" s="151"/>
      <c r="CA1148" s="151"/>
      <c r="CB1148" s="151"/>
      <c r="CC1148" s="151"/>
      <c r="CD1148" s="151"/>
      <c r="CE1148" s="151"/>
      <c r="CF1148" s="151"/>
      <c r="CG1148" s="151"/>
      <c r="CH1148" s="151"/>
      <c r="CI1148" s="151"/>
      <c r="CJ1148" s="151"/>
      <c r="CK1148" s="151"/>
      <c r="CL1148" s="151"/>
      <c r="CM1148" s="151"/>
      <c r="CN1148" s="151"/>
      <c r="CO1148" s="151"/>
      <c r="CP1148" s="151"/>
      <c r="CQ1148" s="151"/>
      <c r="CR1148" s="151"/>
      <c r="CS1148" s="151"/>
      <c r="CT1148" s="151"/>
      <c r="CU1148" s="151"/>
      <c r="CV1148" s="151"/>
      <c r="CW1148" s="151"/>
      <c r="CX1148" s="151"/>
      <c r="CY1148" s="151"/>
      <c r="CZ1148" s="151"/>
      <c r="DA1148" s="151"/>
      <c r="DB1148" s="151"/>
      <c r="DC1148" s="151"/>
      <c r="DD1148" s="151"/>
      <c r="DE1148" s="151"/>
      <c r="DF1148" s="151"/>
      <c r="DG1148" s="151"/>
      <c r="DH1148" s="151"/>
      <c r="DI1148" s="151"/>
      <c r="DJ1148" s="151"/>
      <c r="DK1148" s="151"/>
      <c r="DL1148" s="151"/>
      <c r="DM1148" s="151"/>
      <c r="DN1148" s="151"/>
      <c r="DO1148" s="151"/>
    </row>
    <row r="1149" spans="1:119" ht="15.75" customHeight="1" x14ac:dyDescent="0.2">
      <c r="A1149" s="151"/>
      <c r="B1149" s="151"/>
      <c r="C1149" s="151"/>
      <c r="D1149" s="151"/>
      <c r="E1149" s="151"/>
      <c r="F1149" s="151"/>
      <c r="G1149" s="151"/>
      <c r="H1149" s="151"/>
      <c r="I1149" s="151"/>
      <c r="J1149" s="151"/>
      <c r="K1149" s="151"/>
      <c r="L1149" s="151"/>
      <c r="M1149" s="151"/>
      <c r="N1149" s="151"/>
      <c r="O1149" s="151"/>
      <c r="P1149" s="151"/>
      <c r="Q1149" s="151"/>
      <c r="R1149" s="151"/>
      <c r="S1149" s="151"/>
      <c r="T1149" s="151"/>
      <c r="U1149" s="151"/>
      <c r="V1149" s="151"/>
      <c r="W1149" s="151"/>
      <c r="X1149" s="151"/>
      <c r="Y1149" s="151"/>
      <c r="Z1149" s="151"/>
      <c r="AA1149" s="151"/>
      <c r="AB1149" s="151"/>
      <c r="AC1149" s="151"/>
      <c r="AD1149" s="151"/>
      <c r="AE1149" s="151"/>
      <c r="AF1149" s="151"/>
      <c r="AG1149" s="151"/>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c r="BI1149" s="151"/>
      <c r="BJ1149" s="151"/>
      <c r="BK1149" s="151"/>
      <c r="BL1149" s="151"/>
      <c r="BM1149" s="151"/>
      <c r="BN1149" s="151"/>
      <c r="BO1149" s="151"/>
      <c r="BP1149" s="151"/>
      <c r="BQ1149" s="151"/>
      <c r="BR1149" s="151"/>
      <c r="BS1149" s="151"/>
      <c r="BT1149" s="151"/>
      <c r="BU1149" s="151"/>
      <c r="BV1149" s="151"/>
      <c r="BW1149" s="151"/>
      <c r="BX1149" s="151"/>
      <c r="BY1149" s="151"/>
      <c r="BZ1149" s="151"/>
      <c r="CA1149" s="151"/>
      <c r="CB1149" s="151"/>
      <c r="CC1149" s="151"/>
      <c r="CD1149" s="151"/>
      <c r="CE1149" s="151"/>
      <c r="CF1149" s="151"/>
      <c r="CG1149" s="151"/>
      <c r="CH1149" s="151"/>
      <c r="CI1149" s="151"/>
      <c r="CJ1149" s="151"/>
      <c r="CK1149" s="151"/>
      <c r="CL1149" s="151"/>
      <c r="CM1149" s="151"/>
      <c r="CN1149" s="151"/>
      <c r="CO1149" s="151"/>
      <c r="CP1149" s="151"/>
      <c r="CQ1149" s="151"/>
      <c r="CR1149" s="151"/>
      <c r="CS1149" s="151"/>
      <c r="CT1149" s="151"/>
      <c r="CU1149" s="151"/>
      <c r="CV1149" s="151"/>
      <c r="CW1149" s="151"/>
      <c r="CX1149" s="151"/>
      <c r="CY1149" s="151"/>
      <c r="CZ1149" s="151"/>
      <c r="DA1149" s="151"/>
      <c r="DB1149" s="151"/>
      <c r="DC1149" s="151"/>
      <c r="DD1149" s="151"/>
      <c r="DE1149" s="151"/>
      <c r="DF1149" s="151"/>
      <c r="DG1149" s="151"/>
      <c r="DH1149" s="151"/>
      <c r="DI1149" s="151"/>
      <c r="DJ1149" s="151"/>
      <c r="DK1149" s="151"/>
      <c r="DL1149" s="151"/>
      <c r="DM1149" s="151"/>
      <c r="DN1149" s="151"/>
      <c r="DO1149" s="151"/>
    </row>
    <row r="1150" spans="1:119" ht="15.75" customHeight="1" x14ac:dyDescent="0.2">
      <c r="A1150" s="151"/>
      <c r="B1150" s="151"/>
      <c r="C1150" s="151"/>
      <c r="D1150" s="151"/>
      <c r="E1150" s="151"/>
      <c r="F1150" s="151"/>
      <c r="G1150" s="151"/>
      <c r="H1150" s="151"/>
      <c r="I1150" s="151"/>
      <c r="J1150" s="151"/>
      <c r="K1150" s="151"/>
      <c r="L1150" s="151"/>
      <c r="M1150" s="151"/>
      <c r="N1150" s="151"/>
      <c r="O1150" s="151"/>
      <c r="P1150" s="151"/>
      <c r="Q1150" s="151"/>
      <c r="R1150" s="151"/>
      <c r="S1150" s="151"/>
      <c r="T1150" s="151"/>
      <c r="U1150" s="151"/>
      <c r="V1150" s="151"/>
      <c r="W1150" s="151"/>
      <c r="X1150" s="151"/>
      <c r="Y1150" s="151"/>
      <c r="Z1150" s="151"/>
      <c r="AA1150" s="151"/>
      <c r="AB1150" s="151"/>
      <c r="AC1150" s="151"/>
      <c r="AD1150" s="151"/>
      <c r="AE1150" s="151"/>
      <c r="AF1150" s="151"/>
      <c r="AG1150" s="151"/>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c r="BI1150" s="151"/>
      <c r="BJ1150" s="151"/>
      <c r="BK1150" s="151"/>
      <c r="BL1150" s="151"/>
      <c r="BM1150" s="151"/>
      <c r="BN1150" s="151"/>
      <c r="BO1150" s="151"/>
      <c r="BP1150" s="151"/>
      <c r="BQ1150" s="151"/>
      <c r="BR1150" s="151"/>
      <c r="BS1150" s="151"/>
      <c r="BT1150" s="151"/>
      <c r="BU1150" s="151"/>
      <c r="BV1150" s="151"/>
      <c r="BW1150" s="151"/>
      <c r="BX1150" s="151"/>
      <c r="BY1150" s="151"/>
      <c r="BZ1150" s="151"/>
      <c r="CA1150" s="151"/>
      <c r="CB1150" s="151"/>
      <c r="CC1150" s="151"/>
      <c r="CD1150" s="151"/>
      <c r="CE1150" s="151"/>
      <c r="CF1150" s="151"/>
      <c r="CG1150" s="151"/>
      <c r="CH1150" s="151"/>
      <c r="CI1150" s="151"/>
      <c r="CJ1150" s="151"/>
      <c r="CK1150" s="151"/>
      <c r="CL1150" s="151"/>
      <c r="CM1150" s="151"/>
      <c r="CN1150" s="151"/>
      <c r="CO1150" s="151"/>
      <c r="CP1150" s="151"/>
      <c r="CQ1150" s="151"/>
      <c r="CR1150" s="151"/>
      <c r="CS1150" s="151"/>
      <c r="CT1150" s="151"/>
      <c r="CU1150" s="151"/>
      <c r="CV1150" s="151"/>
      <c r="CW1150" s="151"/>
      <c r="CX1150" s="151"/>
      <c r="CY1150" s="151"/>
      <c r="CZ1150" s="151"/>
      <c r="DA1150" s="151"/>
      <c r="DB1150" s="151"/>
      <c r="DC1150" s="151"/>
      <c r="DD1150" s="151"/>
      <c r="DE1150" s="151"/>
      <c r="DF1150" s="151"/>
      <c r="DG1150" s="151"/>
      <c r="DH1150" s="151"/>
      <c r="DI1150" s="151"/>
      <c r="DJ1150" s="151"/>
      <c r="DK1150" s="151"/>
      <c r="DL1150" s="151"/>
      <c r="DM1150" s="151"/>
      <c r="DN1150" s="151"/>
      <c r="DO1150" s="151"/>
    </row>
    <row r="1151" spans="1:119" ht="15.75" customHeight="1" x14ac:dyDescent="0.2">
      <c r="A1151" s="151"/>
      <c r="B1151" s="151"/>
      <c r="C1151" s="151"/>
      <c r="D1151" s="151"/>
      <c r="E1151" s="151"/>
      <c r="F1151" s="151"/>
      <c r="G1151" s="151"/>
      <c r="H1151" s="151"/>
      <c r="I1151" s="151"/>
      <c r="J1151" s="151"/>
      <c r="K1151" s="151"/>
      <c r="L1151" s="151"/>
      <c r="M1151" s="151"/>
      <c r="N1151" s="151"/>
      <c r="O1151" s="151"/>
      <c r="P1151" s="151"/>
      <c r="Q1151" s="151"/>
      <c r="R1151" s="151"/>
      <c r="S1151" s="151"/>
      <c r="T1151" s="151"/>
      <c r="U1151" s="151"/>
      <c r="V1151" s="151"/>
      <c r="W1151" s="151"/>
      <c r="X1151" s="151"/>
      <c r="Y1151" s="151"/>
      <c r="Z1151" s="151"/>
      <c r="AA1151" s="151"/>
      <c r="AB1151" s="151"/>
      <c r="AC1151" s="151"/>
      <c r="AD1151" s="151"/>
      <c r="AE1151" s="151"/>
      <c r="AF1151" s="151"/>
      <c r="AG1151" s="151"/>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c r="BI1151" s="151"/>
      <c r="BJ1151" s="151"/>
      <c r="BK1151" s="151"/>
      <c r="BL1151" s="151"/>
      <c r="BM1151" s="151"/>
      <c r="BN1151" s="151"/>
      <c r="BO1151" s="151"/>
      <c r="BP1151" s="151"/>
      <c r="BQ1151" s="151"/>
      <c r="BR1151" s="151"/>
      <c r="BS1151" s="151"/>
      <c r="BT1151" s="151"/>
      <c r="BU1151" s="151"/>
      <c r="BV1151" s="151"/>
      <c r="BW1151" s="151"/>
      <c r="BX1151" s="151"/>
      <c r="BY1151" s="151"/>
      <c r="BZ1151" s="151"/>
      <c r="CA1151" s="151"/>
      <c r="CB1151" s="151"/>
      <c r="CC1151" s="151"/>
      <c r="CD1151" s="151"/>
      <c r="CE1151" s="151"/>
      <c r="CF1151" s="151"/>
      <c r="CG1151" s="151"/>
      <c r="CH1151" s="151"/>
      <c r="CI1151" s="151"/>
      <c r="CJ1151" s="151"/>
      <c r="CK1151" s="151"/>
      <c r="CL1151" s="151"/>
      <c r="CM1151" s="151"/>
      <c r="CN1151" s="151"/>
      <c r="CO1151" s="151"/>
      <c r="CP1151" s="151"/>
      <c r="CQ1151" s="151"/>
      <c r="CR1151" s="151"/>
      <c r="CS1151" s="151"/>
      <c r="CT1151" s="151"/>
      <c r="CU1151" s="151"/>
      <c r="CV1151" s="151"/>
      <c r="CW1151" s="151"/>
      <c r="CX1151" s="151"/>
      <c r="CY1151" s="151"/>
      <c r="CZ1151" s="151"/>
      <c r="DA1151" s="151"/>
      <c r="DB1151" s="151"/>
      <c r="DC1151" s="151"/>
      <c r="DD1151" s="151"/>
      <c r="DE1151" s="151"/>
      <c r="DF1151" s="151"/>
      <c r="DG1151" s="151"/>
      <c r="DH1151" s="151"/>
      <c r="DI1151" s="151"/>
      <c r="DJ1151" s="151"/>
      <c r="DK1151" s="151"/>
      <c r="DL1151" s="151"/>
      <c r="DM1151" s="151"/>
      <c r="DN1151" s="151"/>
      <c r="DO1151" s="151"/>
    </row>
    <row r="1152" spans="1:119" ht="15.75" customHeight="1" x14ac:dyDescent="0.2">
      <c r="A1152" s="151"/>
      <c r="B1152" s="151"/>
      <c r="C1152" s="151"/>
      <c r="D1152" s="151"/>
      <c r="E1152" s="151"/>
      <c r="F1152" s="151"/>
      <c r="G1152" s="151"/>
      <c r="H1152" s="151"/>
      <c r="I1152" s="151"/>
      <c r="J1152" s="151"/>
      <c r="K1152" s="151"/>
      <c r="L1152" s="151"/>
      <c r="M1152" s="151"/>
      <c r="N1152" s="151"/>
      <c r="O1152" s="151"/>
      <c r="P1152" s="151"/>
      <c r="Q1152" s="151"/>
      <c r="R1152" s="151"/>
      <c r="S1152" s="151"/>
      <c r="T1152" s="151"/>
      <c r="U1152" s="151"/>
      <c r="V1152" s="151"/>
      <c r="W1152" s="151"/>
      <c r="X1152" s="151"/>
      <c r="Y1152" s="151"/>
      <c r="Z1152" s="151"/>
      <c r="AA1152" s="151"/>
      <c r="AB1152" s="151"/>
      <c r="AC1152" s="151"/>
      <c r="AD1152" s="151"/>
      <c r="AE1152" s="151"/>
      <c r="AF1152" s="151"/>
      <c r="AG1152" s="151"/>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c r="BI1152" s="151"/>
      <c r="BJ1152" s="151"/>
      <c r="BK1152" s="151"/>
      <c r="BL1152" s="151"/>
      <c r="BM1152" s="151"/>
      <c r="BN1152" s="151"/>
      <c r="BO1152" s="151"/>
      <c r="BP1152" s="151"/>
      <c r="BQ1152" s="151"/>
      <c r="BR1152" s="151"/>
      <c r="BS1152" s="151"/>
      <c r="BT1152" s="151"/>
      <c r="BU1152" s="151"/>
      <c r="BV1152" s="151"/>
      <c r="BW1152" s="151"/>
      <c r="BX1152" s="151"/>
      <c r="BY1152" s="151"/>
      <c r="BZ1152" s="151"/>
      <c r="CA1152" s="151"/>
      <c r="CB1152" s="151"/>
      <c r="CC1152" s="151"/>
      <c r="CD1152" s="151"/>
      <c r="CE1152" s="151"/>
      <c r="CF1152" s="151"/>
      <c r="CG1152" s="151"/>
      <c r="CH1152" s="151"/>
      <c r="CI1152" s="151"/>
      <c r="CJ1152" s="151"/>
      <c r="CK1152" s="151"/>
      <c r="CL1152" s="151"/>
      <c r="CM1152" s="151"/>
      <c r="CN1152" s="151"/>
      <c r="CO1152" s="151"/>
      <c r="CP1152" s="151"/>
      <c r="CQ1152" s="151"/>
      <c r="CR1152" s="151"/>
      <c r="CS1152" s="151"/>
      <c r="CT1152" s="151"/>
      <c r="CU1152" s="151"/>
      <c r="CV1152" s="151"/>
      <c r="CW1152" s="151"/>
      <c r="CX1152" s="151"/>
      <c r="CY1152" s="151"/>
      <c r="CZ1152" s="151"/>
      <c r="DA1152" s="151"/>
      <c r="DB1152" s="151"/>
      <c r="DC1152" s="151"/>
      <c r="DD1152" s="151"/>
      <c r="DE1152" s="151"/>
      <c r="DF1152" s="151"/>
      <c r="DG1152" s="151"/>
      <c r="DH1152" s="151"/>
      <c r="DI1152" s="151"/>
      <c r="DJ1152" s="151"/>
      <c r="DK1152" s="151"/>
      <c r="DL1152" s="151"/>
      <c r="DM1152" s="151"/>
      <c r="DN1152" s="151"/>
      <c r="DO1152" s="151"/>
    </row>
    <row r="1153" spans="1:119" ht="15.75" customHeight="1" x14ac:dyDescent="0.2">
      <c r="A1153" s="151"/>
      <c r="B1153" s="151"/>
      <c r="C1153" s="151"/>
      <c r="D1153" s="151"/>
      <c r="E1153" s="151"/>
      <c r="F1153" s="151"/>
      <c r="G1153" s="151"/>
      <c r="H1153" s="151"/>
      <c r="I1153" s="151"/>
      <c r="J1153" s="151"/>
      <c r="K1153" s="151"/>
      <c r="L1153" s="151"/>
      <c r="M1153" s="151"/>
      <c r="N1153" s="151"/>
      <c r="O1153" s="151"/>
      <c r="P1153" s="151"/>
      <c r="Q1153" s="151"/>
      <c r="R1153" s="151"/>
      <c r="S1153" s="151"/>
      <c r="T1153" s="151"/>
      <c r="U1153" s="151"/>
      <c r="V1153" s="151"/>
      <c r="W1153" s="151"/>
      <c r="X1153" s="151"/>
      <c r="Y1153" s="151"/>
      <c r="Z1153" s="151"/>
      <c r="AA1153" s="151"/>
      <c r="AB1153" s="151"/>
      <c r="AC1153" s="151"/>
      <c r="AD1153" s="151"/>
      <c r="AE1153" s="151"/>
      <c r="AF1153" s="151"/>
      <c r="AG1153" s="151"/>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c r="BI1153" s="151"/>
      <c r="BJ1153" s="151"/>
      <c r="BK1153" s="151"/>
      <c r="BL1153" s="151"/>
      <c r="BM1153" s="151"/>
      <c r="BN1153" s="151"/>
      <c r="BO1153" s="151"/>
      <c r="BP1153" s="151"/>
      <c r="BQ1153" s="151"/>
      <c r="BR1153" s="151"/>
      <c r="BS1153" s="151"/>
      <c r="BT1153" s="151"/>
      <c r="BU1153" s="151"/>
      <c r="BV1153" s="151"/>
      <c r="BW1153" s="151"/>
      <c r="BX1153" s="151"/>
      <c r="BY1153" s="151"/>
      <c r="BZ1153" s="151"/>
      <c r="CA1153" s="151"/>
      <c r="CB1153" s="151"/>
      <c r="CC1153" s="151"/>
      <c r="CD1153" s="151"/>
      <c r="CE1153" s="151"/>
      <c r="CF1153" s="151"/>
      <c r="CG1153" s="151"/>
      <c r="CH1153" s="151"/>
      <c r="CI1153" s="151"/>
      <c r="CJ1153" s="151"/>
      <c r="CK1153" s="151"/>
      <c r="CL1153" s="151"/>
      <c r="CM1153" s="151"/>
      <c r="CN1153" s="151"/>
      <c r="CO1153" s="151"/>
      <c r="CP1153" s="151"/>
      <c r="CQ1153" s="151"/>
      <c r="CR1153" s="151"/>
      <c r="CS1153" s="151"/>
      <c r="CT1153" s="151"/>
      <c r="CU1153" s="151"/>
      <c r="CV1153" s="151"/>
      <c r="CW1153" s="151"/>
      <c r="CX1153" s="151"/>
      <c r="CY1153" s="151"/>
      <c r="CZ1153" s="151"/>
      <c r="DA1153" s="151"/>
      <c r="DB1153" s="151"/>
      <c r="DC1153" s="151"/>
      <c r="DD1153" s="151"/>
      <c r="DE1153" s="151"/>
      <c r="DF1153" s="151"/>
      <c r="DG1153" s="151"/>
      <c r="DH1153" s="151"/>
      <c r="DI1153" s="151"/>
      <c r="DJ1153" s="151"/>
      <c r="DK1153" s="151"/>
      <c r="DL1153" s="151"/>
      <c r="DM1153" s="151"/>
      <c r="DN1153" s="151"/>
      <c r="DO1153" s="151"/>
    </row>
    <row r="1154" spans="1:119" ht="15.75" customHeight="1" x14ac:dyDescent="0.2">
      <c r="A1154" s="151"/>
      <c r="B1154" s="151"/>
      <c r="C1154" s="151"/>
      <c r="D1154" s="151"/>
      <c r="E1154" s="151"/>
      <c r="F1154" s="151"/>
      <c r="G1154" s="151"/>
      <c r="H1154" s="151"/>
      <c r="I1154" s="151"/>
      <c r="J1154" s="151"/>
      <c r="K1154" s="151"/>
      <c r="L1154" s="151"/>
      <c r="M1154" s="151"/>
      <c r="N1154" s="151"/>
      <c r="O1154" s="151"/>
      <c r="P1154" s="151"/>
      <c r="Q1154" s="151"/>
      <c r="R1154" s="151"/>
      <c r="S1154" s="151"/>
      <c r="T1154" s="151"/>
      <c r="U1154" s="151"/>
      <c r="V1154" s="151"/>
      <c r="W1154" s="151"/>
      <c r="X1154" s="151"/>
      <c r="Y1154" s="151"/>
      <c r="Z1154" s="151"/>
      <c r="AA1154" s="151"/>
      <c r="AB1154" s="151"/>
      <c r="AC1154" s="151"/>
      <c r="AD1154" s="151"/>
      <c r="AE1154" s="151"/>
      <c r="AF1154" s="151"/>
      <c r="AG1154" s="151"/>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c r="BI1154" s="151"/>
      <c r="BJ1154" s="151"/>
      <c r="BK1154" s="151"/>
      <c r="BL1154" s="151"/>
      <c r="BM1154" s="151"/>
      <c r="BN1154" s="151"/>
      <c r="BO1154" s="151"/>
      <c r="BP1154" s="151"/>
      <c r="BQ1154" s="151"/>
      <c r="BR1154" s="151"/>
      <c r="BS1154" s="151"/>
      <c r="BT1154" s="151"/>
      <c r="BU1154" s="151"/>
      <c r="BV1154" s="151"/>
      <c r="BW1154" s="151"/>
      <c r="BX1154" s="151"/>
      <c r="BY1154" s="151"/>
      <c r="BZ1154" s="151"/>
      <c r="CA1154" s="151"/>
      <c r="CB1154" s="151"/>
      <c r="CC1154" s="151"/>
      <c r="CD1154" s="151"/>
      <c r="CE1154" s="151"/>
      <c r="CF1154" s="151"/>
      <c r="CG1154" s="151"/>
      <c r="CH1154" s="151"/>
      <c r="CI1154" s="151"/>
      <c r="CJ1154" s="151"/>
      <c r="CK1154" s="151"/>
      <c r="CL1154" s="151"/>
      <c r="CM1154" s="151"/>
      <c r="CN1154" s="151"/>
      <c r="CO1154" s="151"/>
      <c r="CP1154" s="151"/>
      <c r="CQ1154" s="151"/>
      <c r="CR1154" s="151"/>
      <c r="CS1154" s="151"/>
      <c r="CT1154" s="151"/>
      <c r="CU1154" s="151"/>
      <c r="CV1154" s="151"/>
      <c r="CW1154" s="151"/>
      <c r="CX1154" s="151"/>
      <c r="CY1154" s="151"/>
      <c r="CZ1154" s="151"/>
      <c r="DA1154" s="151"/>
      <c r="DB1154" s="151"/>
      <c r="DC1154" s="151"/>
      <c r="DD1154" s="151"/>
      <c r="DE1154" s="151"/>
      <c r="DF1154" s="151"/>
      <c r="DG1154" s="151"/>
      <c r="DH1154" s="151"/>
      <c r="DI1154" s="151"/>
      <c r="DJ1154" s="151"/>
      <c r="DK1154" s="151"/>
      <c r="DL1154" s="151"/>
      <c r="DM1154" s="151"/>
      <c r="DN1154" s="151"/>
      <c r="DO1154" s="151"/>
    </row>
    <row r="1155" spans="1:119" ht="15.75" customHeight="1" x14ac:dyDescent="0.2">
      <c r="A1155" s="151"/>
      <c r="B1155" s="151"/>
      <c r="C1155" s="151"/>
      <c r="D1155" s="151"/>
      <c r="E1155" s="151"/>
      <c r="F1155" s="151"/>
      <c r="G1155" s="151"/>
      <c r="H1155" s="151"/>
      <c r="I1155" s="151"/>
      <c r="J1155" s="151"/>
      <c r="K1155" s="151"/>
      <c r="L1155" s="151"/>
      <c r="M1155" s="151"/>
      <c r="N1155" s="151"/>
      <c r="O1155" s="151"/>
      <c r="P1155" s="151"/>
      <c r="Q1155" s="151"/>
      <c r="R1155" s="151"/>
      <c r="S1155" s="151"/>
      <c r="T1155" s="151"/>
      <c r="U1155" s="151"/>
      <c r="V1155" s="151"/>
      <c r="W1155" s="151"/>
      <c r="X1155" s="151"/>
      <c r="Y1155" s="151"/>
      <c r="Z1155" s="151"/>
      <c r="AA1155" s="151"/>
      <c r="AB1155" s="151"/>
      <c r="AC1155" s="151"/>
      <c r="AD1155" s="151"/>
      <c r="AE1155" s="151"/>
      <c r="AF1155" s="151"/>
      <c r="AG1155" s="151"/>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c r="BI1155" s="151"/>
      <c r="BJ1155" s="151"/>
      <c r="BK1155" s="151"/>
      <c r="BL1155" s="151"/>
      <c r="BM1155" s="151"/>
      <c r="BN1155" s="151"/>
      <c r="BO1155" s="151"/>
      <c r="BP1155" s="151"/>
      <c r="BQ1155" s="151"/>
      <c r="BR1155" s="151"/>
      <c r="BS1155" s="151"/>
      <c r="BT1155" s="151"/>
      <c r="BU1155" s="151"/>
      <c r="BV1155" s="151"/>
      <c r="BW1155" s="151"/>
      <c r="BX1155" s="151"/>
      <c r="BY1155" s="151"/>
      <c r="BZ1155" s="151"/>
      <c r="CA1155" s="151"/>
      <c r="CB1155" s="151"/>
      <c r="CC1155" s="151"/>
      <c r="CD1155" s="151"/>
      <c r="CE1155" s="151"/>
      <c r="CF1155" s="151"/>
      <c r="CG1155" s="151"/>
      <c r="CH1155" s="151"/>
      <c r="CI1155" s="151"/>
      <c r="CJ1155" s="151"/>
      <c r="CK1155" s="151"/>
      <c r="CL1155" s="151"/>
      <c r="CM1155" s="151"/>
      <c r="CN1155" s="151"/>
      <c r="CO1155" s="151"/>
      <c r="CP1155" s="151"/>
      <c r="CQ1155" s="151"/>
      <c r="CR1155" s="151"/>
      <c r="CS1155" s="151"/>
      <c r="CT1155" s="151"/>
      <c r="CU1155" s="151"/>
      <c r="CV1155" s="151"/>
      <c r="CW1155" s="151"/>
      <c r="CX1155" s="151"/>
      <c r="CY1155" s="151"/>
      <c r="CZ1155" s="151"/>
      <c r="DA1155" s="151"/>
      <c r="DB1155" s="151"/>
      <c r="DC1155" s="151"/>
      <c r="DD1155" s="151"/>
      <c r="DE1155" s="151"/>
      <c r="DF1155" s="151"/>
      <c r="DG1155" s="151"/>
      <c r="DH1155" s="151"/>
      <c r="DI1155" s="151"/>
      <c r="DJ1155" s="151"/>
      <c r="DK1155" s="151"/>
      <c r="DL1155" s="151"/>
      <c r="DM1155" s="151"/>
      <c r="DN1155" s="151"/>
      <c r="DO1155" s="151"/>
    </row>
    <row r="1156" spans="1:119" ht="15.75" customHeight="1" x14ac:dyDescent="0.2">
      <c r="A1156" s="151"/>
      <c r="B1156" s="151"/>
      <c r="C1156" s="151"/>
      <c r="D1156" s="151"/>
      <c r="E1156" s="151"/>
      <c r="F1156" s="151"/>
      <c r="G1156" s="151"/>
      <c r="H1156" s="151"/>
      <c r="I1156" s="151"/>
      <c r="J1156" s="151"/>
      <c r="K1156" s="151"/>
      <c r="L1156" s="151"/>
      <c r="M1156" s="151"/>
      <c r="N1156" s="151"/>
      <c r="O1156" s="151"/>
      <c r="P1156" s="151"/>
      <c r="Q1156" s="151"/>
      <c r="R1156" s="151"/>
      <c r="S1156" s="151"/>
      <c r="T1156" s="151"/>
      <c r="U1156" s="151"/>
      <c r="V1156" s="151"/>
      <c r="W1156" s="151"/>
      <c r="X1156" s="151"/>
      <c r="Y1156" s="151"/>
      <c r="Z1156" s="151"/>
      <c r="AA1156" s="151"/>
      <c r="AB1156" s="151"/>
      <c r="AC1156" s="151"/>
      <c r="AD1156" s="151"/>
      <c r="AE1156" s="151"/>
      <c r="AF1156" s="151"/>
      <c r="AG1156" s="151"/>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c r="BG1156" s="151"/>
      <c r="BH1156" s="151"/>
      <c r="BI1156" s="151"/>
      <c r="BJ1156" s="151"/>
      <c r="BK1156" s="151"/>
      <c r="BL1156" s="151"/>
      <c r="BM1156" s="151"/>
      <c r="BN1156" s="151"/>
      <c r="BO1156" s="151"/>
      <c r="BP1156" s="151"/>
      <c r="BQ1156" s="151"/>
      <c r="BR1156" s="151"/>
      <c r="BS1156" s="151"/>
      <c r="BT1156" s="151"/>
      <c r="BU1156" s="151"/>
      <c r="BV1156" s="151"/>
      <c r="BW1156" s="151"/>
      <c r="BX1156" s="151"/>
      <c r="BY1156" s="151"/>
      <c r="BZ1156" s="151"/>
      <c r="CA1156" s="151"/>
      <c r="CB1156" s="151"/>
      <c r="CC1156" s="151"/>
      <c r="CD1156" s="151"/>
      <c r="CE1156" s="151"/>
      <c r="CF1156" s="151"/>
      <c r="CG1156" s="151"/>
      <c r="CH1156" s="151"/>
      <c r="CI1156" s="151"/>
      <c r="CJ1156" s="151"/>
      <c r="CK1156" s="151"/>
      <c r="CL1156" s="151"/>
      <c r="CM1156" s="151"/>
      <c r="CN1156" s="151"/>
      <c r="CO1156" s="151"/>
      <c r="CP1156" s="151"/>
      <c r="CQ1156" s="151"/>
      <c r="CR1156" s="151"/>
      <c r="CS1156" s="151"/>
      <c r="CT1156" s="151"/>
      <c r="CU1156" s="151"/>
      <c r="CV1156" s="151"/>
      <c r="CW1156" s="151"/>
      <c r="CX1156" s="151"/>
      <c r="CY1156" s="151"/>
      <c r="CZ1156" s="151"/>
      <c r="DA1156" s="151"/>
      <c r="DB1156" s="151"/>
      <c r="DC1156" s="151"/>
      <c r="DD1156" s="151"/>
      <c r="DE1156" s="151"/>
      <c r="DF1156" s="151"/>
      <c r="DG1156" s="151"/>
      <c r="DH1156" s="151"/>
      <c r="DI1156" s="151"/>
      <c r="DJ1156" s="151"/>
      <c r="DK1156" s="151"/>
      <c r="DL1156" s="151"/>
      <c r="DM1156" s="151"/>
      <c r="DN1156" s="151"/>
      <c r="DO1156" s="151"/>
    </row>
    <row r="1157" spans="1:119" ht="15.75" customHeight="1" x14ac:dyDescent="0.2">
      <c r="A1157" s="151"/>
      <c r="B1157" s="151"/>
      <c r="C1157" s="151"/>
      <c r="D1157" s="151"/>
      <c r="E1157" s="151"/>
      <c r="F1157" s="151"/>
      <c r="G1157" s="151"/>
      <c r="H1157" s="151"/>
      <c r="I1157" s="151"/>
      <c r="J1157" s="151"/>
      <c r="K1157" s="151"/>
      <c r="L1157" s="151"/>
      <c r="M1157" s="151"/>
      <c r="N1157" s="151"/>
      <c r="O1157" s="151"/>
      <c r="P1157" s="151"/>
      <c r="Q1157" s="151"/>
      <c r="R1157" s="151"/>
      <c r="S1157" s="151"/>
      <c r="T1157" s="151"/>
      <c r="U1157" s="151"/>
      <c r="V1157" s="151"/>
      <c r="W1157" s="151"/>
      <c r="X1157" s="151"/>
      <c r="Y1157" s="151"/>
      <c r="Z1157" s="151"/>
      <c r="AA1157" s="151"/>
      <c r="AB1157" s="151"/>
      <c r="AC1157" s="151"/>
      <c r="AD1157" s="151"/>
      <c r="AE1157" s="151"/>
      <c r="AF1157" s="151"/>
      <c r="AG1157" s="151"/>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c r="BI1157" s="151"/>
      <c r="BJ1157" s="151"/>
      <c r="BK1157" s="151"/>
      <c r="BL1157" s="151"/>
      <c r="BM1157" s="151"/>
      <c r="BN1157" s="151"/>
      <c r="BO1157" s="151"/>
      <c r="BP1157" s="151"/>
      <c r="BQ1157" s="151"/>
      <c r="BR1157" s="151"/>
      <c r="BS1157" s="151"/>
      <c r="BT1157" s="151"/>
      <c r="BU1157" s="151"/>
      <c r="BV1157" s="151"/>
      <c r="BW1157" s="151"/>
      <c r="BX1157" s="151"/>
      <c r="BY1157" s="151"/>
      <c r="BZ1157" s="151"/>
      <c r="CA1157" s="151"/>
      <c r="CB1157" s="151"/>
      <c r="CC1157" s="151"/>
      <c r="CD1157" s="151"/>
      <c r="CE1157" s="151"/>
      <c r="CF1157" s="151"/>
      <c r="CG1157" s="151"/>
      <c r="CH1157" s="151"/>
      <c r="CI1157" s="151"/>
      <c r="CJ1157" s="151"/>
      <c r="CK1157" s="151"/>
      <c r="CL1157" s="151"/>
      <c r="CM1157" s="151"/>
      <c r="CN1157" s="151"/>
      <c r="CO1157" s="151"/>
      <c r="CP1157" s="151"/>
      <c r="CQ1157" s="151"/>
      <c r="CR1157" s="151"/>
      <c r="CS1157" s="151"/>
      <c r="CT1157" s="151"/>
      <c r="CU1157" s="151"/>
      <c r="CV1157" s="151"/>
      <c r="CW1157" s="151"/>
      <c r="CX1157" s="151"/>
      <c r="CY1157" s="151"/>
      <c r="CZ1157" s="151"/>
      <c r="DA1157" s="151"/>
      <c r="DB1157" s="151"/>
      <c r="DC1157" s="151"/>
      <c r="DD1157" s="151"/>
      <c r="DE1157" s="151"/>
      <c r="DF1157" s="151"/>
      <c r="DG1157" s="151"/>
      <c r="DH1157" s="151"/>
      <c r="DI1157" s="151"/>
      <c r="DJ1157" s="151"/>
      <c r="DK1157" s="151"/>
      <c r="DL1157" s="151"/>
      <c r="DM1157" s="151"/>
      <c r="DN1157" s="151"/>
      <c r="DO1157" s="151"/>
    </row>
    <row r="1158" spans="1:119" ht="15.75" customHeight="1" x14ac:dyDescent="0.2">
      <c r="A1158" s="151"/>
      <c r="B1158" s="151"/>
      <c r="C1158" s="151"/>
      <c r="D1158" s="151"/>
      <c r="E1158" s="151"/>
      <c r="F1158" s="151"/>
      <c r="G1158" s="151"/>
      <c r="H1158" s="151"/>
      <c r="I1158" s="151"/>
      <c r="J1158" s="151"/>
      <c r="K1158" s="151"/>
      <c r="L1158" s="151"/>
      <c r="M1158" s="151"/>
      <c r="N1158" s="151"/>
      <c r="O1158" s="151"/>
      <c r="P1158" s="151"/>
      <c r="Q1158" s="151"/>
      <c r="R1158" s="151"/>
      <c r="S1158" s="151"/>
      <c r="T1158" s="151"/>
      <c r="U1158" s="151"/>
      <c r="V1158" s="151"/>
      <c r="W1158" s="151"/>
      <c r="X1158" s="151"/>
      <c r="Y1158" s="151"/>
      <c r="Z1158" s="151"/>
      <c r="AA1158" s="151"/>
      <c r="AB1158" s="151"/>
      <c r="AC1158" s="151"/>
      <c r="AD1158" s="151"/>
      <c r="AE1158" s="151"/>
      <c r="AF1158" s="151"/>
      <c r="AG1158" s="151"/>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c r="BG1158" s="151"/>
      <c r="BH1158" s="151"/>
      <c r="BI1158" s="151"/>
      <c r="BJ1158" s="151"/>
      <c r="BK1158" s="151"/>
      <c r="BL1158" s="151"/>
      <c r="BM1158" s="151"/>
      <c r="BN1158" s="151"/>
      <c r="BO1158" s="151"/>
      <c r="BP1158" s="151"/>
      <c r="BQ1158" s="151"/>
      <c r="BR1158" s="151"/>
      <c r="BS1158" s="151"/>
      <c r="BT1158" s="151"/>
      <c r="BU1158" s="151"/>
      <c r="BV1158" s="151"/>
      <c r="BW1158" s="151"/>
      <c r="BX1158" s="151"/>
      <c r="BY1158" s="151"/>
      <c r="BZ1158" s="151"/>
      <c r="CA1158" s="151"/>
      <c r="CB1158" s="151"/>
      <c r="CC1158" s="151"/>
      <c r="CD1158" s="151"/>
      <c r="CE1158" s="151"/>
      <c r="CF1158" s="151"/>
      <c r="CG1158" s="151"/>
      <c r="CH1158" s="151"/>
      <c r="CI1158" s="151"/>
      <c r="CJ1158" s="151"/>
      <c r="CK1158" s="151"/>
      <c r="CL1158" s="151"/>
      <c r="CM1158" s="151"/>
      <c r="CN1158" s="151"/>
      <c r="CO1158" s="151"/>
      <c r="CP1158" s="151"/>
      <c r="CQ1158" s="151"/>
      <c r="CR1158" s="151"/>
      <c r="CS1158" s="151"/>
      <c r="CT1158" s="151"/>
      <c r="CU1158" s="151"/>
      <c r="CV1158" s="151"/>
      <c r="CW1158" s="151"/>
      <c r="CX1158" s="151"/>
      <c r="CY1158" s="151"/>
      <c r="CZ1158" s="151"/>
      <c r="DA1158" s="151"/>
      <c r="DB1158" s="151"/>
      <c r="DC1158" s="151"/>
      <c r="DD1158" s="151"/>
      <c r="DE1158" s="151"/>
      <c r="DF1158" s="151"/>
      <c r="DG1158" s="151"/>
      <c r="DH1158" s="151"/>
      <c r="DI1158" s="151"/>
      <c r="DJ1158" s="151"/>
      <c r="DK1158" s="151"/>
      <c r="DL1158" s="151"/>
      <c r="DM1158" s="151"/>
      <c r="DN1158" s="151"/>
      <c r="DO1158" s="151"/>
    </row>
    <row r="1159" spans="1:119" ht="15.75" customHeight="1" x14ac:dyDescent="0.2">
      <c r="A1159" s="151"/>
      <c r="B1159" s="151"/>
      <c r="C1159" s="151"/>
      <c r="D1159" s="151"/>
      <c r="E1159" s="151"/>
      <c r="F1159" s="151"/>
      <c r="G1159" s="151"/>
      <c r="H1159" s="151"/>
      <c r="I1159" s="151"/>
      <c r="J1159" s="151"/>
      <c r="K1159" s="151"/>
      <c r="L1159" s="151"/>
      <c r="M1159" s="151"/>
      <c r="N1159" s="151"/>
      <c r="O1159" s="151"/>
      <c r="P1159" s="151"/>
      <c r="Q1159" s="151"/>
      <c r="R1159" s="151"/>
      <c r="S1159" s="151"/>
      <c r="T1159" s="151"/>
      <c r="U1159" s="151"/>
      <c r="V1159" s="151"/>
      <c r="W1159" s="151"/>
      <c r="X1159" s="151"/>
      <c r="Y1159" s="151"/>
      <c r="Z1159" s="151"/>
      <c r="AA1159" s="151"/>
      <c r="AB1159" s="151"/>
      <c r="AC1159" s="151"/>
      <c r="AD1159" s="151"/>
      <c r="AE1159" s="151"/>
      <c r="AF1159" s="151"/>
      <c r="AG1159" s="151"/>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c r="BG1159" s="151"/>
      <c r="BH1159" s="151"/>
      <c r="BI1159" s="151"/>
      <c r="BJ1159" s="151"/>
      <c r="BK1159" s="151"/>
      <c r="BL1159" s="151"/>
      <c r="BM1159" s="151"/>
      <c r="BN1159" s="151"/>
      <c r="BO1159" s="151"/>
      <c r="BP1159" s="151"/>
      <c r="BQ1159" s="151"/>
      <c r="BR1159" s="151"/>
      <c r="BS1159" s="151"/>
      <c r="BT1159" s="151"/>
      <c r="BU1159" s="151"/>
      <c r="BV1159" s="151"/>
      <c r="BW1159" s="151"/>
      <c r="BX1159" s="151"/>
      <c r="BY1159" s="151"/>
      <c r="BZ1159" s="151"/>
      <c r="CA1159" s="151"/>
      <c r="CB1159" s="151"/>
      <c r="CC1159" s="151"/>
      <c r="CD1159" s="151"/>
      <c r="CE1159" s="151"/>
      <c r="CF1159" s="151"/>
      <c r="CG1159" s="151"/>
      <c r="CH1159" s="151"/>
      <c r="CI1159" s="151"/>
      <c r="CJ1159" s="151"/>
      <c r="CK1159" s="151"/>
      <c r="CL1159" s="151"/>
      <c r="CM1159" s="151"/>
      <c r="CN1159" s="151"/>
      <c r="CO1159" s="151"/>
      <c r="CP1159" s="151"/>
      <c r="CQ1159" s="151"/>
      <c r="CR1159" s="151"/>
      <c r="CS1159" s="151"/>
      <c r="CT1159" s="151"/>
      <c r="CU1159" s="151"/>
      <c r="CV1159" s="151"/>
      <c r="CW1159" s="151"/>
      <c r="CX1159" s="151"/>
      <c r="CY1159" s="151"/>
      <c r="CZ1159" s="151"/>
      <c r="DA1159" s="151"/>
      <c r="DB1159" s="151"/>
      <c r="DC1159" s="151"/>
      <c r="DD1159" s="151"/>
      <c r="DE1159" s="151"/>
      <c r="DF1159" s="151"/>
      <c r="DG1159" s="151"/>
      <c r="DH1159" s="151"/>
      <c r="DI1159" s="151"/>
      <c r="DJ1159" s="151"/>
      <c r="DK1159" s="151"/>
      <c r="DL1159" s="151"/>
      <c r="DM1159" s="151"/>
      <c r="DN1159" s="151"/>
      <c r="DO1159" s="151"/>
    </row>
    <row r="1160" spans="1:119" ht="15.75" customHeight="1" x14ac:dyDescent="0.2">
      <c r="A1160" s="151"/>
      <c r="B1160" s="151"/>
      <c r="C1160" s="151"/>
      <c r="D1160" s="151"/>
      <c r="E1160" s="151"/>
      <c r="F1160" s="151"/>
      <c r="G1160" s="151"/>
      <c r="H1160" s="151"/>
      <c r="I1160" s="151"/>
      <c r="J1160" s="151"/>
      <c r="K1160" s="151"/>
      <c r="L1160" s="151"/>
      <c r="M1160" s="151"/>
      <c r="N1160" s="151"/>
      <c r="O1160" s="151"/>
      <c r="P1160" s="151"/>
      <c r="Q1160" s="151"/>
      <c r="R1160" s="151"/>
      <c r="S1160" s="151"/>
      <c r="T1160" s="151"/>
      <c r="U1160" s="151"/>
      <c r="V1160" s="151"/>
      <c r="W1160" s="151"/>
      <c r="X1160" s="151"/>
      <c r="Y1160" s="151"/>
      <c r="Z1160" s="151"/>
      <c r="AA1160" s="151"/>
      <c r="AB1160" s="151"/>
      <c r="AC1160" s="151"/>
      <c r="AD1160" s="151"/>
      <c r="AE1160" s="151"/>
      <c r="AF1160" s="151"/>
      <c r="AG1160" s="151"/>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c r="BG1160" s="151"/>
      <c r="BH1160" s="151"/>
      <c r="BI1160" s="151"/>
      <c r="BJ1160" s="151"/>
      <c r="BK1160" s="151"/>
      <c r="BL1160" s="151"/>
      <c r="BM1160" s="151"/>
      <c r="BN1160" s="151"/>
      <c r="BO1160" s="151"/>
      <c r="BP1160" s="151"/>
      <c r="BQ1160" s="151"/>
      <c r="BR1160" s="151"/>
      <c r="BS1160" s="151"/>
      <c r="BT1160" s="151"/>
      <c r="BU1160" s="151"/>
      <c r="BV1160" s="151"/>
      <c r="BW1160" s="151"/>
      <c r="BX1160" s="151"/>
      <c r="BY1160" s="151"/>
      <c r="BZ1160" s="151"/>
      <c r="CA1160" s="151"/>
      <c r="CB1160" s="151"/>
      <c r="CC1160" s="151"/>
      <c r="CD1160" s="151"/>
      <c r="CE1160" s="151"/>
      <c r="CF1160" s="151"/>
      <c r="CG1160" s="151"/>
      <c r="CH1160" s="151"/>
      <c r="CI1160" s="151"/>
      <c r="CJ1160" s="151"/>
      <c r="CK1160" s="151"/>
      <c r="CL1160" s="151"/>
      <c r="CM1160" s="151"/>
      <c r="CN1160" s="151"/>
      <c r="CO1160" s="151"/>
      <c r="CP1160" s="151"/>
      <c r="CQ1160" s="151"/>
      <c r="CR1160" s="151"/>
      <c r="CS1160" s="151"/>
      <c r="CT1160" s="151"/>
      <c r="CU1160" s="151"/>
      <c r="CV1160" s="151"/>
      <c r="CW1160" s="151"/>
      <c r="CX1160" s="151"/>
      <c r="CY1160" s="151"/>
      <c r="CZ1160" s="151"/>
      <c r="DA1160" s="151"/>
      <c r="DB1160" s="151"/>
      <c r="DC1160" s="151"/>
      <c r="DD1160" s="151"/>
      <c r="DE1160" s="151"/>
      <c r="DF1160" s="151"/>
      <c r="DG1160" s="151"/>
      <c r="DH1160" s="151"/>
      <c r="DI1160" s="151"/>
      <c r="DJ1160" s="151"/>
      <c r="DK1160" s="151"/>
      <c r="DL1160" s="151"/>
      <c r="DM1160" s="151"/>
      <c r="DN1160" s="151"/>
      <c r="DO1160" s="151"/>
    </row>
    <row r="1161" spans="1:119" ht="15.75" customHeight="1" x14ac:dyDescent="0.2">
      <c r="A1161" s="151"/>
      <c r="B1161" s="151"/>
      <c r="C1161" s="151"/>
      <c r="D1161" s="151"/>
      <c r="E1161" s="151"/>
      <c r="F1161" s="151"/>
      <c r="G1161" s="151"/>
      <c r="H1161" s="151"/>
      <c r="I1161" s="151"/>
      <c r="J1161" s="151"/>
      <c r="K1161" s="151"/>
      <c r="L1161" s="151"/>
      <c r="M1161" s="151"/>
      <c r="N1161" s="151"/>
      <c r="O1161" s="151"/>
      <c r="P1161" s="151"/>
      <c r="Q1161" s="151"/>
      <c r="R1161" s="151"/>
      <c r="S1161" s="151"/>
      <c r="T1161" s="151"/>
      <c r="U1161" s="151"/>
      <c r="V1161" s="151"/>
      <c r="W1161" s="151"/>
      <c r="X1161" s="151"/>
      <c r="Y1161" s="151"/>
      <c r="Z1161" s="151"/>
      <c r="AA1161" s="151"/>
      <c r="AB1161" s="151"/>
      <c r="AC1161" s="151"/>
      <c r="AD1161" s="151"/>
      <c r="AE1161" s="151"/>
      <c r="AF1161" s="151"/>
      <c r="AG1161" s="151"/>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c r="BG1161" s="151"/>
      <c r="BH1161" s="151"/>
      <c r="BI1161" s="151"/>
      <c r="BJ1161" s="151"/>
      <c r="BK1161" s="151"/>
      <c r="BL1161" s="151"/>
      <c r="BM1161" s="151"/>
      <c r="BN1161" s="151"/>
      <c r="BO1161" s="151"/>
      <c r="BP1161" s="151"/>
      <c r="BQ1161" s="151"/>
      <c r="BR1161" s="151"/>
      <c r="BS1161" s="151"/>
      <c r="BT1161" s="151"/>
      <c r="BU1161" s="151"/>
      <c r="BV1161" s="151"/>
      <c r="BW1161" s="151"/>
      <c r="BX1161" s="151"/>
      <c r="BY1161" s="151"/>
      <c r="BZ1161" s="151"/>
      <c r="CA1161" s="151"/>
      <c r="CB1161" s="151"/>
      <c r="CC1161" s="151"/>
      <c r="CD1161" s="151"/>
      <c r="CE1161" s="151"/>
      <c r="CF1161" s="151"/>
      <c r="CG1161" s="151"/>
      <c r="CH1161" s="151"/>
      <c r="CI1161" s="151"/>
      <c r="CJ1161" s="151"/>
      <c r="CK1161" s="151"/>
      <c r="CL1161" s="151"/>
      <c r="CM1161" s="151"/>
      <c r="CN1161" s="151"/>
      <c r="CO1161" s="151"/>
      <c r="CP1161" s="151"/>
      <c r="CQ1161" s="151"/>
      <c r="CR1161" s="151"/>
      <c r="CS1161" s="151"/>
      <c r="CT1161" s="151"/>
      <c r="CU1161" s="151"/>
      <c r="CV1161" s="151"/>
      <c r="CW1161" s="151"/>
      <c r="CX1161" s="151"/>
      <c r="CY1161" s="151"/>
      <c r="CZ1161" s="151"/>
      <c r="DA1161" s="151"/>
      <c r="DB1161" s="151"/>
      <c r="DC1161" s="151"/>
      <c r="DD1161" s="151"/>
      <c r="DE1161" s="151"/>
      <c r="DF1161" s="151"/>
      <c r="DG1161" s="151"/>
      <c r="DH1161" s="151"/>
      <c r="DI1161" s="151"/>
      <c r="DJ1161" s="151"/>
      <c r="DK1161" s="151"/>
      <c r="DL1161" s="151"/>
      <c r="DM1161" s="151"/>
      <c r="DN1161" s="151"/>
      <c r="DO1161" s="151"/>
    </row>
    <row r="1162" spans="1:119" ht="15.75" customHeight="1" x14ac:dyDescent="0.2">
      <c r="A1162" s="151"/>
      <c r="B1162" s="151"/>
      <c r="C1162" s="151"/>
      <c r="D1162" s="151"/>
      <c r="E1162" s="151"/>
      <c r="F1162" s="151"/>
      <c r="G1162" s="151"/>
      <c r="H1162" s="151"/>
      <c r="I1162" s="151"/>
      <c r="J1162" s="151"/>
      <c r="K1162" s="151"/>
      <c r="L1162" s="151"/>
      <c r="M1162" s="151"/>
      <c r="N1162" s="151"/>
      <c r="O1162" s="151"/>
      <c r="P1162" s="151"/>
      <c r="Q1162" s="151"/>
      <c r="R1162" s="151"/>
      <c r="S1162" s="151"/>
      <c r="T1162" s="151"/>
      <c r="U1162" s="151"/>
      <c r="V1162" s="151"/>
      <c r="W1162" s="151"/>
      <c r="X1162" s="151"/>
      <c r="Y1162" s="151"/>
      <c r="Z1162" s="151"/>
      <c r="AA1162" s="151"/>
      <c r="AB1162" s="151"/>
      <c r="AC1162" s="151"/>
      <c r="AD1162" s="151"/>
      <c r="AE1162" s="151"/>
      <c r="AF1162" s="151"/>
      <c r="AG1162" s="151"/>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c r="BG1162" s="151"/>
      <c r="BH1162" s="151"/>
      <c r="BI1162" s="151"/>
      <c r="BJ1162" s="151"/>
      <c r="BK1162" s="151"/>
      <c r="BL1162" s="151"/>
      <c r="BM1162" s="151"/>
      <c r="BN1162" s="151"/>
      <c r="BO1162" s="151"/>
      <c r="BP1162" s="151"/>
      <c r="BQ1162" s="151"/>
      <c r="BR1162" s="151"/>
      <c r="BS1162" s="151"/>
      <c r="BT1162" s="151"/>
      <c r="BU1162" s="151"/>
      <c r="BV1162" s="151"/>
      <c r="BW1162" s="151"/>
      <c r="BX1162" s="151"/>
      <c r="BY1162" s="151"/>
      <c r="BZ1162" s="151"/>
      <c r="CA1162" s="151"/>
      <c r="CB1162" s="151"/>
      <c r="CC1162" s="151"/>
      <c r="CD1162" s="151"/>
      <c r="CE1162" s="151"/>
      <c r="CF1162" s="151"/>
      <c r="CG1162" s="151"/>
      <c r="CH1162" s="151"/>
      <c r="CI1162" s="151"/>
      <c r="CJ1162" s="151"/>
      <c r="CK1162" s="151"/>
      <c r="CL1162" s="151"/>
      <c r="CM1162" s="151"/>
      <c r="CN1162" s="151"/>
      <c r="CO1162" s="151"/>
      <c r="CP1162" s="151"/>
      <c r="CQ1162" s="151"/>
      <c r="CR1162" s="151"/>
      <c r="CS1162" s="151"/>
      <c r="CT1162" s="151"/>
      <c r="CU1162" s="151"/>
      <c r="CV1162" s="151"/>
      <c r="CW1162" s="151"/>
      <c r="CX1162" s="151"/>
      <c r="CY1162" s="151"/>
      <c r="CZ1162" s="151"/>
      <c r="DA1162" s="151"/>
      <c r="DB1162" s="151"/>
      <c r="DC1162" s="151"/>
      <c r="DD1162" s="151"/>
      <c r="DE1162" s="151"/>
      <c r="DF1162" s="151"/>
      <c r="DG1162" s="151"/>
      <c r="DH1162" s="151"/>
      <c r="DI1162" s="151"/>
      <c r="DJ1162" s="151"/>
      <c r="DK1162" s="151"/>
      <c r="DL1162" s="151"/>
      <c r="DM1162" s="151"/>
      <c r="DN1162" s="151"/>
      <c r="DO1162" s="151"/>
    </row>
    <row r="1163" spans="1:119" ht="15.75" customHeight="1" x14ac:dyDescent="0.2">
      <c r="A1163" s="151"/>
      <c r="B1163" s="151"/>
      <c r="C1163" s="151"/>
      <c r="D1163" s="151"/>
      <c r="E1163" s="151"/>
      <c r="F1163" s="151"/>
      <c r="G1163" s="151"/>
      <c r="H1163" s="151"/>
      <c r="I1163" s="151"/>
      <c r="J1163" s="151"/>
      <c r="K1163" s="151"/>
      <c r="L1163" s="151"/>
      <c r="M1163" s="151"/>
      <c r="N1163" s="151"/>
      <c r="O1163" s="151"/>
      <c r="P1163" s="151"/>
      <c r="Q1163" s="151"/>
      <c r="R1163" s="151"/>
      <c r="S1163" s="151"/>
      <c r="T1163" s="151"/>
      <c r="U1163" s="151"/>
      <c r="V1163" s="151"/>
      <c r="W1163" s="151"/>
      <c r="X1163" s="151"/>
      <c r="Y1163" s="151"/>
      <c r="Z1163" s="151"/>
      <c r="AA1163" s="151"/>
      <c r="AB1163" s="151"/>
      <c r="AC1163" s="151"/>
      <c r="AD1163" s="151"/>
      <c r="AE1163" s="151"/>
      <c r="AF1163" s="151"/>
      <c r="AG1163" s="151"/>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c r="BG1163" s="151"/>
      <c r="BH1163" s="151"/>
      <c r="BI1163" s="151"/>
      <c r="BJ1163" s="151"/>
      <c r="BK1163" s="151"/>
      <c r="BL1163" s="151"/>
      <c r="BM1163" s="151"/>
      <c r="BN1163" s="151"/>
      <c r="BO1163" s="151"/>
      <c r="BP1163" s="151"/>
      <c r="BQ1163" s="151"/>
      <c r="BR1163" s="151"/>
      <c r="BS1163" s="151"/>
      <c r="BT1163" s="151"/>
      <c r="BU1163" s="151"/>
      <c r="BV1163" s="151"/>
      <c r="BW1163" s="151"/>
      <c r="BX1163" s="151"/>
      <c r="BY1163" s="151"/>
      <c r="BZ1163" s="151"/>
      <c r="CA1163" s="151"/>
      <c r="CB1163" s="151"/>
      <c r="CC1163" s="151"/>
      <c r="CD1163" s="151"/>
      <c r="CE1163" s="151"/>
      <c r="CF1163" s="151"/>
      <c r="CG1163" s="151"/>
      <c r="CH1163" s="151"/>
      <c r="CI1163" s="151"/>
      <c r="CJ1163" s="151"/>
      <c r="CK1163" s="151"/>
      <c r="CL1163" s="151"/>
      <c r="CM1163" s="151"/>
      <c r="CN1163" s="151"/>
      <c r="CO1163" s="151"/>
      <c r="CP1163" s="151"/>
      <c r="CQ1163" s="151"/>
      <c r="CR1163" s="151"/>
      <c r="CS1163" s="151"/>
      <c r="CT1163" s="151"/>
      <c r="CU1163" s="151"/>
      <c r="CV1163" s="151"/>
      <c r="CW1163" s="151"/>
      <c r="CX1163" s="151"/>
      <c r="CY1163" s="151"/>
      <c r="CZ1163" s="151"/>
      <c r="DA1163" s="151"/>
      <c r="DB1163" s="151"/>
      <c r="DC1163" s="151"/>
      <c r="DD1163" s="151"/>
      <c r="DE1163" s="151"/>
      <c r="DF1163" s="151"/>
      <c r="DG1163" s="151"/>
      <c r="DH1163" s="151"/>
      <c r="DI1163" s="151"/>
      <c r="DJ1163" s="151"/>
      <c r="DK1163" s="151"/>
      <c r="DL1163" s="151"/>
      <c r="DM1163" s="151"/>
      <c r="DN1163" s="151"/>
      <c r="DO1163" s="151"/>
    </row>
    <row r="1164" spans="1:119" ht="15.75" customHeight="1" x14ac:dyDescent="0.2">
      <c r="A1164" s="151"/>
      <c r="B1164" s="151"/>
      <c r="C1164" s="151"/>
      <c r="D1164" s="151"/>
      <c r="E1164" s="151"/>
      <c r="F1164" s="151"/>
      <c r="G1164" s="151"/>
      <c r="H1164" s="151"/>
      <c r="I1164" s="151"/>
      <c r="J1164" s="151"/>
      <c r="K1164" s="151"/>
      <c r="L1164" s="151"/>
      <c r="M1164" s="151"/>
      <c r="N1164" s="151"/>
      <c r="O1164" s="151"/>
      <c r="P1164" s="151"/>
      <c r="Q1164" s="151"/>
      <c r="R1164" s="151"/>
      <c r="S1164" s="151"/>
      <c r="T1164" s="151"/>
      <c r="U1164" s="151"/>
      <c r="V1164" s="151"/>
      <c r="W1164" s="151"/>
      <c r="X1164" s="151"/>
      <c r="Y1164" s="151"/>
      <c r="Z1164" s="151"/>
      <c r="AA1164" s="151"/>
      <c r="AB1164" s="151"/>
      <c r="AC1164" s="151"/>
      <c r="AD1164" s="151"/>
      <c r="AE1164" s="151"/>
      <c r="AF1164" s="151"/>
      <c r="AG1164" s="151"/>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c r="BI1164" s="151"/>
      <c r="BJ1164" s="151"/>
      <c r="BK1164" s="151"/>
      <c r="BL1164" s="151"/>
      <c r="BM1164" s="151"/>
      <c r="BN1164" s="151"/>
      <c r="BO1164" s="151"/>
      <c r="BP1164" s="151"/>
      <c r="BQ1164" s="151"/>
      <c r="BR1164" s="151"/>
      <c r="BS1164" s="151"/>
      <c r="BT1164" s="151"/>
      <c r="BU1164" s="151"/>
      <c r="BV1164" s="151"/>
      <c r="BW1164" s="151"/>
      <c r="BX1164" s="151"/>
      <c r="BY1164" s="151"/>
      <c r="BZ1164" s="151"/>
      <c r="CA1164" s="151"/>
      <c r="CB1164" s="151"/>
      <c r="CC1164" s="151"/>
      <c r="CD1164" s="151"/>
      <c r="CE1164" s="151"/>
      <c r="CF1164" s="151"/>
      <c r="CG1164" s="151"/>
      <c r="CH1164" s="151"/>
      <c r="CI1164" s="151"/>
      <c r="CJ1164" s="151"/>
      <c r="CK1164" s="151"/>
      <c r="CL1164" s="151"/>
      <c r="CM1164" s="151"/>
      <c r="CN1164" s="151"/>
      <c r="CO1164" s="151"/>
      <c r="CP1164" s="151"/>
      <c r="CQ1164" s="151"/>
      <c r="CR1164" s="151"/>
      <c r="CS1164" s="151"/>
      <c r="CT1164" s="151"/>
      <c r="CU1164" s="151"/>
      <c r="CV1164" s="151"/>
      <c r="CW1164" s="151"/>
      <c r="CX1164" s="151"/>
      <c r="CY1164" s="151"/>
      <c r="CZ1164" s="151"/>
      <c r="DA1164" s="151"/>
      <c r="DB1164" s="151"/>
      <c r="DC1164" s="151"/>
      <c r="DD1164" s="151"/>
      <c r="DE1164" s="151"/>
      <c r="DF1164" s="151"/>
      <c r="DG1164" s="151"/>
      <c r="DH1164" s="151"/>
      <c r="DI1164" s="151"/>
      <c r="DJ1164" s="151"/>
      <c r="DK1164" s="151"/>
      <c r="DL1164" s="151"/>
      <c r="DM1164" s="151"/>
      <c r="DN1164" s="151"/>
      <c r="DO1164" s="151"/>
    </row>
    <row r="1165" spans="1:119" ht="15.75" customHeight="1" x14ac:dyDescent="0.2">
      <c r="A1165" s="151"/>
      <c r="B1165" s="151"/>
      <c r="C1165" s="151"/>
      <c r="D1165" s="151"/>
      <c r="E1165" s="151"/>
      <c r="F1165" s="151"/>
      <c r="G1165" s="151"/>
      <c r="H1165" s="151"/>
      <c r="I1165" s="151"/>
      <c r="J1165" s="151"/>
      <c r="K1165" s="151"/>
      <c r="L1165" s="151"/>
      <c r="M1165" s="151"/>
      <c r="N1165" s="151"/>
      <c r="O1165" s="151"/>
      <c r="P1165" s="151"/>
      <c r="Q1165" s="151"/>
      <c r="R1165" s="151"/>
      <c r="S1165" s="151"/>
      <c r="T1165" s="151"/>
      <c r="U1165" s="151"/>
      <c r="V1165" s="151"/>
      <c r="W1165" s="151"/>
      <c r="X1165" s="151"/>
      <c r="Y1165" s="151"/>
      <c r="Z1165" s="151"/>
      <c r="AA1165" s="151"/>
      <c r="AB1165" s="151"/>
      <c r="AC1165" s="151"/>
      <c r="AD1165" s="151"/>
      <c r="AE1165" s="151"/>
      <c r="AF1165" s="151"/>
      <c r="AG1165" s="151"/>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c r="BI1165" s="151"/>
      <c r="BJ1165" s="151"/>
      <c r="BK1165" s="151"/>
      <c r="BL1165" s="151"/>
      <c r="BM1165" s="151"/>
      <c r="BN1165" s="151"/>
      <c r="BO1165" s="151"/>
      <c r="BP1165" s="151"/>
      <c r="BQ1165" s="151"/>
      <c r="BR1165" s="151"/>
      <c r="BS1165" s="151"/>
      <c r="BT1165" s="151"/>
      <c r="BU1165" s="151"/>
      <c r="BV1165" s="151"/>
      <c r="BW1165" s="151"/>
      <c r="BX1165" s="151"/>
      <c r="BY1165" s="151"/>
      <c r="BZ1165" s="151"/>
      <c r="CA1165" s="151"/>
      <c r="CB1165" s="151"/>
      <c r="CC1165" s="151"/>
      <c r="CD1165" s="151"/>
      <c r="CE1165" s="151"/>
      <c r="CF1165" s="151"/>
      <c r="CG1165" s="151"/>
      <c r="CH1165" s="151"/>
      <c r="CI1165" s="151"/>
      <c r="CJ1165" s="151"/>
      <c r="CK1165" s="151"/>
      <c r="CL1165" s="151"/>
      <c r="CM1165" s="151"/>
      <c r="CN1165" s="151"/>
      <c r="CO1165" s="151"/>
      <c r="CP1165" s="151"/>
      <c r="CQ1165" s="151"/>
      <c r="CR1165" s="151"/>
      <c r="CS1165" s="151"/>
      <c r="CT1165" s="151"/>
      <c r="CU1165" s="151"/>
      <c r="CV1165" s="151"/>
      <c r="CW1165" s="151"/>
      <c r="CX1165" s="151"/>
      <c r="CY1165" s="151"/>
      <c r="CZ1165" s="151"/>
      <c r="DA1165" s="151"/>
      <c r="DB1165" s="151"/>
      <c r="DC1165" s="151"/>
      <c r="DD1165" s="151"/>
      <c r="DE1165" s="151"/>
      <c r="DF1165" s="151"/>
      <c r="DG1165" s="151"/>
      <c r="DH1165" s="151"/>
      <c r="DI1165" s="151"/>
      <c r="DJ1165" s="151"/>
      <c r="DK1165" s="151"/>
      <c r="DL1165" s="151"/>
      <c r="DM1165" s="151"/>
      <c r="DN1165" s="151"/>
      <c r="DO1165" s="151"/>
    </row>
    <row r="1166" spans="1:119" ht="15.75" customHeight="1" x14ac:dyDescent="0.2">
      <c r="A1166" s="151"/>
      <c r="B1166" s="151"/>
      <c r="C1166" s="151"/>
      <c r="D1166" s="151"/>
      <c r="E1166" s="151"/>
      <c r="F1166" s="151"/>
      <c r="G1166" s="151"/>
      <c r="H1166" s="151"/>
      <c r="I1166" s="151"/>
      <c r="J1166" s="151"/>
      <c r="K1166" s="151"/>
      <c r="L1166" s="151"/>
      <c r="M1166" s="151"/>
      <c r="N1166" s="151"/>
      <c r="O1166" s="151"/>
      <c r="P1166" s="151"/>
      <c r="Q1166" s="151"/>
      <c r="R1166" s="151"/>
      <c r="S1166" s="151"/>
      <c r="T1166" s="151"/>
      <c r="U1166" s="151"/>
      <c r="V1166" s="151"/>
      <c r="W1166" s="151"/>
      <c r="X1166" s="151"/>
      <c r="Y1166" s="151"/>
      <c r="Z1166" s="151"/>
      <c r="AA1166" s="151"/>
      <c r="AB1166" s="151"/>
      <c r="AC1166" s="151"/>
      <c r="AD1166" s="151"/>
      <c r="AE1166" s="151"/>
      <c r="AF1166" s="151"/>
      <c r="AG1166" s="151"/>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c r="BI1166" s="151"/>
      <c r="BJ1166" s="151"/>
      <c r="BK1166" s="151"/>
      <c r="BL1166" s="151"/>
      <c r="BM1166" s="151"/>
      <c r="BN1166" s="151"/>
      <c r="BO1166" s="151"/>
      <c r="BP1166" s="151"/>
      <c r="BQ1166" s="151"/>
      <c r="BR1166" s="151"/>
      <c r="BS1166" s="151"/>
      <c r="BT1166" s="151"/>
      <c r="BU1166" s="151"/>
      <c r="BV1166" s="151"/>
      <c r="BW1166" s="151"/>
      <c r="BX1166" s="151"/>
      <c r="BY1166" s="151"/>
      <c r="BZ1166" s="151"/>
      <c r="CA1166" s="151"/>
      <c r="CB1166" s="151"/>
      <c r="CC1166" s="151"/>
      <c r="CD1166" s="151"/>
      <c r="CE1166" s="151"/>
      <c r="CF1166" s="151"/>
      <c r="CG1166" s="151"/>
      <c r="CH1166" s="151"/>
      <c r="CI1166" s="151"/>
      <c r="CJ1166" s="151"/>
      <c r="CK1166" s="151"/>
      <c r="CL1166" s="151"/>
      <c r="CM1166" s="151"/>
      <c r="CN1166" s="151"/>
      <c r="CO1166" s="151"/>
      <c r="CP1166" s="151"/>
      <c r="CQ1166" s="151"/>
      <c r="CR1166" s="151"/>
      <c r="CS1166" s="151"/>
      <c r="CT1166" s="151"/>
      <c r="CU1166" s="151"/>
      <c r="CV1166" s="151"/>
      <c r="CW1166" s="151"/>
      <c r="CX1166" s="151"/>
      <c r="CY1166" s="151"/>
      <c r="CZ1166" s="151"/>
      <c r="DA1166" s="151"/>
      <c r="DB1166" s="151"/>
      <c r="DC1166" s="151"/>
      <c r="DD1166" s="151"/>
      <c r="DE1166" s="151"/>
      <c r="DF1166" s="151"/>
      <c r="DG1166" s="151"/>
      <c r="DH1166" s="151"/>
      <c r="DI1166" s="151"/>
      <c r="DJ1166" s="151"/>
      <c r="DK1166" s="151"/>
      <c r="DL1166" s="151"/>
      <c r="DM1166" s="151"/>
      <c r="DN1166" s="151"/>
      <c r="DO1166" s="151"/>
    </row>
    <row r="1167" spans="1:119" ht="15.75" customHeight="1" x14ac:dyDescent="0.2">
      <c r="A1167" s="151"/>
      <c r="B1167" s="151"/>
      <c r="C1167" s="151"/>
      <c r="D1167" s="151"/>
      <c r="E1167" s="151"/>
      <c r="F1167" s="151"/>
      <c r="G1167" s="151"/>
      <c r="H1167" s="151"/>
      <c r="I1167" s="151"/>
      <c r="J1167" s="151"/>
      <c r="K1167" s="151"/>
      <c r="L1167" s="151"/>
      <c r="M1167" s="151"/>
      <c r="N1167" s="151"/>
      <c r="O1167" s="151"/>
      <c r="P1167" s="151"/>
      <c r="Q1167" s="151"/>
      <c r="R1167" s="151"/>
      <c r="S1167" s="151"/>
      <c r="T1167" s="151"/>
      <c r="U1167" s="151"/>
      <c r="V1167" s="151"/>
      <c r="W1167" s="151"/>
      <c r="X1167" s="151"/>
      <c r="Y1167" s="151"/>
      <c r="Z1167" s="151"/>
      <c r="AA1167" s="151"/>
      <c r="AB1167" s="151"/>
      <c r="AC1167" s="151"/>
      <c r="AD1167" s="151"/>
      <c r="AE1167" s="151"/>
      <c r="AF1167" s="151"/>
      <c r="AG1167" s="151"/>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c r="BI1167" s="151"/>
      <c r="BJ1167" s="151"/>
      <c r="BK1167" s="151"/>
      <c r="BL1167" s="151"/>
      <c r="BM1167" s="151"/>
      <c r="BN1167" s="151"/>
      <c r="BO1167" s="151"/>
      <c r="BP1167" s="151"/>
      <c r="BQ1167" s="151"/>
      <c r="BR1167" s="151"/>
      <c r="BS1167" s="151"/>
      <c r="BT1167" s="151"/>
      <c r="BU1167" s="151"/>
      <c r="BV1167" s="151"/>
      <c r="BW1167" s="151"/>
      <c r="BX1167" s="151"/>
      <c r="BY1167" s="151"/>
      <c r="BZ1167" s="151"/>
      <c r="CA1167" s="151"/>
      <c r="CB1167" s="151"/>
      <c r="CC1167" s="151"/>
      <c r="CD1167" s="151"/>
      <c r="CE1167" s="151"/>
      <c r="CF1167" s="151"/>
      <c r="CG1167" s="151"/>
      <c r="CH1167" s="151"/>
      <c r="CI1167" s="151"/>
      <c r="CJ1167" s="151"/>
      <c r="CK1167" s="151"/>
      <c r="CL1167" s="151"/>
      <c r="CM1167" s="151"/>
      <c r="CN1167" s="151"/>
      <c r="CO1167" s="151"/>
      <c r="CP1167" s="151"/>
      <c r="CQ1167" s="151"/>
      <c r="CR1167" s="151"/>
      <c r="CS1167" s="151"/>
      <c r="CT1167" s="151"/>
      <c r="CU1167" s="151"/>
      <c r="CV1167" s="151"/>
      <c r="CW1167" s="151"/>
      <c r="CX1167" s="151"/>
      <c r="CY1167" s="151"/>
      <c r="CZ1167" s="151"/>
      <c r="DA1167" s="151"/>
      <c r="DB1167" s="151"/>
      <c r="DC1167" s="151"/>
      <c r="DD1167" s="151"/>
      <c r="DE1167" s="151"/>
      <c r="DF1167" s="151"/>
      <c r="DG1167" s="151"/>
      <c r="DH1167" s="151"/>
      <c r="DI1167" s="151"/>
      <c r="DJ1167" s="151"/>
      <c r="DK1167" s="151"/>
      <c r="DL1167" s="151"/>
      <c r="DM1167" s="151"/>
      <c r="DN1167" s="151"/>
      <c r="DO1167" s="151"/>
    </row>
    <row r="1168" spans="1:119" ht="15.75" customHeight="1" x14ac:dyDescent="0.2">
      <c r="A1168" s="151"/>
      <c r="B1168" s="151"/>
      <c r="C1168" s="151"/>
      <c r="D1168" s="151"/>
      <c r="E1168" s="151"/>
      <c r="F1168" s="151"/>
      <c r="G1168" s="151"/>
      <c r="H1168" s="151"/>
      <c r="I1168" s="151"/>
      <c r="J1168" s="151"/>
      <c r="K1168" s="151"/>
      <c r="L1168" s="151"/>
      <c r="M1168" s="151"/>
      <c r="N1168" s="151"/>
      <c r="O1168" s="151"/>
      <c r="P1168" s="151"/>
      <c r="Q1168" s="151"/>
      <c r="R1168" s="151"/>
      <c r="S1168" s="151"/>
      <c r="T1168" s="151"/>
      <c r="U1168" s="151"/>
      <c r="V1168" s="151"/>
      <c r="W1168" s="151"/>
      <c r="X1168" s="151"/>
      <c r="Y1168" s="151"/>
      <c r="Z1168" s="151"/>
      <c r="AA1168" s="151"/>
      <c r="AB1168" s="151"/>
      <c r="AC1168" s="151"/>
      <c r="AD1168" s="151"/>
      <c r="AE1168" s="151"/>
      <c r="AF1168" s="151"/>
      <c r="AG1168" s="151"/>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c r="BI1168" s="151"/>
      <c r="BJ1168" s="151"/>
      <c r="BK1168" s="151"/>
      <c r="BL1168" s="151"/>
      <c r="BM1168" s="151"/>
      <c r="BN1168" s="151"/>
      <c r="BO1168" s="151"/>
      <c r="BP1168" s="151"/>
      <c r="BQ1168" s="151"/>
      <c r="BR1168" s="151"/>
      <c r="BS1168" s="151"/>
      <c r="BT1168" s="151"/>
      <c r="BU1168" s="151"/>
      <c r="BV1168" s="151"/>
      <c r="BW1168" s="151"/>
      <c r="BX1168" s="151"/>
      <c r="BY1168" s="151"/>
      <c r="BZ1168" s="151"/>
      <c r="CA1168" s="151"/>
      <c r="CB1168" s="151"/>
      <c r="CC1168" s="151"/>
      <c r="CD1168" s="151"/>
      <c r="CE1168" s="151"/>
      <c r="CF1168" s="151"/>
      <c r="CG1168" s="151"/>
      <c r="CH1168" s="151"/>
      <c r="CI1168" s="151"/>
      <c r="CJ1168" s="151"/>
      <c r="CK1168" s="151"/>
      <c r="CL1168" s="151"/>
      <c r="CM1168" s="151"/>
      <c r="CN1168" s="151"/>
      <c r="CO1168" s="151"/>
      <c r="CP1168" s="151"/>
      <c r="CQ1168" s="151"/>
      <c r="CR1168" s="151"/>
      <c r="CS1168" s="151"/>
      <c r="CT1168" s="151"/>
      <c r="CU1168" s="151"/>
      <c r="CV1168" s="151"/>
      <c r="CW1168" s="151"/>
      <c r="CX1168" s="151"/>
      <c r="CY1168" s="151"/>
      <c r="CZ1168" s="151"/>
      <c r="DA1168" s="151"/>
      <c r="DB1168" s="151"/>
      <c r="DC1168" s="151"/>
      <c r="DD1168" s="151"/>
      <c r="DE1168" s="151"/>
      <c r="DF1168" s="151"/>
      <c r="DG1168" s="151"/>
      <c r="DH1168" s="151"/>
      <c r="DI1168" s="151"/>
      <c r="DJ1168" s="151"/>
      <c r="DK1168" s="151"/>
      <c r="DL1168" s="151"/>
      <c r="DM1168" s="151"/>
      <c r="DN1168" s="151"/>
      <c r="DO1168" s="151"/>
    </row>
    <row r="1169" spans="1:119" ht="15.75" customHeight="1" x14ac:dyDescent="0.2">
      <c r="A1169" s="151"/>
      <c r="B1169" s="151"/>
      <c r="C1169" s="151"/>
      <c r="D1169" s="151"/>
      <c r="E1169" s="151"/>
      <c r="F1169" s="151"/>
      <c r="G1169" s="151"/>
      <c r="H1169" s="151"/>
      <c r="I1169" s="151"/>
      <c r="J1169" s="151"/>
      <c r="K1169" s="151"/>
      <c r="L1169" s="151"/>
      <c r="M1169" s="151"/>
      <c r="N1169" s="151"/>
      <c r="O1169" s="151"/>
      <c r="P1169" s="151"/>
      <c r="Q1169" s="151"/>
      <c r="R1169" s="151"/>
      <c r="S1169" s="151"/>
      <c r="T1169" s="151"/>
      <c r="U1169" s="151"/>
      <c r="V1169" s="151"/>
      <c r="W1169" s="151"/>
      <c r="X1169" s="151"/>
      <c r="Y1169" s="151"/>
      <c r="Z1169" s="151"/>
      <c r="AA1169" s="151"/>
      <c r="AB1169" s="151"/>
      <c r="AC1169" s="151"/>
      <c r="AD1169" s="151"/>
      <c r="AE1169" s="151"/>
      <c r="AF1169" s="151"/>
      <c r="AG1169" s="151"/>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c r="BI1169" s="151"/>
      <c r="BJ1169" s="151"/>
      <c r="BK1169" s="151"/>
      <c r="BL1169" s="151"/>
      <c r="BM1169" s="151"/>
      <c r="BN1169" s="151"/>
      <c r="BO1169" s="151"/>
      <c r="BP1169" s="151"/>
      <c r="BQ1169" s="151"/>
      <c r="BR1169" s="151"/>
      <c r="BS1169" s="151"/>
      <c r="BT1169" s="151"/>
      <c r="BU1169" s="151"/>
      <c r="BV1169" s="151"/>
      <c r="BW1169" s="151"/>
      <c r="BX1169" s="151"/>
      <c r="BY1169" s="151"/>
      <c r="BZ1169" s="151"/>
      <c r="CA1169" s="151"/>
      <c r="CB1169" s="151"/>
      <c r="CC1169" s="151"/>
      <c r="CD1169" s="151"/>
      <c r="CE1169" s="151"/>
      <c r="CF1169" s="151"/>
      <c r="CG1169" s="151"/>
      <c r="CH1169" s="151"/>
      <c r="CI1169" s="151"/>
      <c r="CJ1169" s="151"/>
      <c r="CK1169" s="151"/>
      <c r="CL1169" s="151"/>
      <c r="CM1169" s="151"/>
      <c r="CN1169" s="151"/>
      <c r="CO1169" s="151"/>
      <c r="CP1169" s="151"/>
      <c r="CQ1169" s="151"/>
      <c r="CR1169" s="151"/>
      <c r="CS1169" s="151"/>
      <c r="CT1169" s="151"/>
      <c r="CU1169" s="151"/>
      <c r="CV1169" s="151"/>
      <c r="CW1169" s="151"/>
      <c r="CX1169" s="151"/>
      <c r="CY1169" s="151"/>
      <c r="CZ1169" s="151"/>
      <c r="DA1169" s="151"/>
      <c r="DB1169" s="151"/>
      <c r="DC1169" s="151"/>
      <c r="DD1169" s="151"/>
      <c r="DE1169" s="151"/>
      <c r="DF1169" s="151"/>
      <c r="DG1169" s="151"/>
      <c r="DH1169" s="151"/>
      <c r="DI1169" s="151"/>
      <c r="DJ1169" s="151"/>
      <c r="DK1169" s="151"/>
      <c r="DL1169" s="151"/>
      <c r="DM1169" s="151"/>
      <c r="DN1169" s="151"/>
      <c r="DO1169" s="151"/>
    </row>
    <row r="1170" spans="1:119" ht="15.75" customHeight="1" x14ac:dyDescent="0.2">
      <c r="A1170" s="151"/>
      <c r="B1170" s="151"/>
      <c r="C1170" s="151"/>
      <c r="D1170" s="151"/>
      <c r="E1170" s="151"/>
      <c r="F1170" s="151"/>
      <c r="G1170" s="151"/>
      <c r="H1170" s="151"/>
      <c r="I1170" s="151"/>
      <c r="J1170" s="151"/>
      <c r="K1170" s="151"/>
      <c r="L1170" s="151"/>
      <c r="M1170" s="151"/>
      <c r="N1170" s="151"/>
      <c r="O1170" s="151"/>
      <c r="P1170" s="151"/>
      <c r="Q1170" s="151"/>
      <c r="R1170" s="151"/>
      <c r="S1170" s="151"/>
      <c r="T1170" s="151"/>
      <c r="U1170" s="151"/>
      <c r="V1170" s="151"/>
      <c r="W1170" s="151"/>
      <c r="X1170" s="151"/>
      <c r="Y1170" s="151"/>
      <c r="Z1170" s="151"/>
      <c r="AA1170" s="151"/>
      <c r="AB1170" s="151"/>
      <c r="AC1170" s="151"/>
      <c r="AD1170" s="151"/>
      <c r="AE1170" s="151"/>
      <c r="AF1170" s="151"/>
      <c r="AG1170" s="151"/>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c r="BI1170" s="151"/>
      <c r="BJ1170" s="151"/>
      <c r="BK1170" s="151"/>
      <c r="BL1170" s="151"/>
      <c r="BM1170" s="151"/>
      <c r="BN1170" s="151"/>
      <c r="BO1170" s="151"/>
      <c r="BP1170" s="151"/>
      <c r="BQ1170" s="151"/>
      <c r="BR1170" s="151"/>
      <c r="BS1170" s="151"/>
      <c r="BT1170" s="151"/>
      <c r="BU1170" s="151"/>
      <c r="BV1170" s="151"/>
      <c r="BW1170" s="151"/>
      <c r="BX1170" s="151"/>
      <c r="BY1170" s="151"/>
      <c r="BZ1170" s="151"/>
      <c r="CA1170" s="151"/>
      <c r="CB1170" s="151"/>
      <c r="CC1170" s="151"/>
      <c r="CD1170" s="151"/>
      <c r="CE1170" s="151"/>
      <c r="CF1170" s="151"/>
      <c r="CG1170" s="151"/>
      <c r="CH1170" s="151"/>
      <c r="CI1170" s="151"/>
      <c r="CJ1170" s="151"/>
      <c r="CK1170" s="151"/>
      <c r="CL1170" s="151"/>
      <c r="CM1170" s="151"/>
      <c r="CN1170" s="151"/>
      <c r="CO1170" s="151"/>
      <c r="CP1170" s="151"/>
      <c r="CQ1170" s="151"/>
      <c r="CR1170" s="151"/>
      <c r="CS1170" s="151"/>
      <c r="CT1170" s="151"/>
      <c r="CU1170" s="151"/>
      <c r="CV1170" s="151"/>
      <c r="CW1170" s="151"/>
      <c r="CX1170" s="151"/>
      <c r="CY1170" s="151"/>
      <c r="CZ1170" s="151"/>
      <c r="DA1170" s="151"/>
      <c r="DB1170" s="151"/>
      <c r="DC1170" s="151"/>
      <c r="DD1170" s="151"/>
      <c r="DE1170" s="151"/>
      <c r="DF1170" s="151"/>
      <c r="DG1170" s="151"/>
      <c r="DH1170" s="151"/>
      <c r="DI1170" s="151"/>
      <c r="DJ1170" s="151"/>
      <c r="DK1170" s="151"/>
      <c r="DL1170" s="151"/>
      <c r="DM1170" s="151"/>
      <c r="DN1170" s="151"/>
      <c r="DO1170" s="151"/>
    </row>
    <row r="1171" spans="1:119" ht="15.75" customHeight="1" x14ac:dyDescent="0.2">
      <c r="A1171" s="151"/>
      <c r="B1171" s="151"/>
      <c r="C1171" s="151"/>
      <c r="D1171" s="151"/>
      <c r="E1171" s="151"/>
      <c r="F1171" s="151"/>
      <c r="G1171" s="151"/>
      <c r="H1171" s="151"/>
      <c r="I1171" s="151"/>
      <c r="J1171" s="151"/>
      <c r="K1171" s="151"/>
      <c r="L1171" s="151"/>
      <c r="M1171" s="151"/>
      <c r="N1171" s="151"/>
      <c r="O1171" s="151"/>
      <c r="P1171" s="151"/>
      <c r="Q1171" s="151"/>
      <c r="R1171" s="151"/>
      <c r="S1171" s="151"/>
      <c r="T1171" s="151"/>
      <c r="U1171" s="151"/>
      <c r="V1171" s="151"/>
      <c r="W1171" s="151"/>
      <c r="X1171" s="151"/>
      <c r="Y1171" s="151"/>
      <c r="Z1171" s="151"/>
      <c r="AA1171" s="151"/>
      <c r="AB1171" s="151"/>
      <c r="AC1171" s="151"/>
      <c r="AD1171" s="151"/>
      <c r="AE1171" s="151"/>
      <c r="AF1171" s="151"/>
      <c r="AG1171" s="151"/>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c r="BI1171" s="151"/>
      <c r="BJ1171" s="151"/>
      <c r="BK1171" s="151"/>
      <c r="BL1171" s="151"/>
      <c r="BM1171" s="151"/>
      <c r="BN1171" s="151"/>
      <c r="BO1171" s="151"/>
      <c r="BP1171" s="151"/>
      <c r="BQ1171" s="151"/>
      <c r="BR1171" s="151"/>
      <c r="BS1171" s="151"/>
      <c r="BT1171" s="151"/>
      <c r="BU1171" s="151"/>
      <c r="BV1171" s="151"/>
      <c r="BW1171" s="151"/>
      <c r="BX1171" s="151"/>
      <c r="BY1171" s="151"/>
      <c r="BZ1171" s="151"/>
      <c r="CA1171" s="151"/>
      <c r="CB1171" s="151"/>
      <c r="CC1171" s="151"/>
      <c r="CD1171" s="151"/>
      <c r="CE1171" s="151"/>
      <c r="CF1171" s="151"/>
      <c r="CG1171" s="151"/>
      <c r="CH1171" s="151"/>
      <c r="CI1171" s="151"/>
      <c r="CJ1171" s="151"/>
      <c r="CK1171" s="151"/>
      <c r="CL1171" s="151"/>
      <c r="CM1171" s="151"/>
      <c r="CN1171" s="151"/>
      <c r="CO1171" s="151"/>
      <c r="CP1171" s="151"/>
      <c r="CQ1171" s="151"/>
      <c r="CR1171" s="151"/>
      <c r="CS1171" s="151"/>
      <c r="CT1171" s="151"/>
      <c r="CU1171" s="151"/>
      <c r="CV1171" s="151"/>
      <c r="CW1171" s="151"/>
      <c r="CX1171" s="151"/>
      <c r="CY1171" s="151"/>
      <c r="CZ1171" s="151"/>
      <c r="DA1171" s="151"/>
      <c r="DB1171" s="151"/>
      <c r="DC1171" s="151"/>
      <c r="DD1171" s="151"/>
      <c r="DE1171" s="151"/>
      <c r="DF1171" s="151"/>
      <c r="DG1171" s="151"/>
      <c r="DH1171" s="151"/>
      <c r="DI1171" s="151"/>
      <c r="DJ1171" s="151"/>
      <c r="DK1171" s="151"/>
      <c r="DL1171" s="151"/>
      <c r="DM1171" s="151"/>
      <c r="DN1171" s="151"/>
      <c r="DO1171" s="151"/>
    </row>
    <row r="1172" spans="1:119" ht="15.75" customHeight="1" x14ac:dyDescent="0.2">
      <c r="A1172" s="151"/>
      <c r="B1172" s="151"/>
      <c r="C1172" s="151"/>
      <c r="D1172" s="151"/>
      <c r="E1172" s="151"/>
      <c r="F1172" s="151"/>
      <c r="G1172" s="151"/>
      <c r="H1172" s="151"/>
      <c r="I1172" s="151"/>
      <c r="J1172" s="151"/>
      <c r="K1172" s="151"/>
      <c r="L1172" s="151"/>
      <c r="M1172" s="151"/>
      <c r="N1172" s="151"/>
      <c r="O1172" s="151"/>
      <c r="P1172" s="151"/>
      <c r="Q1172" s="151"/>
      <c r="R1172" s="151"/>
      <c r="S1172" s="151"/>
      <c r="T1172" s="151"/>
      <c r="U1172" s="151"/>
      <c r="V1172" s="151"/>
      <c r="W1172" s="151"/>
      <c r="X1172" s="151"/>
      <c r="Y1172" s="151"/>
      <c r="Z1172" s="151"/>
      <c r="AA1172" s="151"/>
      <c r="AB1172" s="151"/>
      <c r="AC1172" s="151"/>
      <c r="AD1172" s="151"/>
      <c r="AE1172" s="151"/>
      <c r="AF1172" s="151"/>
      <c r="AG1172" s="151"/>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c r="BI1172" s="151"/>
      <c r="BJ1172" s="151"/>
      <c r="BK1172" s="151"/>
      <c r="BL1172" s="151"/>
      <c r="BM1172" s="151"/>
      <c r="BN1172" s="151"/>
      <c r="BO1172" s="151"/>
      <c r="BP1172" s="151"/>
      <c r="BQ1172" s="151"/>
      <c r="BR1172" s="151"/>
      <c r="BS1172" s="151"/>
      <c r="BT1172" s="151"/>
      <c r="BU1172" s="151"/>
      <c r="BV1172" s="151"/>
      <c r="BW1172" s="151"/>
      <c r="BX1172" s="151"/>
      <c r="BY1172" s="151"/>
      <c r="BZ1172" s="151"/>
      <c r="CA1172" s="151"/>
      <c r="CB1172" s="151"/>
      <c r="CC1172" s="151"/>
      <c r="CD1172" s="151"/>
      <c r="CE1172" s="151"/>
      <c r="CF1172" s="151"/>
      <c r="CG1172" s="151"/>
      <c r="CH1172" s="151"/>
      <c r="CI1172" s="151"/>
      <c r="CJ1172" s="151"/>
      <c r="CK1172" s="151"/>
      <c r="CL1172" s="151"/>
      <c r="CM1172" s="151"/>
      <c r="CN1172" s="151"/>
      <c r="CO1172" s="151"/>
      <c r="CP1172" s="151"/>
      <c r="CQ1172" s="151"/>
      <c r="CR1172" s="151"/>
      <c r="CS1172" s="151"/>
      <c r="CT1172" s="151"/>
      <c r="CU1172" s="151"/>
      <c r="CV1172" s="151"/>
      <c r="CW1172" s="151"/>
      <c r="CX1172" s="151"/>
      <c r="CY1172" s="151"/>
      <c r="CZ1172" s="151"/>
      <c r="DA1172" s="151"/>
      <c r="DB1172" s="151"/>
      <c r="DC1172" s="151"/>
      <c r="DD1172" s="151"/>
      <c r="DE1172" s="151"/>
      <c r="DF1172" s="151"/>
      <c r="DG1172" s="151"/>
      <c r="DH1172" s="151"/>
      <c r="DI1172" s="151"/>
      <c r="DJ1172" s="151"/>
      <c r="DK1172" s="151"/>
      <c r="DL1172" s="151"/>
      <c r="DM1172" s="151"/>
      <c r="DN1172" s="151"/>
      <c r="DO1172" s="151"/>
    </row>
    <row r="1173" spans="1:119" ht="15.75" customHeight="1" x14ac:dyDescent="0.2">
      <c r="A1173" s="151"/>
      <c r="B1173" s="151"/>
      <c r="C1173" s="151"/>
      <c r="D1173" s="151"/>
      <c r="E1173" s="151"/>
      <c r="F1173" s="151"/>
      <c r="G1173" s="151"/>
      <c r="H1173" s="151"/>
      <c r="I1173" s="151"/>
      <c r="J1173" s="151"/>
      <c r="K1173" s="151"/>
      <c r="L1173" s="151"/>
      <c r="M1173" s="151"/>
      <c r="N1173" s="151"/>
      <c r="O1173" s="151"/>
      <c r="P1173" s="151"/>
      <c r="Q1173" s="151"/>
      <c r="R1173" s="151"/>
      <c r="S1173" s="151"/>
      <c r="T1173" s="151"/>
      <c r="U1173" s="151"/>
      <c r="V1173" s="151"/>
      <c r="W1173" s="151"/>
      <c r="X1173" s="151"/>
      <c r="Y1173" s="151"/>
      <c r="Z1173" s="151"/>
      <c r="AA1173" s="151"/>
      <c r="AB1173" s="151"/>
      <c r="AC1173" s="151"/>
      <c r="AD1173" s="151"/>
      <c r="AE1173" s="151"/>
      <c r="AF1173" s="151"/>
      <c r="AG1173" s="151"/>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c r="BI1173" s="151"/>
      <c r="BJ1173" s="151"/>
      <c r="BK1173" s="151"/>
      <c r="BL1173" s="151"/>
      <c r="BM1173" s="151"/>
      <c r="BN1173" s="151"/>
      <c r="BO1173" s="151"/>
      <c r="BP1173" s="151"/>
      <c r="BQ1173" s="151"/>
      <c r="BR1173" s="151"/>
      <c r="BS1173" s="151"/>
      <c r="BT1173" s="151"/>
      <c r="BU1173" s="151"/>
      <c r="BV1173" s="151"/>
      <c r="BW1173" s="151"/>
      <c r="BX1173" s="151"/>
      <c r="BY1173" s="151"/>
      <c r="BZ1173" s="151"/>
      <c r="CA1173" s="151"/>
      <c r="CB1173" s="151"/>
      <c r="CC1173" s="151"/>
      <c r="CD1173" s="151"/>
      <c r="CE1173" s="151"/>
      <c r="CF1173" s="151"/>
      <c r="CG1173" s="151"/>
      <c r="CH1173" s="151"/>
      <c r="CI1173" s="151"/>
      <c r="CJ1173" s="151"/>
      <c r="CK1173" s="151"/>
      <c r="CL1173" s="151"/>
      <c r="CM1173" s="151"/>
      <c r="CN1173" s="151"/>
      <c r="CO1173" s="151"/>
      <c r="CP1173" s="151"/>
      <c r="CQ1173" s="151"/>
      <c r="CR1173" s="151"/>
      <c r="CS1173" s="151"/>
      <c r="CT1173" s="151"/>
      <c r="CU1173" s="151"/>
      <c r="CV1173" s="151"/>
      <c r="CW1173" s="151"/>
      <c r="CX1173" s="151"/>
      <c r="CY1173" s="151"/>
      <c r="CZ1173" s="151"/>
      <c r="DA1173" s="151"/>
      <c r="DB1173" s="151"/>
      <c r="DC1173" s="151"/>
      <c r="DD1173" s="151"/>
      <c r="DE1173" s="151"/>
      <c r="DF1173" s="151"/>
      <c r="DG1173" s="151"/>
      <c r="DH1173" s="151"/>
      <c r="DI1173" s="151"/>
      <c r="DJ1173" s="151"/>
      <c r="DK1173" s="151"/>
      <c r="DL1173" s="151"/>
      <c r="DM1173" s="151"/>
      <c r="DN1173" s="151"/>
      <c r="DO1173" s="151"/>
    </row>
    <row r="1174" spans="1:119" ht="15.75" customHeight="1" x14ac:dyDescent="0.2">
      <c r="A1174" s="151"/>
      <c r="B1174" s="151"/>
      <c r="C1174" s="151"/>
      <c r="D1174" s="151"/>
      <c r="E1174" s="151"/>
      <c r="F1174" s="151"/>
      <c r="G1174" s="151"/>
      <c r="H1174" s="151"/>
      <c r="I1174" s="151"/>
      <c r="J1174" s="151"/>
      <c r="K1174" s="151"/>
      <c r="L1174" s="151"/>
      <c r="M1174" s="151"/>
      <c r="N1174" s="151"/>
      <c r="O1174" s="151"/>
      <c r="P1174" s="151"/>
      <c r="Q1174" s="151"/>
      <c r="R1174" s="151"/>
      <c r="S1174" s="151"/>
      <c r="T1174" s="151"/>
      <c r="U1174" s="151"/>
      <c r="V1174" s="151"/>
      <c r="W1174" s="151"/>
      <c r="X1174" s="151"/>
      <c r="Y1174" s="151"/>
      <c r="Z1174" s="151"/>
      <c r="AA1174" s="151"/>
      <c r="AB1174" s="151"/>
      <c r="AC1174" s="151"/>
      <c r="AD1174" s="151"/>
      <c r="AE1174" s="151"/>
      <c r="AF1174" s="151"/>
      <c r="AG1174" s="151"/>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c r="BI1174" s="151"/>
      <c r="BJ1174" s="151"/>
      <c r="BK1174" s="151"/>
      <c r="BL1174" s="151"/>
      <c r="BM1174" s="151"/>
      <c r="BN1174" s="151"/>
      <c r="BO1174" s="151"/>
      <c r="BP1174" s="151"/>
      <c r="BQ1174" s="151"/>
      <c r="BR1174" s="151"/>
      <c r="BS1174" s="151"/>
      <c r="BT1174" s="151"/>
      <c r="BU1174" s="151"/>
      <c r="BV1174" s="151"/>
      <c r="BW1174" s="151"/>
      <c r="BX1174" s="151"/>
      <c r="BY1174" s="151"/>
      <c r="BZ1174" s="151"/>
      <c r="CA1174" s="151"/>
      <c r="CB1174" s="151"/>
      <c r="CC1174" s="151"/>
      <c r="CD1174" s="151"/>
      <c r="CE1174" s="151"/>
      <c r="CF1174" s="151"/>
      <c r="CG1174" s="151"/>
      <c r="CH1174" s="151"/>
      <c r="CI1174" s="151"/>
      <c r="CJ1174" s="151"/>
      <c r="CK1174" s="151"/>
      <c r="CL1174" s="151"/>
      <c r="CM1174" s="151"/>
      <c r="CN1174" s="151"/>
      <c r="CO1174" s="151"/>
      <c r="CP1174" s="151"/>
      <c r="CQ1174" s="151"/>
      <c r="CR1174" s="151"/>
      <c r="CS1174" s="151"/>
      <c r="CT1174" s="151"/>
      <c r="CU1174" s="151"/>
      <c r="CV1174" s="151"/>
      <c r="CW1174" s="151"/>
      <c r="CX1174" s="151"/>
      <c r="CY1174" s="151"/>
      <c r="CZ1174" s="151"/>
      <c r="DA1174" s="151"/>
      <c r="DB1174" s="151"/>
      <c r="DC1174" s="151"/>
      <c r="DD1174" s="151"/>
      <c r="DE1174" s="151"/>
      <c r="DF1174" s="151"/>
      <c r="DG1174" s="151"/>
      <c r="DH1174" s="151"/>
      <c r="DI1174" s="151"/>
      <c r="DJ1174" s="151"/>
      <c r="DK1174" s="151"/>
      <c r="DL1174" s="151"/>
      <c r="DM1174" s="151"/>
      <c r="DN1174" s="151"/>
      <c r="DO1174" s="151"/>
    </row>
    <row r="1175" spans="1:119" ht="15.75" customHeight="1" x14ac:dyDescent="0.2">
      <c r="A1175" s="151"/>
      <c r="B1175" s="151"/>
      <c r="C1175" s="151"/>
      <c r="D1175" s="151"/>
      <c r="E1175" s="151"/>
      <c r="F1175" s="151"/>
      <c r="G1175" s="151"/>
      <c r="H1175" s="151"/>
      <c r="I1175" s="151"/>
      <c r="J1175" s="151"/>
      <c r="K1175" s="151"/>
      <c r="L1175" s="151"/>
      <c r="M1175" s="151"/>
      <c r="N1175" s="151"/>
      <c r="O1175" s="151"/>
      <c r="P1175" s="151"/>
      <c r="Q1175" s="151"/>
      <c r="R1175" s="151"/>
      <c r="S1175" s="151"/>
      <c r="T1175" s="151"/>
      <c r="U1175" s="151"/>
      <c r="V1175" s="151"/>
      <c r="W1175" s="151"/>
      <c r="X1175" s="151"/>
      <c r="Y1175" s="151"/>
      <c r="Z1175" s="151"/>
      <c r="AA1175" s="151"/>
      <c r="AB1175" s="151"/>
      <c r="AC1175" s="151"/>
      <c r="AD1175" s="151"/>
      <c r="AE1175" s="151"/>
      <c r="AF1175" s="151"/>
      <c r="AG1175" s="151"/>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c r="BI1175" s="151"/>
      <c r="BJ1175" s="151"/>
      <c r="BK1175" s="151"/>
      <c r="BL1175" s="151"/>
      <c r="BM1175" s="151"/>
      <c r="BN1175" s="151"/>
      <c r="BO1175" s="151"/>
      <c r="BP1175" s="151"/>
      <c r="BQ1175" s="151"/>
      <c r="BR1175" s="151"/>
      <c r="BS1175" s="151"/>
      <c r="BT1175" s="151"/>
      <c r="BU1175" s="151"/>
      <c r="BV1175" s="151"/>
      <c r="BW1175" s="151"/>
      <c r="BX1175" s="151"/>
      <c r="BY1175" s="151"/>
      <c r="BZ1175" s="151"/>
      <c r="CA1175" s="151"/>
      <c r="CB1175" s="151"/>
      <c r="CC1175" s="151"/>
      <c r="CD1175" s="151"/>
      <c r="CE1175" s="151"/>
      <c r="CF1175" s="151"/>
      <c r="CG1175" s="151"/>
      <c r="CH1175" s="151"/>
      <c r="CI1175" s="151"/>
      <c r="CJ1175" s="151"/>
      <c r="CK1175" s="151"/>
      <c r="CL1175" s="151"/>
      <c r="CM1175" s="151"/>
      <c r="CN1175" s="151"/>
      <c r="CO1175" s="151"/>
      <c r="CP1175" s="151"/>
      <c r="CQ1175" s="151"/>
      <c r="CR1175" s="151"/>
      <c r="CS1175" s="151"/>
      <c r="CT1175" s="151"/>
      <c r="CU1175" s="151"/>
      <c r="CV1175" s="151"/>
      <c r="CW1175" s="151"/>
      <c r="CX1175" s="151"/>
      <c r="CY1175" s="151"/>
      <c r="CZ1175" s="151"/>
      <c r="DA1175" s="151"/>
      <c r="DB1175" s="151"/>
      <c r="DC1175" s="151"/>
      <c r="DD1175" s="151"/>
      <c r="DE1175" s="151"/>
      <c r="DF1175" s="151"/>
      <c r="DG1175" s="151"/>
      <c r="DH1175" s="151"/>
      <c r="DI1175" s="151"/>
      <c r="DJ1175" s="151"/>
      <c r="DK1175" s="151"/>
      <c r="DL1175" s="151"/>
      <c r="DM1175" s="151"/>
      <c r="DN1175" s="151"/>
      <c r="DO1175" s="151"/>
    </row>
    <row r="1176" spans="1:119" ht="15.75" customHeight="1" x14ac:dyDescent="0.2">
      <c r="A1176" s="151"/>
      <c r="B1176" s="151"/>
      <c r="C1176" s="151"/>
      <c r="D1176" s="151"/>
      <c r="E1176" s="151"/>
      <c r="F1176" s="151"/>
      <c r="G1176" s="151"/>
      <c r="H1176" s="151"/>
      <c r="I1176" s="151"/>
      <c r="J1176" s="151"/>
      <c r="K1176" s="151"/>
      <c r="L1176" s="151"/>
      <c r="M1176" s="151"/>
      <c r="N1176" s="151"/>
      <c r="O1176" s="151"/>
      <c r="P1176" s="151"/>
      <c r="Q1176" s="151"/>
      <c r="R1176" s="151"/>
      <c r="S1176" s="151"/>
      <c r="T1176" s="151"/>
      <c r="U1176" s="151"/>
      <c r="V1176" s="151"/>
      <c r="W1176" s="151"/>
      <c r="X1176" s="151"/>
      <c r="Y1176" s="151"/>
      <c r="Z1176" s="151"/>
      <c r="AA1176" s="151"/>
      <c r="AB1176" s="151"/>
      <c r="AC1176" s="151"/>
      <c r="AD1176" s="151"/>
      <c r="AE1176" s="151"/>
      <c r="AF1176" s="151"/>
      <c r="AG1176" s="151"/>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c r="BI1176" s="151"/>
      <c r="BJ1176" s="151"/>
      <c r="BK1176" s="151"/>
      <c r="BL1176" s="151"/>
      <c r="BM1176" s="151"/>
      <c r="BN1176" s="151"/>
      <c r="BO1176" s="151"/>
      <c r="BP1176" s="151"/>
      <c r="BQ1176" s="151"/>
      <c r="BR1176" s="151"/>
      <c r="BS1176" s="151"/>
      <c r="BT1176" s="151"/>
      <c r="BU1176" s="151"/>
      <c r="BV1176" s="151"/>
      <c r="BW1176" s="151"/>
      <c r="BX1176" s="151"/>
      <c r="BY1176" s="151"/>
      <c r="BZ1176" s="151"/>
      <c r="CA1176" s="151"/>
      <c r="CB1176" s="151"/>
      <c r="CC1176" s="151"/>
      <c r="CD1176" s="151"/>
      <c r="CE1176" s="151"/>
      <c r="CF1176" s="151"/>
      <c r="CG1176" s="151"/>
      <c r="CH1176" s="151"/>
      <c r="CI1176" s="151"/>
      <c r="CJ1176" s="151"/>
      <c r="CK1176" s="151"/>
      <c r="CL1176" s="151"/>
      <c r="CM1176" s="151"/>
      <c r="CN1176" s="151"/>
      <c r="CO1176" s="151"/>
      <c r="CP1176" s="151"/>
      <c r="CQ1176" s="151"/>
      <c r="CR1176" s="151"/>
      <c r="CS1176" s="151"/>
      <c r="CT1176" s="151"/>
      <c r="CU1176" s="151"/>
      <c r="CV1176" s="151"/>
      <c r="CW1176" s="151"/>
      <c r="CX1176" s="151"/>
      <c r="CY1176" s="151"/>
      <c r="CZ1176" s="151"/>
      <c r="DA1176" s="151"/>
      <c r="DB1176" s="151"/>
      <c r="DC1176" s="151"/>
      <c r="DD1176" s="151"/>
      <c r="DE1176" s="151"/>
      <c r="DF1176" s="151"/>
      <c r="DG1176" s="151"/>
      <c r="DH1176" s="151"/>
      <c r="DI1176" s="151"/>
      <c r="DJ1176" s="151"/>
      <c r="DK1176" s="151"/>
      <c r="DL1176" s="151"/>
      <c r="DM1176" s="151"/>
      <c r="DN1176" s="151"/>
      <c r="DO1176" s="151"/>
    </row>
    <row r="1177" spans="1:119" ht="15.75" customHeight="1" x14ac:dyDescent="0.2">
      <c r="A1177" s="151"/>
      <c r="B1177" s="151"/>
      <c r="C1177" s="151"/>
      <c r="D1177" s="151"/>
      <c r="E1177" s="151"/>
      <c r="F1177" s="151"/>
      <c r="G1177" s="151"/>
      <c r="H1177" s="151"/>
      <c r="I1177" s="151"/>
      <c r="J1177" s="151"/>
      <c r="K1177" s="151"/>
      <c r="L1177" s="151"/>
      <c r="M1177" s="151"/>
      <c r="N1177" s="151"/>
      <c r="O1177" s="151"/>
      <c r="P1177" s="151"/>
      <c r="Q1177" s="151"/>
      <c r="R1177" s="151"/>
      <c r="S1177" s="151"/>
      <c r="T1177" s="151"/>
      <c r="U1177" s="151"/>
      <c r="V1177" s="151"/>
      <c r="W1177" s="151"/>
      <c r="X1177" s="151"/>
      <c r="Y1177" s="151"/>
      <c r="Z1177" s="151"/>
      <c r="AA1177" s="151"/>
      <c r="AB1177" s="151"/>
      <c r="AC1177" s="151"/>
      <c r="AD1177" s="151"/>
      <c r="AE1177" s="151"/>
      <c r="AF1177" s="151"/>
      <c r="AG1177" s="151"/>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c r="BI1177" s="151"/>
      <c r="BJ1177" s="151"/>
      <c r="BK1177" s="151"/>
      <c r="BL1177" s="151"/>
      <c r="BM1177" s="151"/>
      <c r="BN1177" s="151"/>
      <c r="BO1177" s="151"/>
      <c r="BP1177" s="151"/>
      <c r="BQ1177" s="151"/>
      <c r="BR1177" s="151"/>
      <c r="BS1177" s="151"/>
      <c r="BT1177" s="151"/>
      <c r="BU1177" s="151"/>
      <c r="BV1177" s="151"/>
      <c r="BW1177" s="151"/>
      <c r="BX1177" s="151"/>
      <c r="BY1177" s="151"/>
      <c r="BZ1177" s="151"/>
      <c r="CA1177" s="151"/>
      <c r="CB1177" s="151"/>
      <c r="CC1177" s="151"/>
      <c r="CD1177" s="151"/>
      <c r="CE1177" s="151"/>
      <c r="CF1177" s="151"/>
      <c r="CG1177" s="151"/>
      <c r="CH1177" s="151"/>
      <c r="CI1177" s="151"/>
      <c r="CJ1177" s="151"/>
      <c r="CK1177" s="151"/>
      <c r="CL1177" s="151"/>
      <c r="CM1177" s="151"/>
      <c r="CN1177" s="151"/>
      <c r="CO1177" s="151"/>
      <c r="CP1177" s="151"/>
      <c r="CQ1177" s="151"/>
      <c r="CR1177" s="151"/>
      <c r="CS1177" s="151"/>
      <c r="CT1177" s="151"/>
      <c r="CU1177" s="151"/>
      <c r="CV1177" s="151"/>
      <c r="CW1177" s="151"/>
      <c r="CX1177" s="151"/>
      <c r="CY1177" s="151"/>
      <c r="CZ1177" s="151"/>
      <c r="DA1177" s="151"/>
      <c r="DB1177" s="151"/>
      <c r="DC1177" s="151"/>
      <c r="DD1177" s="151"/>
      <c r="DE1177" s="151"/>
      <c r="DF1177" s="151"/>
      <c r="DG1177" s="151"/>
      <c r="DH1177" s="151"/>
      <c r="DI1177" s="151"/>
      <c r="DJ1177" s="151"/>
      <c r="DK1177" s="151"/>
      <c r="DL1177" s="151"/>
      <c r="DM1177" s="151"/>
      <c r="DN1177" s="151"/>
      <c r="DO1177" s="151"/>
    </row>
    <row r="1178" spans="1:119" ht="15.75" customHeight="1" x14ac:dyDescent="0.2">
      <c r="A1178" s="151"/>
      <c r="B1178" s="151"/>
      <c r="C1178" s="151"/>
      <c r="D1178" s="151"/>
      <c r="E1178" s="151"/>
      <c r="F1178" s="151"/>
      <c r="G1178" s="151"/>
      <c r="H1178" s="151"/>
      <c r="I1178" s="151"/>
      <c r="J1178" s="151"/>
      <c r="K1178" s="151"/>
      <c r="L1178" s="151"/>
      <c r="M1178" s="151"/>
      <c r="N1178" s="151"/>
      <c r="O1178" s="151"/>
      <c r="P1178" s="151"/>
      <c r="Q1178" s="151"/>
      <c r="R1178" s="151"/>
      <c r="S1178" s="151"/>
      <c r="T1178" s="151"/>
      <c r="U1178" s="151"/>
      <c r="V1178" s="151"/>
      <c r="W1178" s="151"/>
      <c r="X1178" s="151"/>
      <c r="Y1178" s="151"/>
      <c r="Z1178" s="151"/>
      <c r="AA1178" s="151"/>
      <c r="AB1178" s="151"/>
      <c r="AC1178" s="151"/>
      <c r="AD1178" s="151"/>
      <c r="AE1178" s="151"/>
      <c r="AF1178" s="151"/>
      <c r="AG1178" s="151"/>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c r="BI1178" s="151"/>
      <c r="BJ1178" s="151"/>
      <c r="BK1178" s="151"/>
      <c r="BL1178" s="151"/>
      <c r="BM1178" s="151"/>
      <c r="BN1178" s="151"/>
      <c r="BO1178" s="151"/>
      <c r="BP1178" s="151"/>
      <c r="BQ1178" s="151"/>
      <c r="BR1178" s="151"/>
      <c r="BS1178" s="151"/>
      <c r="BT1178" s="151"/>
      <c r="BU1178" s="151"/>
      <c r="BV1178" s="151"/>
      <c r="BW1178" s="151"/>
      <c r="BX1178" s="151"/>
      <c r="BY1178" s="151"/>
      <c r="BZ1178" s="151"/>
      <c r="CA1178" s="151"/>
      <c r="CB1178" s="151"/>
      <c r="CC1178" s="151"/>
      <c r="CD1178" s="151"/>
      <c r="CE1178" s="151"/>
      <c r="CF1178" s="151"/>
      <c r="CG1178" s="151"/>
      <c r="CH1178" s="151"/>
      <c r="CI1178" s="151"/>
      <c r="CJ1178" s="151"/>
      <c r="CK1178" s="151"/>
      <c r="CL1178" s="151"/>
      <c r="CM1178" s="151"/>
      <c r="CN1178" s="151"/>
      <c r="CO1178" s="151"/>
      <c r="CP1178" s="151"/>
      <c r="CQ1178" s="151"/>
      <c r="CR1178" s="151"/>
      <c r="CS1178" s="151"/>
      <c r="CT1178" s="151"/>
      <c r="CU1178" s="151"/>
      <c r="CV1178" s="151"/>
      <c r="CW1178" s="151"/>
      <c r="CX1178" s="151"/>
      <c r="CY1178" s="151"/>
      <c r="CZ1178" s="151"/>
      <c r="DA1178" s="151"/>
      <c r="DB1178" s="151"/>
      <c r="DC1178" s="151"/>
      <c r="DD1178" s="151"/>
      <c r="DE1178" s="151"/>
      <c r="DF1178" s="151"/>
      <c r="DG1178" s="151"/>
      <c r="DH1178" s="151"/>
      <c r="DI1178" s="151"/>
      <c r="DJ1178" s="151"/>
      <c r="DK1178" s="151"/>
      <c r="DL1178" s="151"/>
      <c r="DM1178" s="151"/>
      <c r="DN1178" s="151"/>
      <c r="DO1178" s="151"/>
    </row>
    <row r="1179" spans="1:119" ht="15.75" customHeight="1" x14ac:dyDescent="0.2">
      <c r="A1179" s="151"/>
      <c r="B1179" s="151"/>
      <c r="C1179" s="151"/>
      <c r="D1179" s="151"/>
      <c r="E1179" s="151"/>
      <c r="F1179" s="151"/>
      <c r="G1179" s="151"/>
      <c r="H1179" s="151"/>
      <c r="I1179" s="151"/>
      <c r="J1179" s="151"/>
      <c r="K1179" s="151"/>
      <c r="L1179" s="151"/>
      <c r="M1179" s="151"/>
      <c r="N1179" s="151"/>
      <c r="O1179" s="151"/>
      <c r="P1179" s="151"/>
      <c r="Q1179" s="151"/>
      <c r="R1179" s="151"/>
      <c r="S1179" s="151"/>
      <c r="T1179" s="151"/>
      <c r="U1179" s="151"/>
      <c r="V1179" s="151"/>
      <c r="W1179" s="151"/>
      <c r="X1179" s="151"/>
      <c r="Y1179" s="151"/>
      <c r="Z1179" s="151"/>
      <c r="AA1179" s="151"/>
      <c r="AB1179" s="151"/>
      <c r="AC1179" s="151"/>
      <c r="AD1179" s="151"/>
      <c r="AE1179" s="151"/>
      <c r="AF1179" s="151"/>
      <c r="AG1179" s="151"/>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c r="BI1179" s="151"/>
      <c r="BJ1179" s="151"/>
      <c r="BK1179" s="151"/>
      <c r="BL1179" s="151"/>
      <c r="BM1179" s="151"/>
      <c r="BN1179" s="151"/>
      <c r="BO1179" s="151"/>
      <c r="BP1179" s="151"/>
      <c r="BQ1179" s="151"/>
      <c r="BR1179" s="151"/>
      <c r="BS1179" s="151"/>
      <c r="BT1179" s="151"/>
      <c r="BU1179" s="151"/>
      <c r="BV1179" s="151"/>
      <c r="BW1179" s="151"/>
      <c r="BX1179" s="151"/>
      <c r="BY1179" s="151"/>
      <c r="BZ1179" s="151"/>
      <c r="CA1179" s="151"/>
      <c r="CB1179" s="151"/>
      <c r="CC1179" s="151"/>
      <c r="CD1179" s="151"/>
      <c r="CE1179" s="151"/>
      <c r="CF1179" s="151"/>
      <c r="CG1179" s="151"/>
      <c r="CH1179" s="151"/>
      <c r="CI1179" s="151"/>
      <c r="CJ1179" s="151"/>
      <c r="CK1179" s="151"/>
      <c r="CL1179" s="151"/>
      <c r="CM1179" s="151"/>
      <c r="CN1179" s="151"/>
      <c r="CO1179" s="151"/>
      <c r="CP1179" s="151"/>
      <c r="CQ1179" s="151"/>
      <c r="CR1179" s="151"/>
      <c r="CS1179" s="151"/>
      <c r="CT1179" s="151"/>
      <c r="CU1179" s="151"/>
      <c r="CV1179" s="151"/>
      <c r="CW1179" s="151"/>
      <c r="CX1179" s="151"/>
      <c r="CY1179" s="151"/>
      <c r="CZ1179" s="151"/>
      <c r="DA1179" s="151"/>
      <c r="DB1179" s="151"/>
      <c r="DC1179" s="151"/>
      <c r="DD1179" s="151"/>
      <c r="DE1179" s="151"/>
      <c r="DF1179" s="151"/>
      <c r="DG1179" s="151"/>
      <c r="DH1179" s="151"/>
      <c r="DI1179" s="151"/>
      <c r="DJ1179" s="151"/>
      <c r="DK1179" s="151"/>
      <c r="DL1179" s="151"/>
      <c r="DM1179" s="151"/>
      <c r="DN1179" s="151"/>
      <c r="DO1179" s="151"/>
    </row>
    <row r="1180" spans="1:119" ht="15.75" customHeight="1" x14ac:dyDescent="0.2">
      <c r="A1180" s="151"/>
      <c r="B1180" s="151"/>
      <c r="C1180" s="151"/>
      <c r="D1180" s="151"/>
      <c r="E1180" s="151"/>
      <c r="F1180" s="151"/>
      <c r="G1180" s="151"/>
      <c r="H1180" s="151"/>
      <c r="I1180" s="151"/>
      <c r="J1180" s="151"/>
      <c r="K1180" s="151"/>
      <c r="L1180" s="151"/>
      <c r="M1180" s="151"/>
      <c r="N1180" s="151"/>
      <c r="O1180" s="151"/>
      <c r="P1180" s="151"/>
      <c r="Q1180" s="151"/>
      <c r="R1180" s="151"/>
      <c r="S1180" s="151"/>
      <c r="T1180" s="151"/>
      <c r="U1180" s="151"/>
      <c r="V1180" s="151"/>
      <c r="W1180" s="151"/>
      <c r="X1180" s="151"/>
      <c r="Y1180" s="151"/>
      <c r="Z1180" s="151"/>
      <c r="AA1180" s="151"/>
      <c r="AB1180" s="151"/>
      <c r="AC1180" s="151"/>
      <c r="AD1180" s="151"/>
      <c r="AE1180" s="151"/>
      <c r="AF1180" s="151"/>
      <c r="AG1180" s="151"/>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c r="BI1180" s="151"/>
      <c r="BJ1180" s="151"/>
      <c r="BK1180" s="151"/>
      <c r="BL1180" s="151"/>
      <c r="BM1180" s="151"/>
      <c r="BN1180" s="151"/>
      <c r="BO1180" s="151"/>
      <c r="BP1180" s="151"/>
      <c r="BQ1180" s="151"/>
      <c r="BR1180" s="151"/>
      <c r="BS1180" s="151"/>
      <c r="BT1180" s="151"/>
      <c r="BU1180" s="151"/>
      <c r="BV1180" s="151"/>
      <c r="BW1180" s="151"/>
      <c r="BX1180" s="151"/>
      <c r="BY1180" s="151"/>
      <c r="BZ1180" s="151"/>
      <c r="CA1180" s="151"/>
      <c r="CB1180" s="151"/>
      <c r="CC1180" s="151"/>
      <c r="CD1180" s="151"/>
      <c r="CE1180" s="151"/>
      <c r="CF1180" s="151"/>
      <c r="CG1180" s="151"/>
      <c r="CH1180" s="151"/>
      <c r="CI1180" s="151"/>
      <c r="CJ1180" s="151"/>
      <c r="CK1180" s="151"/>
      <c r="CL1180" s="151"/>
      <c r="CM1180" s="151"/>
      <c r="CN1180" s="151"/>
      <c r="CO1180" s="151"/>
      <c r="CP1180" s="151"/>
      <c r="CQ1180" s="151"/>
      <c r="CR1180" s="151"/>
      <c r="CS1180" s="151"/>
      <c r="CT1180" s="151"/>
      <c r="CU1180" s="151"/>
      <c r="CV1180" s="151"/>
      <c r="CW1180" s="151"/>
      <c r="CX1180" s="151"/>
      <c r="CY1180" s="151"/>
      <c r="CZ1180" s="151"/>
      <c r="DA1180" s="151"/>
      <c r="DB1180" s="151"/>
      <c r="DC1180" s="151"/>
      <c r="DD1180" s="151"/>
      <c r="DE1180" s="151"/>
      <c r="DF1180" s="151"/>
      <c r="DG1180" s="151"/>
      <c r="DH1180" s="151"/>
      <c r="DI1180" s="151"/>
      <c r="DJ1180" s="151"/>
      <c r="DK1180" s="151"/>
      <c r="DL1180" s="151"/>
      <c r="DM1180" s="151"/>
      <c r="DN1180" s="151"/>
      <c r="DO1180" s="151"/>
    </row>
    <row r="1181" spans="1:119" ht="15.75" customHeight="1" x14ac:dyDescent="0.2">
      <c r="A1181" s="151"/>
      <c r="B1181" s="151"/>
      <c r="C1181" s="151"/>
      <c r="D1181" s="151"/>
      <c r="E1181" s="151"/>
      <c r="F1181" s="151"/>
      <c r="G1181" s="151"/>
      <c r="H1181" s="151"/>
      <c r="I1181" s="151"/>
      <c r="J1181" s="151"/>
      <c r="K1181" s="151"/>
      <c r="L1181" s="151"/>
      <c r="M1181" s="151"/>
      <c r="N1181" s="151"/>
      <c r="O1181" s="151"/>
      <c r="P1181" s="151"/>
      <c r="Q1181" s="151"/>
      <c r="R1181" s="151"/>
      <c r="S1181" s="151"/>
      <c r="T1181" s="151"/>
      <c r="U1181" s="151"/>
      <c r="V1181" s="151"/>
      <c r="W1181" s="151"/>
      <c r="X1181" s="151"/>
      <c r="Y1181" s="151"/>
      <c r="Z1181" s="151"/>
      <c r="AA1181" s="151"/>
      <c r="AB1181" s="151"/>
      <c r="AC1181" s="151"/>
      <c r="AD1181" s="151"/>
      <c r="AE1181" s="151"/>
      <c r="AF1181" s="151"/>
      <c r="AG1181" s="151"/>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c r="BI1181" s="151"/>
      <c r="BJ1181" s="151"/>
      <c r="BK1181" s="151"/>
      <c r="BL1181" s="151"/>
      <c r="BM1181" s="151"/>
      <c r="BN1181" s="151"/>
      <c r="BO1181" s="151"/>
      <c r="BP1181" s="151"/>
      <c r="BQ1181" s="151"/>
      <c r="BR1181" s="151"/>
      <c r="BS1181" s="151"/>
      <c r="BT1181" s="151"/>
      <c r="BU1181" s="151"/>
      <c r="BV1181" s="151"/>
      <c r="BW1181" s="151"/>
      <c r="BX1181" s="151"/>
      <c r="BY1181" s="151"/>
      <c r="BZ1181" s="151"/>
      <c r="CA1181" s="151"/>
      <c r="CB1181" s="151"/>
      <c r="CC1181" s="151"/>
      <c r="CD1181" s="151"/>
      <c r="CE1181" s="151"/>
      <c r="CF1181" s="151"/>
      <c r="CG1181" s="151"/>
      <c r="CH1181" s="151"/>
      <c r="CI1181" s="151"/>
      <c r="CJ1181" s="151"/>
      <c r="CK1181" s="151"/>
      <c r="CL1181" s="151"/>
      <c r="CM1181" s="151"/>
      <c r="CN1181" s="151"/>
      <c r="CO1181" s="151"/>
      <c r="CP1181" s="151"/>
      <c r="CQ1181" s="151"/>
      <c r="CR1181" s="151"/>
      <c r="CS1181" s="151"/>
      <c r="CT1181" s="151"/>
      <c r="CU1181" s="151"/>
      <c r="CV1181" s="151"/>
      <c r="CW1181" s="151"/>
      <c r="CX1181" s="151"/>
      <c r="CY1181" s="151"/>
      <c r="CZ1181" s="151"/>
      <c r="DA1181" s="151"/>
      <c r="DB1181" s="151"/>
      <c r="DC1181" s="151"/>
      <c r="DD1181" s="151"/>
      <c r="DE1181" s="151"/>
      <c r="DF1181" s="151"/>
      <c r="DG1181" s="151"/>
      <c r="DH1181" s="151"/>
      <c r="DI1181" s="151"/>
      <c r="DJ1181" s="151"/>
      <c r="DK1181" s="151"/>
      <c r="DL1181" s="151"/>
      <c r="DM1181" s="151"/>
      <c r="DN1181" s="151"/>
      <c r="DO1181" s="151"/>
    </row>
    <row r="1182" spans="1:119" ht="15.75" customHeight="1" x14ac:dyDescent="0.2">
      <c r="A1182" s="151"/>
      <c r="B1182" s="151"/>
      <c r="C1182" s="151"/>
      <c r="D1182" s="151"/>
      <c r="E1182" s="151"/>
      <c r="F1182" s="151"/>
      <c r="G1182" s="151"/>
      <c r="H1182" s="151"/>
      <c r="I1182" s="151"/>
      <c r="J1182" s="151"/>
      <c r="K1182" s="151"/>
      <c r="L1182" s="151"/>
      <c r="M1182" s="151"/>
      <c r="N1182" s="151"/>
      <c r="O1182" s="151"/>
      <c r="P1182" s="151"/>
      <c r="Q1182" s="151"/>
      <c r="R1182" s="151"/>
      <c r="S1182" s="151"/>
      <c r="T1182" s="151"/>
      <c r="U1182" s="151"/>
      <c r="V1182" s="151"/>
      <c r="W1182" s="151"/>
      <c r="X1182" s="151"/>
      <c r="Y1182" s="151"/>
      <c r="Z1182" s="151"/>
      <c r="AA1182" s="151"/>
      <c r="AB1182" s="151"/>
      <c r="AC1182" s="151"/>
      <c r="AD1182" s="151"/>
      <c r="AE1182" s="151"/>
      <c r="AF1182" s="151"/>
      <c r="AG1182" s="151"/>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c r="BI1182" s="151"/>
      <c r="BJ1182" s="151"/>
      <c r="BK1182" s="151"/>
      <c r="BL1182" s="151"/>
      <c r="BM1182" s="151"/>
      <c r="BN1182" s="151"/>
      <c r="BO1182" s="151"/>
      <c r="BP1182" s="151"/>
      <c r="BQ1182" s="151"/>
      <c r="BR1182" s="151"/>
      <c r="BS1182" s="151"/>
      <c r="BT1182" s="151"/>
      <c r="BU1182" s="151"/>
      <c r="BV1182" s="151"/>
      <c r="BW1182" s="151"/>
      <c r="BX1182" s="151"/>
      <c r="BY1182" s="151"/>
      <c r="BZ1182" s="151"/>
      <c r="CA1182" s="151"/>
      <c r="CB1182" s="151"/>
      <c r="CC1182" s="151"/>
      <c r="CD1182" s="151"/>
      <c r="CE1182" s="151"/>
      <c r="CF1182" s="151"/>
      <c r="CG1182" s="151"/>
      <c r="CH1182" s="151"/>
      <c r="CI1182" s="151"/>
      <c r="CJ1182" s="151"/>
      <c r="CK1182" s="151"/>
      <c r="CL1182" s="151"/>
      <c r="CM1182" s="151"/>
      <c r="CN1182" s="151"/>
      <c r="CO1182" s="151"/>
      <c r="CP1182" s="151"/>
      <c r="CQ1182" s="151"/>
      <c r="CR1182" s="151"/>
      <c r="CS1182" s="151"/>
      <c r="CT1182" s="151"/>
      <c r="CU1182" s="151"/>
      <c r="CV1182" s="151"/>
      <c r="CW1182" s="151"/>
      <c r="CX1182" s="151"/>
      <c r="CY1182" s="151"/>
      <c r="CZ1182" s="151"/>
      <c r="DA1182" s="151"/>
      <c r="DB1182" s="151"/>
      <c r="DC1182" s="151"/>
      <c r="DD1182" s="151"/>
      <c r="DE1182" s="151"/>
      <c r="DF1182" s="151"/>
      <c r="DG1182" s="151"/>
      <c r="DH1182" s="151"/>
      <c r="DI1182" s="151"/>
      <c r="DJ1182" s="151"/>
      <c r="DK1182" s="151"/>
      <c r="DL1182" s="151"/>
      <c r="DM1182" s="151"/>
      <c r="DN1182" s="151"/>
      <c r="DO1182" s="151"/>
    </row>
    <row r="1183" spans="1:119" ht="15.75" customHeight="1" x14ac:dyDescent="0.2">
      <c r="A1183" s="151"/>
      <c r="B1183" s="151"/>
      <c r="C1183" s="151"/>
      <c r="D1183" s="151"/>
      <c r="E1183" s="151"/>
      <c r="F1183" s="151"/>
      <c r="G1183" s="151"/>
      <c r="H1183" s="151"/>
      <c r="I1183" s="151"/>
      <c r="J1183" s="151"/>
      <c r="K1183" s="151"/>
      <c r="L1183" s="151"/>
      <c r="M1183" s="151"/>
      <c r="N1183" s="151"/>
      <c r="O1183" s="151"/>
      <c r="P1183" s="151"/>
      <c r="Q1183" s="151"/>
      <c r="R1183" s="151"/>
      <c r="S1183" s="151"/>
      <c r="T1183" s="151"/>
      <c r="U1183" s="151"/>
      <c r="V1183" s="151"/>
      <c r="W1183" s="151"/>
      <c r="X1183" s="151"/>
      <c r="Y1183" s="151"/>
      <c r="Z1183" s="151"/>
      <c r="AA1183" s="151"/>
      <c r="AB1183" s="151"/>
      <c r="AC1183" s="151"/>
      <c r="AD1183" s="151"/>
      <c r="AE1183" s="151"/>
      <c r="AF1183" s="151"/>
      <c r="AG1183" s="151"/>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c r="BI1183" s="151"/>
      <c r="BJ1183" s="151"/>
      <c r="BK1183" s="151"/>
      <c r="BL1183" s="151"/>
      <c r="BM1183" s="151"/>
      <c r="BN1183" s="151"/>
      <c r="BO1183" s="151"/>
      <c r="BP1183" s="151"/>
      <c r="BQ1183" s="151"/>
      <c r="BR1183" s="151"/>
      <c r="BS1183" s="151"/>
      <c r="BT1183" s="151"/>
      <c r="BU1183" s="151"/>
      <c r="BV1183" s="151"/>
      <c r="BW1183" s="151"/>
      <c r="BX1183" s="151"/>
      <c r="BY1183" s="151"/>
      <c r="BZ1183" s="151"/>
      <c r="CA1183" s="151"/>
      <c r="CB1183" s="151"/>
      <c r="CC1183" s="151"/>
      <c r="CD1183" s="151"/>
      <c r="CE1183" s="151"/>
      <c r="CF1183" s="151"/>
      <c r="CG1183" s="151"/>
      <c r="CH1183" s="151"/>
      <c r="CI1183" s="151"/>
      <c r="CJ1183" s="151"/>
      <c r="CK1183" s="151"/>
      <c r="CL1183" s="151"/>
      <c r="CM1183" s="151"/>
      <c r="CN1183" s="151"/>
      <c r="CO1183" s="151"/>
      <c r="CP1183" s="151"/>
      <c r="CQ1183" s="151"/>
      <c r="CR1183" s="151"/>
      <c r="CS1183" s="151"/>
      <c r="CT1183" s="151"/>
      <c r="CU1183" s="151"/>
      <c r="CV1183" s="151"/>
      <c r="CW1183" s="151"/>
      <c r="CX1183" s="151"/>
      <c r="CY1183" s="151"/>
      <c r="CZ1183" s="151"/>
      <c r="DA1183" s="151"/>
      <c r="DB1183" s="151"/>
      <c r="DC1183" s="151"/>
      <c r="DD1183" s="151"/>
      <c r="DE1183" s="151"/>
      <c r="DF1183" s="151"/>
      <c r="DG1183" s="151"/>
      <c r="DH1183" s="151"/>
      <c r="DI1183" s="151"/>
      <c r="DJ1183" s="151"/>
      <c r="DK1183" s="151"/>
      <c r="DL1183" s="151"/>
      <c r="DM1183" s="151"/>
      <c r="DN1183" s="151"/>
      <c r="DO1183" s="151"/>
    </row>
    <row r="1184" spans="1:119" ht="15.75" customHeight="1" x14ac:dyDescent="0.2">
      <c r="A1184" s="151"/>
      <c r="B1184" s="151"/>
      <c r="C1184" s="151"/>
      <c r="D1184" s="151"/>
      <c r="E1184" s="151"/>
      <c r="F1184" s="151"/>
      <c r="G1184" s="151"/>
      <c r="H1184" s="151"/>
      <c r="I1184" s="151"/>
      <c r="J1184" s="151"/>
      <c r="K1184" s="151"/>
      <c r="L1184" s="151"/>
      <c r="M1184" s="151"/>
      <c r="N1184" s="151"/>
      <c r="O1184" s="151"/>
      <c r="P1184" s="151"/>
      <c r="Q1184" s="151"/>
      <c r="R1184" s="151"/>
      <c r="S1184" s="151"/>
      <c r="T1184" s="151"/>
      <c r="U1184" s="151"/>
      <c r="V1184" s="151"/>
      <c r="W1184" s="151"/>
      <c r="X1184" s="151"/>
      <c r="Y1184" s="151"/>
      <c r="Z1184" s="151"/>
      <c r="AA1184" s="151"/>
      <c r="AB1184" s="151"/>
      <c r="AC1184" s="151"/>
      <c r="AD1184" s="151"/>
      <c r="AE1184" s="151"/>
      <c r="AF1184" s="151"/>
      <c r="AG1184" s="151"/>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c r="BI1184" s="151"/>
      <c r="BJ1184" s="151"/>
      <c r="BK1184" s="151"/>
      <c r="BL1184" s="151"/>
      <c r="BM1184" s="151"/>
      <c r="BN1184" s="151"/>
      <c r="BO1184" s="151"/>
      <c r="BP1184" s="151"/>
      <c r="BQ1184" s="151"/>
      <c r="BR1184" s="151"/>
      <c r="BS1184" s="151"/>
      <c r="BT1184" s="151"/>
      <c r="BU1184" s="151"/>
      <c r="BV1184" s="151"/>
      <c r="BW1184" s="151"/>
      <c r="BX1184" s="151"/>
      <c r="BY1184" s="151"/>
      <c r="BZ1184" s="151"/>
      <c r="CA1184" s="151"/>
      <c r="CB1184" s="151"/>
      <c r="CC1184" s="151"/>
      <c r="CD1184" s="151"/>
      <c r="CE1184" s="151"/>
      <c r="CF1184" s="151"/>
      <c r="CG1184" s="151"/>
      <c r="CH1184" s="151"/>
      <c r="CI1184" s="151"/>
      <c r="CJ1184" s="151"/>
      <c r="CK1184" s="151"/>
      <c r="CL1184" s="151"/>
      <c r="CM1184" s="151"/>
      <c r="CN1184" s="151"/>
      <c r="CO1184" s="151"/>
      <c r="CP1184" s="151"/>
      <c r="CQ1184" s="151"/>
      <c r="CR1184" s="151"/>
      <c r="CS1184" s="151"/>
      <c r="CT1184" s="151"/>
      <c r="CU1184" s="151"/>
      <c r="CV1184" s="151"/>
      <c r="CW1184" s="151"/>
      <c r="CX1184" s="151"/>
      <c r="CY1184" s="151"/>
      <c r="CZ1184" s="151"/>
      <c r="DA1184" s="151"/>
      <c r="DB1184" s="151"/>
      <c r="DC1184" s="151"/>
      <c r="DD1184" s="151"/>
      <c r="DE1184" s="151"/>
      <c r="DF1184" s="151"/>
      <c r="DG1184" s="151"/>
      <c r="DH1184" s="151"/>
      <c r="DI1184" s="151"/>
      <c r="DJ1184" s="151"/>
      <c r="DK1184" s="151"/>
      <c r="DL1184" s="151"/>
      <c r="DM1184" s="151"/>
      <c r="DN1184" s="151"/>
      <c r="DO1184" s="151"/>
    </row>
    <row r="1185" spans="1:119" ht="15.75" customHeight="1" x14ac:dyDescent="0.2">
      <c r="A1185" s="151"/>
      <c r="B1185" s="151"/>
      <c r="C1185" s="151"/>
      <c r="D1185" s="151"/>
      <c r="E1185" s="151"/>
      <c r="F1185" s="151"/>
      <c r="G1185" s="151"/>
      <c r="H1185" s="151"/>
      <c r="I1185" s="151"/>
      <c r="J1185" s="151"/>
      <c r="K1185" s="151"/>
      <c r="L1185" s="151"/>
      <c r="M1185" s="151"/>
      <c r="N1185" s="151"/>
      <c r="O1185" s="151"/>
      <c r="P1185" s="151"/>
      <c r="Q1185" s="151"/>
      <c r="R1185" s="151"/>
      <c r="S1185" s="151"/>
      <c r="T1185" s="151"/>
      <c r="U1185" s="151"/>
      <c r="V1185" s="151"/>
      <c r="W1185" s="151"/>
      <c r="X1185" s="151"/>
      <c r="Y1185" s="151"/>
      <c r="Z1185" s="151"/>
      <c r="AA1185" s="151"/>
      <c r="AB1185" s="151"/>
      <c r="AC1185" s="151"/>
      <c r="AD1185" s="151"/>
      <c r="AE1185" s="151"/>
      <c r="AF1185" s="151"/>
      <c r="AG1185" s="151"/>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c r="BI1185" s="151"/>
      <c r="BJ1185" s="151"/>
      <c r="BK1185" s="151"/>
      <c r="BL1185" s="151"/>
      <c r="BM1185" s="151"/>
      <c r="BN1185" s="151"/>
      <c r="BO1185" s="151"/>
      <c r="BP1185" s="151"/>
      <c r="BQ1185" s="151"/>
      <c r="BR1185" s="151"/>
      <c r="BS1185" s="151"/>
      <c r="BT1185" s="151"/>
      <c r="BU1185" s="151"/>
      <c r="BV1185" s="151"/>
      <c r="BW1185" s="151"/>
      <c r="BX1185" s="151"/>
      <c r="BY1185" s="151"/>
      <c r="BZ1185" s="151"/>
      <c r="CA1185" s="151"/>
      <c r="CB1185" s="151"/>
      <c r="CC1185" s="151"/>
      <c r="CD1185" s="151"/>
      <c r="CE1185" s="151"/>
      <c r="CF1185" s="151"/>
      <c r="CG1185" s="151"/>
      <c r="CH1185" s="151"/>
      <c r="CI1185" s="151"/>
      <c r="CJ1185" s="151"/>
      <c r="CK1185" s="151"/>
      <c r="CL1185" s="151"/>
      <c r="CM1185" s="151"/>
      <c r="CN1185" s="151"/>
      <c r="CO1185" s="151"/>
      <c r="CP1185" s="151"/>
      <c r="CQ1185" s="151"/>
      <c r="CR1185" s="151"/>
      <c r="CS1185" s="151"/>
      <c r="CT1185" s="151"/>
      <c r="CU1185" s="151"/>
      <c r="CV1185" s="151"/>
      <c r="CW1185" s="151"/>
      <c r="CX1185" s="151"/>
      <c r="CY1185" s="151"/>
      <c r="CZ1185" s="151"/>
      <c r="DA1185" s="151"/>
      <c r="DB1185" s="151"/>
      <c r="DC1185" s="151"/>
      <c r="DD1185" s="151"/>
      <c r="DE1185" s="151"/>
      <c r="DF1185" s="151"/>
      <c r="DG1185" s="151"/>
      <c r="DH1185" s="151"/>
      <c r="DI1185" s="151"/>
      <c r="DJ1185" s="151"/>
      <c r="DK1185" s="151"/>
      <c r="DL1185" s="151"/>
      <c r="DM1185" s="151"/>
      <c r="DN1185" s="151"/>
      <c r="DO1185" s="151"/>
    </row>
    <row r="1186" spans="1:119" ht="15.75" customHeight="1" x14ac:dyDescent="0.2">
      <c r="A1186" s="151"/>
      <c r="B1186" s="151"/>
      <c r="C1186" s="151"/>
      <c r="D1186" s="151"/>
      <c r="E1186" s="151"/>
      <c r="F1186" s="151"/>
      <c r="G1186" s="151"/>
      <c r="H1186" s="151"/>
      <c r="I1186" s="151"/>
      <c r="J1186" s="151"/>
      <c r="K1186" s="151"/>
      <c r="L1186" s="151"/>
      <c r="M1186" s="151"/>
      <c r="N1186" s="151"/>
      <c r="O1186" s="151"/>
      <c r="P1186" s="151"/>
      <c r="Q1186" s="151"/>
      <c r="R1186" s="151"/>
      <c r="S1186" s="151"/>
      <c r="T1186" s="151"/>
      <c r="U1186" s="151"/>
      <c r="V1186" s="151"/>
      <c r="W1186" s="151"/>
      <c r="X1186" s="151"/>
      <c r="Y1186" s="151"/>
      <c r="Z1186" s="151"/>
      <c r="AA1186" s="151"/>
      <c r="AB1186" s="151"/>
      <c r="AC1186" s="151"/>
      <c r="AD1186" s="151"/>
      <c r="AE1186" s="151"/>
      <c r="AF1186" s="151"/>
      <c r="AG1186" s="151"/>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c r="BI1186" s="151"/>
      <c r="BJ1186" s="151"/>
      <c r="BK1186" s="151"/>
      <c r="BL1186" s="151"/>
      <c r="BM1186" s="151"/>
      <c r="BN1186" s="151"/>
      <c r="BO1186" s="151"/>
      <c r="BP1186" s="151"/>
      <c r="BQ1186" s="151"/>
      <c r="BR1186" s="151"/>
      <c r="BS1186" s="151"/>
      <c r="BT1186" s="151"/>
      <c r="BU1186" s="151"/>
      <c r="BV1186" s="151"/>
      <c r="BW1186" s="151"/>
      <c r="BX1186" s="151"/>
      <c r="BY1186" s="151"/>
      <c r="BZ1186" s="151"/>
      <c r="CA1186" s="151"/>
      <c r="CB1186" s="151"/>
      <c r="CC1186" s="151"/>
      <c r="CD1186" s="151"/>
      <c r="CE1186" s="151"/>
      <c r="CF1186" s="151"/>
      <c r="CG1186" s="151"/>
      <c r="CH1186" s="151"/>
      <c r="CI1186" s="151"/>
      <c r="CJ1186" s="151"/>
      <c r="CK1186" s="151"/>
      <c r="CL1186" s="151"/>
      <c r="CM1186" s="151"/>
      <c r="CN1186" s="151"/>
      <c r="CO1186" s="151"/>
      <c r="CP1186" s="151"/>
      <c r="CQ1186" s="151"/>
      <c r="CR1186" s="151"/>
      <c r="CS1186" s="151"/>
      <c r="CT1186" s="151"/>
      <c r="CU1186" s="151"/>
      <c r="CV1186" s="151"/>
      <c r="CW1186" s="151"/>
      <c r="CX1186" s="151"/>
      <c r="CY1186" s="151"/>
      <c r="CZ1186" s="151"/>
      <c r="DA1186" s="151"/>
      <c r="DB1186" s="151"/>
      <c r="DC1186" s="151"/>
      <c r="DD1186" s="151"/>
      <c r="DE1186" s="151"/>
      <c r="DF1186" s="151"/>
      <c r="DG1186" s="151"/>
      <c r="DH1186" s="151"/>
      <c r="DI1186" s="151"/>
      <c r="DJ1186" s="151"/>
      <c r="DK1186" s="151"/>
      <c r="DL1186" s="151"/>
      <c r="DM1186" s="151"/>
      <c r="DN1186" s="151"/>
      <c r="DO1186" s="151"/>
    </row>
    <row r="1187" spans="1:119" ht="15.75" customHeight="1" x14ac:dyDescent="0.2">
      <c r="A1187" s="151"/>
      <c r="B1187" s="151"/>
      <c r="C1187" s="151"/>
      <c r="D1187" s="151"/>
      <c r="E1187" s="151"/>
      <c r="F1187" s="151"/>
      <c r="G1187" s="151"/>
      <c r="H1187" s="151"/>
      <c r="I1187" s="151"/>
      <c r="J1187" s="151"/>
      <c r="K1187" s="151"/>
      <c r="L1187" s="151"/>
      <c r="M1187" s="151"/>
      <c r="N1187" s="151"/>
      <c r="O1187" s="151"/>
      <c r="P1187" s="151"/>
      <c r="Q1187" s="151"/>
      <c r="R1187" s="151"/>
      <c r="S1187" s="151"/>
      <c r="T1187" s="151"/>
      <c r="U1187" s="151"/>
      <c r="V1187" s="151"/>
      <c r="W1187" s="151"/>
      <c r="X1187" s="151"/>
      <c r="Y1187" s="151"/>
      <c r="Z1187" s="151"/>
      <c r="AA1187" s="151"/>
      <c r="AB1187" s="151"/>
      <c r="AC1187" s="151"/>
      <c r="AD1187" s="151"/>
      <c r="AE1187" s="151"/>
      <c r="AF1187" s="151"/>
      <c r="AG1187" s="151"/>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c r="BI1187" s="151"/>
      <c r="BJ1187" s="151"/>
      <c r="BK1187" s="151"/>
      <c r="BL1187" s="151"/>
      <c r="BM1187" s="151"/>
      <c r="BN1187" s="151"/>
      <c r="BO1187" s="151"/>
      <c r="BP1187" s="151"/>
      <c r="BQ1187" s="151"/>
      <c r="BR1187" s="151"/>
      <c r="BS1187" s="151"/>
      <c r="BT1187" s="151"/>
      <c r="BU1187" s="151"/>
      <c r="BV1187" s="151"/>
      <c r="BW1187" s="151"/>
      <c r="BX1187" s="151"/>
      <c r="BY1187" s="151"/>
      <c r="BZ1187" s="151"/>
      <c r="CA1187" s="151"/>
      <c r="CB1187" s="151"/>
      <c r="CC1187" s="151"/>
      <c r="CD1187" s="151"/>
      <c r="CE1187" s="151"/>
      <c r="CF1187" s="151"/>
      <c r="CG1187" s="151"/>
      <c r="CH1187" s="151"/>
      <c r="CI1187" s="151"/>
      <c r="CJ1187" s="151"/>
      <c r="CK1187" s="151"/>
      <c r="CL1187" s="151"/>
      <c r="CM1187" s="151"/>
      <c r="CN1187" s="151"/>
      <c r="CO1187" s="151"/>
      <c r="CP1187" s="151"/>
      <c r="CQ1187" s="151"/>
      <c r="CR1187" s="151"/>
      <c r="CS1187" s="151"/>
      <c r="CT1187" s="151"/>
      <c r="CU1187" s="151"/>
      <c r="CV1187" s="151"/>
      <c r="CW1187" s="151"/>
      <c r="CX1187" s="151"/>
      <c r="CY1187" s="151"/>
      <c r="CZ1187" s="151"/>
      <c r="DA1187" s="151"/>
      <c r="DB1187" s="151"/>
      <c r="DC1187" s="151"/>
      <c r="DD1187" s="151"/>
      <c r="DE1187" s="151"/>
      <c r="DF1187" s="151"/>
      <c r="DG1187" s="151"/>
      <c r="DH1187" s="151"/>
      <c r="DI1187" s="151"/>
      <c r="DJ1187" s="151"/>
      <c r="DK1187" s="151"/>
      <c r="DL1187" s="151"/>
      <c r="DM1187" s="151"/>
      <c r="DN1187" s="151"/>
      <c r="DO1187" s="151"/>
    </row>
    <row r="1188" spans="1:119" ht="15.75" customHeight="1" x14ac:dyDescent="0.2">
      <c r="A1188" s="151"/>
      <c r="B1188" s="151"/>
      <c r="C1188" s="151"/>
      <c r="D1188" s="151"/>
      <c r="E1188" s="151"/>
      <c r="F1188" s="151"/>
      <c r="G1188" s="151"/>
      <c r="H1188" s="151"/>
      <c r="I1188" s="151"/>
      <c r="J1188" s="151"/>
      <c r="K1188" s="151"/>
      <c r="L1188" s="151"/>
      <c r="M1188" s="151"/>
      <c r="N1188" s="151"/>
      <c r="O1188" s="151"/>
      <c r="P1188" s="151"/>
      <c r="Q1188" s="151"/>
      <c r="R1188" s="151"/>
      <c r="S1188" s="151"/>
      <c r="T1188" s="151"/>
      <c r="U1188" s="151"/>
      <c r="V1188" s="151"/>
      <c r="W1188" s="151"/>
      <c r="X1188" s="151"/>
      <c r="Y1188" s="151"/>
      <c r="Z1188" s="151"/>
      <c r="AA1188" s="151"/>
      <c r="AB1188" s="151"/>
      <c r="AC1188" s="151"/>
      <c r="AD1188" s="151"/>
      <c r="AE1188" s="151"/>
      <c r="AF1188" s="151"/>
      <c r="AG1188" s="151"/>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c r="BI1188" s="151"/>
      <c r="BJ1188" s="151"/>
      <c r="BK1188" s="151"/>
      <c r="BL1188" s="151"/>
      <c r="BM1188" s="151"/>
      <c r="BN1188" s="151"/>
      <c r="BO1188" s="151"/>
      <c r="BP1188" s="151"/>
      <c r="BQ1188" s="151"/>
      <c r="BR1188" s="151"/>
      <c r="BS1188" s="151"/>
      <c r="BT1188" s="151"/>
      <c r="BU1188" s="151"/>
      <c r="BV1188" s="151"/>
      <c r="BW1188" s="151"/>
      <c r="BX1188" s="151"/>
      <c r="BY1188" s="151"/>
      <c r="BZ1188" s="151"/>
      <c r="CA1188" s="151"/>
      <c r="CB1188" s="151"/>
      <c r="CC1188" s="151"/>
      <c r="CD1188" s="151"/>
      <c r="CE1188" s="151"/>
      <c r="CF1188" s="151"/>
      <c r="CG1188" s="151"/>
      <c r="CH1188" s="151"/>
      <c r="CI1188" s="151"/>
      <c r="CJ1188" s="151"/>
      <c r="CK1188" s="151"/>
      <c r="CL1188" s="151"/>
      <c r="CM1188" s="151"/>
      <c r="CN1188" s="151"/>
      <c r="CO1188" s="151"/>
      <c r="CP1188" s="151"/>
      <c r="CQ1188" s="151"/>
      <c r="CR1188" s="151"/>
      <c r="CS1188" s="151"/>
      <c r="CT1188" s="151"/>
      <c r="CU1188" s="151"/>
      <c r="CV1188" s="151"/>
      <c r="CW1188" s="151"/>
      <c r="CX1188" s="151"/>
      <c r="CY1188" s="151"/>
      <c r="CZ1188" s="151"/>
      <c r="DA1188" s="151"/>
      <c r="DB1188" s="151"/>
      <c r="DC1188" s="151"/>
      <c r="DD1188" s="151"/>
      <c r="DE1188" s="151"/>
      <c r="DF1188" s="151"/>
      <c r="DG1188" s="151"/>
      <c r="DH1188" s="151"/>
      <c r="DI1188" s="151"/>
      <c r="DJ1188" s="151"/>
      <c r="DK1188" s="151"/>
      <c r="DL1188" s="151"/>
      <c r="DM1188" s="151"/>
      <c r="DN1188" s="151"/>
      <c r="DO1188" s="151"/>
    </row>
    <row r="1189" spans="1:119" ht="15.75" customHeight="1" x14ac:dyDescent="0.2">
      <c r="A1189" s="151"/>
      <c r="B1189" s="151"/>
      <c r="C1189" s="151"/>
      <c r="D1189" s="151"/>
      <c r="E1189" s="151"/>
      <c r="F1189" s="151"/>
      <c r="G1189" s="151"/>
      <c r="H1189" s="151"/>
      <c r="I1189" s="151"/>
      <c r="J1189" s="151"/>
      <c r="K1189" s="151"/>
      <c r="L1189" s="151"/>
      <c r="M1189" s="151"/>
      <c r="N1189" s="151"/>
      <c r="O1189" s="151"/>
      <c r="P1189" s="151"/>
      <c r="Q1189" s="151"/>
      <c r="R1189" s="151"/>
      <c r="S1189" s="151"/>
      <c r="T1189" s="151"/>
      <c r="U1189" s="151"/>
      <c r="V1189" s="151"/>
      <c r="W1189" s="151"/>
      <c r="X1189" s="151"/>
      <c r="Y1189" s="151"/>
      <c r="Z1189" s="151"/>
      <c r="AA1189" s="151"/>
      <c r="AB1189" s="151"/>
      <c r="AC1189" s="151"/>
      <c r="AD1189" s="151"/>
      <c r="AE1189" s="151"/>
      <c r="AF1189" s="151"/>
      <c r="AG1189" s="151"/>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c r="BI1189" s="151"/>
      <c r="BJ1189" s="151"/>
      <c r="BK1189" s="151"/>
      <c r="BL1189" s="151"/>
      <c r="BM1189" s="151"/>
      <c r="BN1189" s="151"/>
      <c r="BO1189" s="151"/>
      <c r="BP1189" s="151"/>
      <c r="BQ1189" s="151"/>
      <c r="BR1189" s="151"/>
      <c r="BS1189" s="151"/>
      <c r="BT1189" s="151"/>
      <c r="BU1189" s="151"/>
      <c r="BV1189" s="151"/>
      <c r="BW1189" s="151"/>
      <c r="BX1189" s="151"/>
      <c r="BY1189" s="151"/>
      <c r="BZ1189" s="151"/>
      <c r="CA1189" s="151"/>
      <c r="CB1189" s="151"/>
      <c r="CC1189" s="151"/>
      <c r="CD1189" s="151"/>
      <c r="CE1189" s="151"/>
      <c r="CF1189" s="151"/>
      <c r="CG1189" s="151"/>
      <c r="CH1189" s="151"/>
      <c r="CI1189" s="151"/>
      <c r="CJ1189" s="151"/>
      <c r="CK1189" s="151"/>
      <c r="CL1189" s="151"/>
      <c r="CM1189" s="151"/>
      <c r="CN1189" s="151"/>
      <c r="CO1189" s="151"/>
      <c r="CP1189" s="151"/>
      <c r="CQ1189" s="151"/>
      <c r="CR1189" s="151"/>
      <c r="CS1189" s="151"/>
      <c r="CT1189" s="151"/>
      <c r="CU1189" s="151"/>
      <c r="CV1189" s="151"/>
      <c r="CW1189" s="151"/>
      <c r="CX1189" s="151"/>
      <c r="CY1189" s="151"/>
      <c r="CZ1189" s="151"/>
      <c r="DA1189" s="151"/>
      <c r="DB1189" s="151"/>
      <c r="DC1189" s="151"/>
      <c r="DD1189" s="151"/>
      <c r="DE1189" s="151"/>
      <c r="DF1189" s="151"/>
      <c r="DG1189" s="151"/>
      <c r="DH1189" s="151"/>
      <c r="DI1189" s="151"/>
      <c r="DJ1189" s="151"/>
      <c r="DK1189" s="151"/>
      <c r="DL1189" s="151"/>
      <c r="DM1189" s="151"/>
      <c r="DN1189" s="151"/>
      <c r="DO1189" s="151"/>
    </row>
    <row r="1190" spans="1:119" ht="15.75" customHeight="1" x14ac:dyDescent="0.2">
      <c r="A1190" s="151"/>
      <c r="B1190" s="151"/>
      <c r="C1190" s="151"/>
      <c r="D1190" s="151"/>
      <c r="E1190" s="151"/>
      <c r="F1190" s="151"/>
      <c r="G1190" s="151"/>
      <c r="H1190" s="151"/>
      <c r="I1190" s="151"/>
      <c r="J1190" s="151"/>
      <c r="K1190" s="151"/>
      <c r="L1190" s="151"/>
      <c r="M1190" s="151"/>
      <c r="N1190" s="151"/>
      <c r="O1190" s="151"/>
      <c r="P1190" s="151"/>
      <c r="Q1190" s="151"/>
      <c r="R1190" s="151"/>
      <c r="S1190" s="151"/>
      <c r="T1190" s="151"/>
      <c r="U1190" s="151"/>
      <c r="V1190" s="151"/>
      <c r="W1190" s="151"/>
      <c r="X1190" s="151"/>
      <c r="Y1190" s="151"/>
      <c r="Z1190" s="151"/>
      <c r="AA1190" s="151"/>
      <c r="AB1190" s="151"/>
      <c r="AC1190" s="151"/>
      <c r="AD1190" s="151"/>
      <c r="AE1190" s="151"/>
      <c r="AF1190" s="151"/>
      <c r="AG1190" s="151"/>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c r="BI1190" s="151"/>
      <c r="BJ1190" s="151"/>
      <c r="BK1190" s="151"/>
      <c r="BL1190" s="151"/>
      <c r="BM1190" s="151"/>
      <c r="BN1190" s="151"/>
      <c r="BO1190" s="151"/>
      <c r="BP1190" s="151"/>
      <c r="BQ1190" s="151"/>
      <c r="BR1190" s="151"/>
      <c r="BS1190" s="151"/>
      <c r="BT1190" s="151"/>
      <c r="BU1190" s="151"/>
      <c r="BV1190" s="151"/>
      <c r="BW1190" s="151"/>
      <c r="BX1190" s="151"/>
      <c r="BY1190" s="151"/>
      <c r="BZ1190" s="151"/>
      <c r="CA1190" s="151"/>
      <c r="CB1190" s="151"/>
      <c r="CC1190" s="151"/>
      <c r="CD1190" s="151"/>
      <c r="CE1190" s="151"/>
      <c r="CF1190" s="151"/>
      <c r="CG1190" s="151"/>
      <c r="CH1190" s="151"/>
      <c r="CI1190" s="151"/>
      <c r="CJ1190" s="151"/>
      <c r="CK1190" s="151"/>
      <c r="CL1190" s="151"/>
      <c r="CM1190" s="151"/>
      <c r="CN1190" s="151"/>
      <c r="CO1190" s="151"/>
      <c r="CP1190" s="151"/>
      <c r="CQ1190" s="151"/>
      <c r="CR1190" s="151"/>
      <c r="CS1190" s="151"/>
      <c r="CT1190" s="151"/>
      <c r="CU1190" s="151"/>
      <c r="CV1190" s="151"/>
      <c r="CW1190" s="151"/>
      <c r="CX1190" s="151"/>
      <c r="CY1190" s="151"/>
      <c r="CZ1190" s="151"/>
      <c r="DA1190" s="151"/>
      <c r="DB1190" s="151"/>
      <c r="DC1190" s="151"/>
      <c r="DD1190" s="151"/>
      <c r="DE1190" s="151"/>
      <c r="DF1190" s="151"/>
      <c r="DG1190" s="151"/>
      <c r="DH1190" s="151"/>
      <c r="DI1190" s="151"/>
      <c r="DJ1190" s="151"/>
      <c r="DK1190" s="151"/>
      <c r="DL1190" s="151"/>
      <c r="DM1190" s="151"/>
      <c r="DN1190" s="151"/>
      <c r="DO1190" s="151"/>
    </row>
    <row r="1191" spans="1:119" ht="15.75" customHeight="1" x14ac:dyDescent="0.2">
      <c r="A1191" s="151"/>
      <c r="B1191" s="151"/>
      <c r="C1191" s="151"/>
      <c r="D1191" s="151"/>
      <c r="E1191" s="151"/>
      <c r="F1191" s="151"/>
      <c r="G1191" s="151"/>
      <c r="H1191" s="151"/>
      <c r="I1191" s="151"/>
      <c r="J1191" s="151"/>
      <c r="K1191" s="151"/>
      <c r="L1191" s="151"/>
      <c r="M1191" s="151"/>
      <c r="N1191" s="151"/>
      <c r="O1191" s="151"/>
      <c r="P1191" s="151"/>
      <c r="Q1191" s="151"/>
      <c r="R1191" s="151"/>
      <c r="S1191" s="151"/>
      <c r="T1191" s="151"/>
      <c r="U1191" s="151"/>
      <c r="V1191" s="151"/>
      <c r="W1191" s="151"/>
      <c r="X1191" s="151"/>
      <c r="Y1191" s="151"/>
      <c r="Z1191" s="151"/>
      <c r="AA1191" s="151"/>
      <c r="AB1191" s="151"/>
      <c r="AC1191" s="151"/>
      <c r="AD1191" s="151"/>
      <c r="AE1191" s="151"/>
      <c r="AF1191" s="151"/>
      <c r="AG1191" s="151"/>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c r="BI1191" s="151"/>
      <c r="BJ1191" s="151"/>
      <c r="BK1191" s="151"/>
      <c r="BL1191" s="151"/>
      <c r="BM1191" s="151"/>
      <c r="BN1191" s="151"/>
      <c r="BO1191" s="151"/>
      <c r="BP1191" s="151"/>
      <c r="BQ1191" s="151"/>
      <c r="BR1191" s="151"/>
      <c r="BS1191" s="151"/>
      <c r="BT1191" s="151"/>
      <c r="BU1191" s="151"/>
      <c r="BV1191" s="151"/>
      <c r="BW1191" s="151"/>
      <c r="BX1191" s="151"/>
      <c r="BY1191" s="151"/>
      <c r="BZ1191" s="151"/>
      <c r="CA1191" s="151"/>
      <c r="CB1191" s="151"/>
      <c r="CC1191" s="151"/>
      <c r="CD1191" s="151"/>
      <c r="CE1191" s="151"/>
      <c r="CF1191" s="151"/>
      <c r="CG1191" s="151"/>
      <c r="CH1191" s="151"/>
      <c r="CI1191" s="151"/>
      <c r="CJ1191" s="151"/>
      <c r="CK1191" s="151"/>
      <c r="CL1191" s="151"/>
      <c r="CM1191" s="151"/>
      <c r="CN1191" s="151"/>
      <c r="CO1191" s="151"/>
      <c r="CP1191" s="151"/>
      <c r="CQ1191" s="151"/>
      <c r="CR1191" s="151"/>
      <c r="CS1191" s="151"/>
      <c r="CT1191" s="151"/>
      <c r="CU1191" s="151"/>
      <c r="CV1191" s="151"/>
      <c r="CW1191" s="151"/>
      <c r="CX1191" s="151"/>
      <c r="CY1191" s="151"/>
      <c r="CZ1191" s="151"/>
      <c r="DA1191" s="151"/>
      <c r="DB1191" s="151"/>
      <c r="DC1191" s="151"/>
      <c r="DD1191" s="151"/>
      <c r="DE1191" s="151"/>
      <c r="DF1191" s="151"/>
      <c r="DG1191" s="151"/>
      <c r="DH1191" s="151"/>
      <c r="DI1191" s="151"/>
      <c r="DJ1191" s="151"/>
      <c r="DK1191" s="151"/>
      <c r="DL1191" s="151"/>
      <c r="DM1191" s="151"/>
      <c r="DN1191" s="151"/>
      <c r="DO1191" s="151"/>
    </row>
    <row r="1192" spans="1:119" ht="15.75" customHeight="1" x14ac:dyDescent="0.2">
      <c r="A1192" s="151"/>
      <c r="B1192" s="151"/>
      <c r="C1192" s="151"/>
      <c r="D1192" s="151"/>
      <c r="E1192" s="151"/>
      <c r="F1192" s="151"/>
      <c r="G1192" s="151"/>
      <c r="H1192" s="151"/>
      <c r="I1192" s="151"/>
      <c r="J1192" s="151"/>
      <c r="K1192" s="151"/>
      <c r="L1192" s="151"/>
      <c r="M1192" s="151"/>
      <c r="N1192" s="151"/>
      <c r="O1192" s="151"/>
      <c r="P1192" s="151"/>
      <c r="Q1192" s="151"/>
      <c r="R1192" s="151"/>
      <c r="S1192" s="151"/>
      <c r="T1192" s="151"/>
      <c r="U1192" s="151"/>
      <c r="V1192" s="151"/>
      <c r="W1192" s="151"/>
      <c r="X1192" s="151"/>
      <c r="Y1192" s="151"/>
      <c r="Z1192" s="151"/>
      <c r="AA1192" s="151"/>
      <c r="AB1192" s="151"/>
      <c r="AC1192" s="151"/>
      <c r="AD1192" s="151"/>
      <c r="AE1192" s="151"/>
      <c r="AF1192" s="151"/>
      <c r="AG1192" s="151"/>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c r="BI1192" s="151"/>
      <c r="BJ1192" s="151"/>
      <c r="BK1192" s="151"/>
      <c r="BL1192" s="151"/>
      <c r="BM1192" s="151"/>
      <c r="BN1192" s="151"/>
      <c r="BO1192" s="151"/>
      <c r="BP1192" s="151"/>
      <c r="BQ1192" s="151"/>
      <c r="BR1192" s="151"/>
      <c r="BS1192" s="151"/>
      <c r="BT1192" s="151"/>
      <c r="BU1192" s="151"/>
      <c r="BV1192" s="151"/>
      <c r="BW1192" s="151"/>
      <c r="BX1192" s="151"/>
      <c r="BY1192" s="151"/>
      <c r="BZ1192" s="151"/>
      <c r="CA1192" s="151"/>
      <c r="CB1192" s="151"/>
      <c r="CC1192" s="151"/>
      <c r="CD1192" s="151"/>
      <c r="CE1192" s="151"/>
      <c r="CF1192" s="151"/>
      <c r="CG1192" s="151"/>
      <c r="CH1192" s="151"/>
      <c r="CI1192" s="151"/>
      <c r="CJ1192" s="151"/>
      <c r="CK1192" s="151"/>
      <c r="CL1192" s="151"/>
      <c r="CM1192" s="151"/>
      <c r="CN1192" s="151"/>
      <c r="CO1192" s="151"/>
      <c r="CP1192" s="151"/>
      <c r="CQ1192" s="151"/>
      <c r="CR1192" s="151"/>
      <c r="CS1192" s="151"/>
      <c r="CT1192" s="151"/>
      <c r="CU1192" s="151"/>
      <c r="CV1192" s="151"/>
      <c r="CW1192" s="151"/>
      <c r="CX1192" s="151"/>
      <c r="CY1192" s="151"/>
      <c r="CZ1192" s="151"/>
      <c r="DA1192" s="151"/>
      <c r="DB1192" s="151"/>
      <c r="DC1192" s="151"/>
      <c r="DD1192" s="151"/>
      <c r="DE1192" s="151"/>
      <c r="DF1192" s="151"/>
      <c r="DG1192" s="151"/>
      <c r="DH1192" s="151"/>
      <c r="DI1192" s="151"/>
      <c r="DJ1192" s="151"/>
      <c r="DK1192" s="151"/>
      <c r="DL1192" s="151"/>
      <c r="DM1192" s="151"/>
      <c r="DN1192" s="151"/>
      <c r="DO1192" s="151"/>
    </row>
    <row r="1193" spans="1:119" ht="15.75" customHeight="1" x14ac:dyDescent="0.2">
      <c r="A1193" s="151"/>
      <c r="B1193" s="151"/>
      <c r="C1193" s="151"/>
      <c r="D1193" s="151"/>
      <c r="E1193" s="151"/>
      <c r="F1193" s="151"/>
      <c r="G1193" s="151"/>
      <c r="H1193" s="151"/>
      <c r="I1193" s="151"/>
      <c r="J1193" s="151"/>
      <c r="K1193" s="151"/>
      <c r="L1193" s="151"/>
      <c r="M1193" s="151"/>
      <c r="N1193" s="151"/>
      <c r="O1193" s="151"/>
      <c r="P1193" s="151"/>
      <c r="Q1193" s="151"/>
      <c r="R1193" s="151"/>
      <c r="S1193" s="151"/>
      <c r="T1193" s="151"/>
      <c r="U1193" s="151"/>
      <c r="V1193" s="151"/>
      <c r="W1193" s="151"/>
      <c r="X1193" s="151"/>
      <c r="Y1193" s="151"/>
      <c r="Z1193" s="151"/>
      <c r="AA1193" s="151"/>
      <c r="AB1193" s="151"/>
      <c r="AC1193" s="151"/>
      <c r="AD1193" s="151"/>
      <c r="AE1193" s="151"/>
      <c r="AF1193" s="151"/>
      <c r="AG1193" s="151"/>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c r="BI1193" s="151"/>
      <c r="BJ1193" s="151"/>
      <c r="BK1193" s="151"/>
      <c r="BL1193" s="151"/>
      <c r="BM1193" s="151"/>
      <c r="BN1193" s="151"/>
      <c r="BO1193" s="151"/>
      <c r="BP1193" s="151"/>
      <c r="BQ1193" s="151"/>
      <c r="BR1193" s="151"/>
      <c r="BS1193" s="151"/>
      <c r="BT1193" s="151"/>
      <c r="BU1193" s="151"/>
      <c r="BV1193" s="151"/>
      <c r="BW1193" s="151"/>
      <c r="BX1193" s="151"/>
      <c r="BY1193" s="151"/>
      <c r="BZ1193" s="151"/>
      <c r="CA1193" s="151"/>
      <c r="CB1193" s="151"/>
      <c r="CC1193" s="151"/>
      <c r="CD1193" s="151"/>
      <c r="CE1193" s="151"/>
      <c r="CF1193" s="151"/>
      <c r="CG1193" s="151"/>
      <c r="CH1193" s="151"/>
      <c r="CI1193" s="151"/>
      <c r="CJ1193" s="151"/>
      <c r="CK1193" s="151"/>
      <c r="CL1193" s="151"/>
      <c r="CM1193" s="151"/>
      <c r="CN1193" s="151"/>
      <c r="CO1193" s="151"/>
      <c r="CP1193" s="151"/>
      <c r="CQ1193" s="151"/>
      <c r="CR1193" s="151"/>
      <c r="CS1193" s="151"/>
      <c r="CT1193" s="151"/>
      <c r="CU1193" s="151"/>
      <c r="CV1193" s="151"/>
      <c r="CW1193" s="151"/>
      <c r="CX1193" s="151"/>
      <c r="CY1193" s="151"/>
      <c r="CZ1193" s="151"/>
      <c r="DA1193" s="151"/>
      <c r="DB1193" s="151"/>
      <c r="DC1193" s="151"/>
      <c r="DD1193" s="151"/>
      <c r="DE1193" s="151"/>
      <c r="DF1193" s="151"/>
      <c r="DG1193" s="151"/>
      <c r="DH1193" s="151"/>
      <c r="DI1193" s="151"/>
      <c r="DJ1193" s="151"/>
      <c r="DK1193" s="151"/>
      <c r="DL1193" s="151"/>
      <c r="DM1193" s="151"/>
      <c r="DN1193" s="151"/>
      <c r="DO1193" s="151"/>
    </row>
    <row r="1194" spans="1:119" ht="15.75" customHeight="1" x14ac:dyDescent="0.2">
      <c r="A1194" s="151"/>
      <c r="B1194" s="151"/>
      <c r="C1194" s="151"/>
      <c r="D1194" s="151"/>
      <c r="E1194" s="151"/>
      <c r="F1194" s="151"/>
      <c r="G1194" s="151"/>
      <c r="H1194" s="151"/>
      <c r="I1194" s="151"/>
      <c r="J1194" s="151"/>
      <c r="K1194" s="151"/>
      <c r="L1194" s="151"/>
      <c r="M1194" s="151"/>
      <c r="N1194" s="151"/>
      <c r="O1194" s="151"/>
      <c r="P1194" s="151"/>
      <c r="Q1194" s="151"/>
      <c r="R1194" s="151"/>
      <c r="S1194" s="151"/>
      <c r="T1194" s="151"/>
      <c r="U1194" s="151"/>
      <c r="V1194" s="151"/>
      <c r="W1194" s="151"/>
      <c r="X1194" s="151"/>
      <c r="Y1194" s="151"/>
      <c r="Z1194" s="151"/>
      <c r="AA1194" s="151"/>
      <c r="AB1194" s="151"/>
      <c r="AC1194" s="151"/>
      <c r="AD1194" s="151"/>
      <c r="AE1194" s="151"/>
      <c r="AF1194" s="151"/>
      <c r="AG1194" s="151"/>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c r="BI1194" s="151"/>
      <c r="BJ1194" s="151"/>
      <c r="BK1194" s="151"/>
      <c r="BL1194" s="151"/>
      <c r="BM1194" s="151"/>
      <c r="BN1194" s="151"/>
      <c r="BO1194" s="151"/>
      <c r="BP1194" s="151"/>
      <c r="BQ1194" s="151"/>
      <c r="BR1194" s="151"/>
      <c r="BS1194" s="151"/>
      <c r="BT1194" s="151"/>
      <c r="BU1194" s="151"/>
      <c r="BV1194" s="151"/>
      <c r="BW1194" s="151"/>
      <c r="BX1194" s="151"/>
      <c r="BY1194" s="151"/>
      <c r="BZ1194" s="151"/>
      <c r="CA1194" s="151"/>
      <c r="CB1194" s="151"/>
      <c r="CC1194" s="151"/>
      <c r="CD1194" s="151"/>
      <c r="CE1194" s="151"/>
      <c r="CF1194" s="151"/>
      <c r="CG1194" s="151"/>
      <c r="CH1194" s="151"/>
      <c r="CI1194" s="151"/>
      <c r="CJ1194" s="151"/>
      <c r="CK1194" s="151"/>
      <c r="CL1194" s="151"/>
      <c r="CM1194" s="151"/>
      <c r="CN1194" s="151"/>
      <c r="CO1194" s="151"/>
      <c r="CP1194" s="151"/>
      <c r="CQ1194" s="151"/>
      <c r="CR1194" s="151"/>
      <c r="CS1194" s="151"/>
      <c r="CT1194" s="151"/>
      <c r="CU1194" s="151"/>
      <c r="CV1194" s="151"/>
      <c r="CW1194" s="151"/>
      <c r="CX1194" s="151"/>
      <c r="CY1194" s="151"/>
      <c r="CZ1194" s="151"/>
      <c r="DA1194" s="151"/>
      <c r="DB1194" s="151"/>
      <c r="DC1194" s="151"/>
      <c r="DD1194" s="151"/>
      <c r="DE1194" s="151"/>
      <c r="DF1194" s="151"/>
      <c r="DG1194" s="151"/>
      <c r="DH1194" s="151"/>
      <c r="DI1194" s="151"/>
      <c r="DJ1194" s="151"/>
      <c r="DK1194" s="151"/>
      <c r="DL1194" s="151"/>
      <c r="DM1194" s="151"/>
      <c r="DN1194" s="151"/>
      <c r="DO1194" s="151"/>
    </row>
    <row r="1195" spans="1:119" ht="15.75" customHeight="1" x14ac:dyDescent="0.2">
      <c r="A1195" s="151"/>
      <c r="B1195" s="151"/>
      <c r="C1195" s="151"/>
      <c r="D1195" s="151"/>
      <c r="E1195" s="151"/>
      <c r="F1195" s="151"/>
      <c r="G1195" s="151"/>
      <c r="H1195" s="151"/>
      <c r="I1195" s="151"/>
      <c r="J1195" s="151"/>
      <c r="K1195" s="151"/>
      <c r="L1195" s="151"/>
      <c r="M1195" s="151"/>
      <c r="N1195" s="151"/>
      <c r="O1195" s="151"/>
      <c r="P1195" s="151"/>
      <c r="Q1195" s="151"/>
      <c r="R1195" s="151"/>
      <c r="S1195" s="151"/>
      <c r="T1195" s="151"/>
      <c r="U1195" s="151"/>
      <c r="V1195" s="151"/>
      <c r="W1195" s="151"/>
      <c r="X1195" s="151"/>
      <c r="Y1195" s="151"/>
      <c r="Z1195" s="151"/>
      <c r="AA1195" s="151"/>
      <c r="AB1195" s="151"/>
      <c r="AC1195" s="151"/>
      <c r="AD1195" s="151"/>
      <c r="AE1195" s="151"/>
      <c r="AF1195" s="151"/>
      <c r="AG1195" s="151"/>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c r="BI1195" s="151"/>
      <c r="BJ1195" s="151"/>
      <c r="BK1195" s="151"/>
      <c r="BL1195" s="151"/>
      <c r="BM1195" s="151"/>
      <c r="BN1195" s="151"/>
      <c r="BO1195" s="151"/>
      <c r="BP1195" s="151"/>
      <c r="BQ1195" s="151"/>
      <c r="BR1195" s="151"/>
      <c r="BS1195" s="151"/>
      <c r="BT1195" s="151"/>
      <c r="BU1195" s="151"/>
      <c r="BV1195" s="151"/>
      <c r="BW1195" s="151"/>
      <c r="BX1195" s="151"/>
      <c r="BY1195" s="151"/>
      <c r="BZ1195" s="151"/>
      <c r="CA1195" s="151"/>
      <c r="CB1195" s="151"/>
      <c r="CC1195" s="151"/>
      <c r="CD1195" s="151"/>
      <c r="CE1195" s="151"/>
      <c r="CF1195" s="151"/>
      <c r="CG1195" s="151"/>
      <c r="CH1195" s="151"/>
      <c r="CI1195" s="151"/>
      <c r="CJ1195" s="151"/>
      <c r="CK1195" s="151"/>
      <c r="CL1195" s="151"/>
      <c r="CM1195" s="151"/>
      <c r="CN1195" s="151"/>
      <c r="CO1195" s="151"/>
      <c r="CP1195" s="151"/>
      <c r="CQ1195" s="151"/>
      <c r="CR1195" s="151"/>
      <c r="CS1195" s="151"/>
      <c r="CT1195" s="151"/>
      <c r="CU1195" s="151"/>
      <c r="CV1195" s="151"/>
      <c r="CW1195" s="151"/>
      <c r="CX1195" s="151"/>
      <c r="CY1195" s="151"/>
      <c r="CZ1195" s="151"/>
      <c r="DA1195" s="151"/>
      <c r="DB1195" s="151"/>
      <c r="DC1195" s="151"/>
      <c r="DD1195" s="151"/>
      <c r="DE1195" s="151"/>
      <c r="DF1195" s="151"/>
      <c r="DG1195" s="151"/>
      <c r="DH1195" s="151"/>
      <c r="DI1195" s="151"/>
      <c r="DJ1195" s="151"/>
      <c r="DK1195" s="151"/>
      <c r="DL1195" s="151"/>
      <c r="DM1195" s="151"/>
      <c r="DN1195" s="151"/>
      <c r="DO1195" s="151"/>
    </row>
    <row r="1196" spans="1:119" ht="15.75" customHeight="1" x14ac:dyDescent="0.2">
      <c r="A1196" s="151"/>
      <c r="B1196" s="151"/>
      <c r="C1196" s="151"/>
      <c r="D1196" s="151"/>
      <c r="E1196" s="151"/>
      <c r="F1196" s="151"/>
      <c r="G1196" s="151"/>
      <c r="H1196" s="151"/>
      <c r="I1196" s="151"/>
      <c r="J1196" s="151"/>
      <c r="K1196" s="151"/>
      <c r="L1196" s="151"/>
      <c r="M1196" s="151"/>
      <c r="N1196" s="151"/>
      <c r="O1196" s="151"/>
      <c r="P1196" s="151"/>
      <c r="Q1196" s="151"/>
      <c r="R1196" s="151"/>
      <c r="S1196" s="151"/>
      <c r="T1196" s="151"/>
      <c r="U1196" s="151"/>
      <c r="V1196" s="151"/>
      <c r="W1196" s="151"/>
      <c r="X1196" s="151"/>
      <c r="Y1196" s="151"/>
      <c r="Z1196" s="151"/>
      <c r="AA1196" s="151"/>
      <c r="AB1196" s="151"/>
      <c r="AC1196" s="151"/>
      <c r="AD1196" s="151"/>
      <c r="AE1196" s="151"/>
      <c r="AF1196" s="151"/>
      <c r="AG1196" s="151"/>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c r="BI1196" s="151"/>
      <c r="BJ1196" s="151"/>
      <c r="BK1196" s="151"/>
      <c r="BL1196" s="151"/>
      <c r="BM1196" s="151"/>
      <c r="BN1196" s="151"/>
      <c r="BO1196" s="151"/>
      <c r="BP1196" s="151"/>
      <c r="BQ1196" s="151"/>
      <c r="BR1196" s="151"/>
      <c r="BS1196" s="151"/>
      <c r="BT1196" s="151"/>
      <c r="BU1196" s="151"/>
      <c r="BV1196" s="151"/>
      <c r="BW1196" s="151"/>
      <c r="BX1196" s="151"/>
      <c r="BY1196" s="151"/>
      <c r="BZ1196" s="151"/>
      <c r="CA1196" s="151"/>
      <c r="CB1196" s="151"/>
      <c r="CC1196" s="151"/>
      <c r="CD1196" s="151"/>
      <c r="CE1196" s="151"/>
      <c r="CF1196" s="151"/>
      <c r="CG1196" s="151"/>
      <c r="CH1196" s="151"/>
      <c r="CI1196" s="151"/>
      <c r="CJ1196" s="151"/>
      <c r="CK1196" s="151"/>
      <c r="CL1196" s="151"/>
      <c r="CM1196" s="151"/>
      <c r="CN1196" s="151"/>
      <c r="CO1196" s="151"/>
      <c r="CP1196" s="151"/>
      <c r="CQ1196" s="151"/>
      <c r="CR1196" s="151"/>
      <c r="CS1196" s="151"/>
      <c r="CT1196" s="151"/>
      <c r="CU1196" s="151"/>
      <c r="CV1196" s="151"/>
      <c r="CW1196" s="151"/>
      <c r="CX1196" s="151"/>
      <c r="CY1196" s="151"/>
      <c r="CZ1196" s="151"/>
      <c r="DA1196" s="151"/>
      <c r="DB1196" s="151"/>
      <c r="DC1196" s="151"/>
      <c r="DD1196" s="151"/>
      <c r="DE1196" s="151"/>
      <c r="DF1196" s="151"/>
      <c r="DG1196" s="151"/>
      <c r="DH1196" s="151"/>
      <c r="DI1196" s="151"/>
      <c r="DJ1196" s="151"/>
      <c r="DK1196" s="151"/>
      <c r="DL1196" s="151"/>
      <c r="DM1196" s="151"/>
      <c r="DN1196" s="151"/>
      <c r="DO1196" s="151"/>
    </row>
    <row r="1197" spans="1:119" ht="15.75" customHeight="1" x14ac:dyDescent="0.2">
      <c r="A1197" s="151"/>
      <c r="B1197" s="151"/>
      <c r="C1197" s="151"/>
      <c r="D1197" s="151"/>
      <c r="E1197" s="151"/>
      <c r="F1197" s="151"/>
      <c r="G1197" s="151"/>
      <c r="H1197" s="151"/>
      <c r="I1197" s="151"/>
      <c r="J1197" s="151"/>
      <c r="K1197" s="151"/>
      <c r="L1197" s="151"/>
      <c r="M1197" s="151"/>
      <c r="N1197" s="151"/>
      <c r="O1197" s="151"/>
      <c r="P1197" s="151"/>
      <c r="Q1197" s="151"/>
      <c r="R1197" s="151"/>
      <c r="S1197" s="151"/>
      <c r="T1197" s="151"/>
      <c r="U1197" s="151"/>
      <c r="V1197" s="151"/>
      <c r="W1197" s="151"/>
      <c r="X1197" s="151"/>
      <c r="Y1197" s="151"/>
      <c r="Z1197" s="151"/>
      <c r="AA1197" s="151"/>
      <c r="AB1197" s="151"/>
      <c r="AC1197" s="151"/>
      <c r="AD1197" s="151"/>
      <c r="AE1197" s="151"/>
      <c r="AF1197" s="151"/>
      <c r="AG1197" s="151"/>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c r="BI1197" s="151"/>
      <c r="BJ1197" s="151"/>
      <c r="BK1197" s="151"/>
      <c r="BL1197" s="151"/>
      <c r="BM1197" s="151"/>
      <c r="BN1197" s="151"/>
      <c r="BO1197" s="151"/>
      <c r="BP1197" s="151"/>
      <c r="BQ1197" s="151"/>
      <c r="BR1197" s="151"/>
      <c r="BS1197" s="151"/>
      <c r="BT1197" s="151"/>
      <c r="BU1197" s="151"/>
      <c r="BV1197" s="151"/>
      <c r="BW1197" s="151"/>
      <c r="BX1197" s="151"/>
      <c r="BY1197" s="151"/>
      <c r="BZ1197" s="151"/>
      <c r="CA1197" s="151"/>
      <c r="CB1197" s="151"/>
      <c r="CC1197" s="151"/>
      <c r="CD1197" s="151"/>
      <c r="CE1197" s="151"/>
      <c r="CF1197" s="151"/>
      <c r="CG1197" s="151"/>
      <c r="CH1197" s="151"/>
      <c r="CI1197" s="151"/>
      <c r="CJ1197" s="151"/>
      <c r="CK1197" s="151"/>
      <c r="CL1197" s="151"/>
      <c r="CM1197" s="151"/>
      <c r="CN1197" s="151"/>
      <c r="CO1197" s="151"/>
      <c r="CP1197" s="151"/>
      <c r="CQ1197" s="151"/>
      <c r="CR1197" s="151"/>
      <c r="CS1197" s="151"/>
      <c r="CT1197" s="151"/>
      <c r="CU1197" s="151"/>
      <c r="CV1197" s="151"/>
      <c r="CW1197" s="151"/>
      <c r="CX1197" s="151"/>
      <c r="CY1197" s="151"/>
      <c r="CZ1197" s="151"/>
      <c r="DA1197" s="151"/>
      <c r="DB1197" s="151"/>
      <c r="DC1197" s="151"/>
      <c r="DD1197" s="151"/>
      <c r="DE1197" s="151"/>
      <c r="DF1197" s="151"/>
      <c r="DG1197" s="151"/>
      <c r="DH1197" s="151"/>
      <c r="DI1197" s="151"/>
      <c r="DJ1197" s="151"/>
      <c r="DK1197" s="151"/>
      <c r="DL1197" s="151"/>
      <c r="DM1197" s="151"/>
      <c r="DN1197" s="151"/>
      <c r="DO1197" s="151"/>
    </row>
    <row r="1198" spans="1:119" ht="15.75" customHeight="1" x14ac:dyDescent="0.2">
      <c r="A1198" s="151"/>
      <c r="B1198" s="151"/>
      <c r="C1198" s="151"/>
      <c r="D1198" s="151"/>
      <c r="E1198" s="151"/>
      <c r="F1198" s="151"/>
      <c r="G1198" s="151"/>
      <c r="H1198" s="151"/>
      <c r="I1198" s="151"/>
      <c r="J1198" s="151"/>
      <c r="K1198" s="151"/>
      <c r="L1198" s="151"/>
      <c r="M1198" s="151"/>
      <c r="N1198" s="151"/>
      <c r="O1198" s="151"/>
      <c r="P1198" s="151"/>
      <c r="Q1198" s="151"/>
      <c r="R1198" s="151"/>
      <c r="S1198" s="151"/>
      <c r="T1198" s="151"/>
      <c r="U1198" s="151"/>
      <c r="V1198" s="151"/>
      <c r="W1198" s="151"/>
      <c r="X1198" s="151"/>
      <c r="Y1198" s="151"/>
      <c r="Z1198" s="151"/>
      <c r="AA1198" s="151"/>
      <c r="AB1198" s="151"/>
      <c r="AC1198" s="151"/>
      <c r="AD1198" s="151"/>
      <c r="AE1198" s="151"/>
      <c r="AF1198" s="151"/>
      <c r="AG1198" s="151"/>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c r="BI1198" s="151"/>
      <c r="BJ1198" s="151"/>
      <c r="BK1198" s="151"/>
      <c r="BL1198" s="151"/>
      <c r="BM1198" s="151"/>
      <c r="BN1198" s="151"/>
      <c r="BO1198" s="151"/>
      <c r="BP1198" s="151"/>
      <c r="BQ1198" s="151"/>
      <c r="BR1198" s="151"/>
      <c r="BS1198" s="151"/>
      <c r="BT1198" s="151"/>
      <c r="BU1198" s="151"/>
      <c r="BV1198" s="151"/>
      <c r="BW1198" s="151"/>
      <c r="BX1198" s="151"/>
      <c r="BY1198" s="151"/>
      <c r="BZ1198" s="151"/>
      <c r="CA1198" s="151"/>
      <c r="CB1198" s="151"/>
      <c r="CC1198" s="151"/>
      <c r="CD1198" s="151"/>
      <c r="CE1198" s="151"/>
      <c r="CF1198" s="151"/>
      <c r="CG1198" s="151"/>
      <c r="CH1198" s="151"/>
      <c r="CI1198" s="151"/>
      <c r="CJ1198" s="151"/>
      <c r="CK1198" s="151"/>
      <c r="CL1198" s="151"/>
      <c r="CM1198" s="151"/>
      <c r="CN1198" s="151"/>
      <c r="CO1198" s="151"/>
      <c r="CP1198" s="151"/>
      <c r="CQ1198" s="151"/>
      <c r="CR1198" s="151"/>
      <c r="CS1198" s="151"/>
      <c r="CT1198" s="151"/>
      <c r="CU1198" s="151"/>
      <c r="CV1198" s="151"/>
      <c r="CW1198" s="151"/>
      <c r="CX1198" s="151"/>
      <c r="CY1198" s="151"/>
      <c r="CZ1198" s="151"/>
      <c r="DA1198" s="151"/>
      <c r="DB1198" s="151"/>
      <c r="DC1198" s="151"/>
      <c r="DD1198" s="151"/>
      <c r="DE1198" s="151"/>
      <c r="DF1198" s="151"/>
      <c r="DG1198" s="151"/>
      <c r="DH1198" s="151"/>
      <c r="DI1198" s="151"/>
      <c r="DJ1198" s="151"/>
      <c r="DK1198" s="151"/>
      <c r="DL1198" s="151"/>
      <c r="DM1198" s="151"/>
      <c r="DN1198" s="151"/>
      <c r="DO1198" s="151"/>
    </row>
    <row r="1199" spans="1:119" ht="15.75" customHeight="1" x14ac:dyDescent="0.2">
      <c r="A1199" s="151"/>
      <c r="B1199" s="151"/>
      <c r="C1199" s="151"/>
      <c r="D1199" s="151"/>
      <c r="E1199" s="151"/>
      <c r="F1199" s="151"/>
      <c r="G1199" s="151"/>
      <c r="H1199" s="151"/>
      <c r="I1199" s="151"/>
      <c r="J1199" s="151"/>
      <c r="K1199" s="151"/>
      <c r="L1199" s="151"/>
      <c r="M1199" s="151"/>
      <c r="N1199" s="151"/>
      <c r="O1199" s="151"/>
      <c r="P1199" s="151"/>
      <c r="Q1199" s="151"/>
      <c r="R1199" s="151"/>
      <c r="S1199" s="151"/>
      <c r="T1199" s="151"/>
      <c r="U1199" s="151"/>
      <c r="V1199" s="151"/>
      <c r="W1199" s="151"/>
      <c r="X1199" s="151"/>
      <c r="Y1199" s="151"/>
      <c r="Z1199" s="151"/>
      <c r="AA1199" s="151"/>
      <c r="AB1199" s="151"/>
      <c r="AC1199" s="151"/>
      <c r="AD1199" s="151"/>
      <c r="AE1199" s="151"/>
      <c r="AF1199" s="151"/>
      <c r="AG1199" s="151"/>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c r="BI1199" s="151"/>
      <c r="BJ1199" s="151"/>
      <c r="BK1199" s="151"/>
      <c r="BL1199" s="151"/>
      <c r="BM1199" s="151"/>
      <c r="BN1199" s="151"/>
      <c r="BO1199" s="151"/>
      <c r="BP1199" s="151"/>
      <c r="BQ1199" s="151"/>
      <c r="BR1199" s="151"/>
      <c r="BS1199" s="151"/>
      <c r="BT1199" s="151"/>
      <c r="BU1199" s="151"/>
      <c r="BV1199" s="151"/>
      <c r="BW1199" s="151"/>
      <c r="BX1199" s="151"/>
      <c r="BY1199" s="151"/>
      <c r="BZ1199" s="151"/>
      <c r="CA1199" s="151"/>
      <c r="CB1199" s="151"/>
      <c r="CC1199" s="151"/>
      <c r="CD1199" s="151"/>
      <c r="CE1199" s="151"/>
      <c r="CF1199" s="151"/>
      <c r="CG1199" s="151"/>
      <c r="CH1199" s="151"/>
      <c r="CI1199" s="151"/>
      <c r="CJ1199" s="151"/>
      <c r="CK1199" s="151"/>
      <c r="CL1199" s="151"/>
      <c r="CM1199" s="151"/>
      <c r="CN1199" s="151"/>
      <c r="CO1199" s="151"/>
      <c r="CP1199" s="151"/>
      <c r="CQ1199" s="151"/>
      <c r="CR1199" s="151"/>
      <c r="CS1199" s="151"/>
      <c r="CT1199" s="151"/>
      <c r="CU1199" s="151"/>
      <c r="CV1199" s="151"/>
      <c r="CW1199" s="151"/>
      <c r="CX1199" s="151"/>
      <c r="CY1199" s="151"/>
      <c r="CZ1199" s="151"/>
      <c r="DA1199" s="151"/>
      <c r="DB1199" s="151"/>
      <c r="DC1199" s="151"/>
      <c r="DD1199" s="151"/>
      <c r="DE1199" s="151"/>
      <c r="DF1199" s="151"/>
      <c r="DG1199" s="151"/>
      <c r="DH1199" s="151"/>
      <c r="DI1199" s="151"/>
      <c r="DJ1199" s="151"/>
      <c r="DK1199" s="151"/>
      <c r="DL1199" s="151"/>
      <c r="DM1199" s="151"/>
      <c r="DN1199" s="151"/>
      <c r="DO1199" s="151"/>
    </row>
    <row r="1200" spans="1:119" ht="15.75" customHeight="1" x14ac:dyDescent="0.2">
      <c r="A1200" s="151"/>
      <c r="B1200" s="151"/>
      <c r="C1200" s="151"/>
      <c r="D1200" s="151"/>
      <c r="E1200" s="151"/>
      <c r="F1200" s="151"/>
      <c r="G1200" s="151"/>
      <c r="H1200" s="151"/>
      <c r="I1200" s="151"/>
      <c r="J1200" s="151"/>
      <c r="K1200" s="151"/>
      <c r="L1200" s="151"/>
      <c r="M1200" s="151"/>
      <c r="N1200" s="151"/>
      <c r="O1200" s="151"/>
      <c r="P1200" s="151"/>
      <c r="Q1200" s="151"/>
      <c r="R1200" s="151"/>
      <c r="S1200" s="151"/>
      <c r="T1200" s="151"/>
      <c r="U1200" s="151"/>
      <c r="V1200" s="151"/>
      <c r="W1200" s="151"/>
      <c r="X1200" s="151"/>
      <c r="Y1200" s="151"/>
      <c r="Z1200" s="151"/>
      <c r="AA1200" s="151"/>
      <c r="AB1200" s="151"/>
      <c r="AC1200" s="151"/>
      <c r="AD1200" s="151"/>
      <c r="AE1200" s="151"/>
      <c r="AF1200" s="151"/>
      <c r="AG1200" s="151"/>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c r="BI1200" s="151"/>
      <c r="BJ1200" s="151"/>
      <c r="BK1200" s="151"/>
      <c r="BL1200" s="151"/>
      <c r="BM1200" s="151"/>
      <c r="BN1200" s="151"/>
      <c r="BO1200" s="151"/>
      <c r="BP1200" s="151"/>
      <c r="BQ1200" s="151"/>
      <c r="BR1200" s="151"/>
      <c r="BS1200" s="151"/>
      <c r="BT1200" s="151"/>
      <c r="BU1200" s="151"/>
      <c r="BV1200" s="151"/>
      <c r="BW1200" s="151"/>
      <c r="BX1200" s="151"/>
      <c r="BY1200" s="151"/>
      <c r="BZ1200" s="151"/>
      <c r="CA1200" s="151"/>
      <c r="CB1200" s="151"/>
      <c r="CC1200" s="151"/>
      <c r="CD1200" s="151"/>
      <c r="CE1200" s="151"/>
      <c r="CF1200" s="151"/>
      <c r="CG1200" s="151"/>
      <c r="CH1200" s="151"/>
      <c r="CI1200" s="151"/>
      <c r="CJ1200" s="151"/>
      <c r="CK1200" s="151"/>
      <c r="CL1200" s="151"/>
      <c r="CM1200" s="151"/>
      <c r="CN1200" s="151"/>
      <c r="CO1200" s="151"/>
      <c r="CP1200" s="151"/>
      <c r="CQ1200" s="151"/>
      <c r="CR1200" s="151"/>
      <c r="CS1200" s="151"/>
      <c r="CT1200" s="151"/>
      <c r="CU1200" s="151"/>
      <c r="CV1200" s="151"/>
      <c r="CW1200" s="151"/>
      <c r="CX1200" s="151"/>
      <c r="CY1200" s="151"/>
      <c r="CZ1200" s="151"/>
      <c r="DA1200" s="151"/>
      <c r="DB1200" s="151"/>
      <c r="DC1200" s="151"/>
      <c r="DD1200" s="151"/>
      <c r="DE1200" s="151"/>
      <c r="DF1200" s="151"/>
      <c r="DG1200" s="151"/>
      <c r="DH1200" s="151"/>
      <c r="DI1200" s="151"/>
      <c r="DJ1200" s="151"/>
      <c r="DK1200" s="151"/>
      <c r="DL1200" s="151"/>
      <c r="DM1200" s="151"/>
      <c r="DN1200" s="151"/>
      <c r="DO1200" s="151"/>
    </row>
    <row r="1201" spans="1:119" ht="15.75" customHeight="1" x14ac:dyDescent="0.2">
      <c r="A1201" s="151"/>
      <c r="B1201" s="151"/>
      <c r="C1201" s="151"/>
      <c r="D1201" s="151"/>
      <c r="E1201" s="151"/>
      <c r="F1201" s="151"/>
      <c r="G1201" s="151"/>
      <c r="H1201" s="151"/>
      <c r="I1201" s="151"/>
      <c r="J1201" s="151"/>
      <c r="K1201" s="151"/>
      <c r="L1201" s="151"/>
      <c r="M1201" s="151"/>
      <c r="N1201" s="151"/>
      <c r="O1201" s="151"/>
      <c r="P1201" s="151"/>
      <c r="Q1201" s="151"/>
      <c r="R1201" s="151"/>
      <c r="S1201" s="151"/>
      <c r="T1201" s="151"/>
      <c r="U1201" s="151"/>
      <c r="V1201" s="151"/>
      <c r="W1201" s="151"/>
      <c r="X1201" s="151"/>
      <c r="Y1201" s="151"/>
      <c r="Z1201" s="151"/>
      <c r="AA1201" s="151"/>
      <c r="AB1201" s="151"/>
      <c r="AC1201" s="151"/>
      <c r="AD1201" s="151"/>
      <c r="AE1201" s="151"/>
      <c r="AF1201" s="151"/>
      <c r="AG1201" s="151"/>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c r="BI1201" s="151"/>
      <c r="BJ1201" s="151"/>
      <c r="BK1201" s="151"/>
      <c r="BL1201" s="151"/>
      <c r="BM1201" s="151"/>
      <c r="BN1201" s="151"/>
      <c r="BO1201" s="151"/>
      <c r="BP1201" s="151"/>
      <c r="BQ1201" s="151"/>
      <c r="BR1201" s="151"/>
      <c r="BS1201" s="151"/>
      <c r="BT1201" s="151"/>
      <c r="BU1201" s="151"/>
      <c r="BV1201" s="151"/>
      <c r="BW1201" s="151"/>
      <c r="BX1201" s="151"/>
      <c r="BY1201" s="151"/>
      <c r="BZ1201" s="151"/>
      <c r="CA1201" s="151"/>
      <c r="CB1201" s="151"/>
      <c r="CC1201" s="151"/>
      <c r="CD1201" s="151"/>
      <c r="CE1201" s="151"/>
      <c r="CF1201" s="151"/>
      <c r="CG1201" s="151"/>
      <c r="CH1201" s="151"/>
      <c r="CI1201" s="151"/>
      <c r="CJ1201" s="151"/>
      <c r="CK1201" s="151"/>
      <c r="CL1201" s="151"/>
      <c r="CM1201" s="151"/>
      <c r="CN1201" s="151"/>
      <c r="CO1201" s="151"/>
      <c r="CP1201" s="151"/>
      <c r="CQ1201" s="151"/>
      <c r="CR1201" s="151"/>
      <c r="CS1201" s="151"/>
      <c r="CT1201" s="151"/>
      <c r="CU1201" s="151"/>
      <c r="CV1201" s="151"/>
      <c r="CW1201" s="151"/>
      <c r="CX1201" s="151"/>
      <c r="CY1201" s="151"/>
      <c r="CZ1201" s="151"/>
      <c r="DA1201" s="151"/>
      <c r="DB1201" s="151"/>
      <c r="DC1201" s="151"/>
      <c r="DD1201" s="151"/>
      <c r="DE1201" s="151"/>
      <c r="DF1201" s="151"/>
      <c r="DG1201" s="151"/>
      <c r="DH1201" s="151"/>
      <c r="DI1201" s="151"/>
      <c r="DJ1201" s="151"/>
      <c r="DK1201" s="151"/>
      <c r="DL1201" s="151"/>
      <c r="DM1201" s="151"/>
      <c r="DN1201" s="151"/>
      <c r="DO1201" s="151"/>
    </row>
    <row r="1202" spans="1:119" ht="15.75" customHeight="1" x14ac:dyDescent="0.2">
      <c r="A1202" s="151"/>
      <c r="B1202" s="151"/>
      <c r="C1202" s="151"/>
      <c r="D1202" s="151"/>
      <c r="E1202" s="151"/>
      <c r="F1202" s="151"/>
      <c r="G1202" s="151"/>
      <c r="H1202" s="151"/>
      <c r="I1202" s="151"/>
      <c r="J1202" s="151"/>
      <c r="K1202" s="151"/>
      <c r="L1202" s="151"/>
      <c r="M1202" s="151"/>
      <c r="N1202" s="151"/>
      <c r="O1202" s="151"/>
      <c r="P1202" s="151"/>
      <c r="Q1202" s="151"/>
      <c r="R1202" s="151"/>
      <c r="S1202" s="151"/>
      <c r="T1202" s="151"/>
      <c r="U1202" s="151"/>
      <c r="V1202" s="151"/>
      <c r="W1202" s="151"/>
      <c r="X1202" s="151"/>
      <c r="Y1202" s="151"/>
      <c r="Z1202" s="151"/>
      <c r="AA1202" s="151"/>
      <c r="AB1202" s="151"/>
      <c r="AC1202" s="151"/>
      <c r="AD1202" s="151"/>
      <c r="AE1202" s="151"/>
      <c r="AF1202" s="151"/>
      <c r="AG1202" s="151"/>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c r="BI1202" s="151"/>
      <c r="BJ1202" s="151"/>
      <c r="BK1202" s="151"/>
      <c r="BL1202" s="151"/>
      <c r="BM1202" s="151"/>
      <c r="BN1202" s="151"/>
      <c r="BO1202" s="151"/>
      <c r="BP1202" s="151"/>
      <c r="BQ1202" s="151"/>
      <c r="BR1202" s="151"/>
      <c r="BS1202" s="151"/>
      <c r="BT1202" s="151"/>
      <c r="BU1202" s="151"/>
      <c r="BV1202" s="151"/>
      <c r="BW1202" s="151"/>
      <c r="BX1202" s="151"/>
      <c r="BY1202" s="151"/>
      <c r="BZ1202" s="151"/>
      <c r="CA1202" s="151"/>
      <c r="CB1202" s="151"/>
      <c r="CC1202" s="151"/>
      <c r="CD1202" s="151"/>
      <c r="CE1202" s="151"/>
      <c r="CF1202" s="151"/>
      <c r="CG1202" s="151"/>
      <c r="CH1202" s="151"/>
      <c r="CI1202" s="151"/>
      <c r="CJ1202" s="151"/>
      <c r="CK1202" s="151"/>
      <c r="CL1202" s="151"/>
      <c r="CM1202" s="151"/>
      <c r="CN1202" s="151"/>
      <c r="CO1202" s="151"/>
      <c r="CP1202" s="151"/>
      <c r="CQ1202" s="151"/>
      <c r="CR1202" s="151"/>
      <c r="CS1202" s="151"/>
      <c r="CT1202" s="151"/>
      <c r="CU1202" s="151"/>
      <c r="CV1202" s="151"/>
      <c r="CW1202" s="151"/>
      <c r="CX1202" s="151"/>
      <c r="CY1202" s="151"/>
      <c r="CZ1202" s="151"/>
      <c r="DA1202" s="151"/>
      <c r="DB1202" s="151"/>
      <c r="DC1202" s="151"/>
      <c r="DD1202" s="151"/>
      <c r="DE1202" s="151"/>
      <c r="DF1202" s="151"/>
      <c r="DG1202" s="151"/>
      <c r="DH1202" s="151"/>
      <c r="DI1202" s="151"/>
      <c r="DJ1202" s="151"/>
      <c r="DK1202" s="151"/>
      <c r="DL1202" s="151"/>
      <c r="DM1202" s="151"/>
      <c r="DN1202" s="151"/>
      <c r="DO1202" s="151"/>
    </row>
    <row r="1203" spans="1:119" ht="15.75" customHeight="1" x14ac:dyDescent="0.2">
      <c r="A1203" s="151"/>
      <c r="B1203" s="151"/>
      <c r="C1203" s="151"/>
      <c r="D1203" s="151"/>
      <c r="E1203" s="151"/>
      <c r="F1203" s="151"/>
      <c r="G1203" s="151"/>
      <c r="H1203" s="151"/>
      <c r="I1203" s="151"/>
      <c r="J1203" s="151"/>
      <c r="K1203" s="151"/>
      <c r="L1203" s="151"/>
      <c r="M1203" s="151"/>
      <c r="N1203" s="151"/>
      <c r="O1203" s="151"/>
      <c r="P1203" s="151"/>
      <c r="Q1203" s="151"/>
      <c r="R1203" s="151"/>
      <c r="S1203" s="151"/>
      <c r="T1203" s="151"/>
      <c r="U1203" s="151"/>
      <c r="V1203" s="151"/>
      <c r="W1203" s="151"/>
      <c r="X1203" s="151"/>
      <c r="Y1203" s="151"/>
      <c r="Z1203" s="151"/>
      <c r="AA1203" s="151"/>
      <c r="AB1203" s="151"/>
      <c r="AC1203" s="151"/>
      <c r="AD1203" s="151"/>
      <c r="AE1203" s="151"/>
      <c r="AF1203" s="151"/>
      <c r="AG1203" s="151"/>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c r="BI1203" s="151"/>
      <c r="BJ1203" s="151"/>
      <c r="BK1203" s="151"/>
      <c r="BL1203" s="151"/>
      <c r="BM1203" s="151"/>
      <c r="BN1203" s="151"/>
      <c r="BO1203" s="151"/>
      <c r="BP1203" s="151"/>
      <c r="BQ1203" s="151"/>
      <c r="BR1203" s="151"/>
      <c r="BS1203" s="151"/>
      <c r="BT1203" s="151"/>
      <c r="BU1203" s="151"/>
      <c r="BV1203" s="151"/>
      <c r="BW1203" s="151"/>
      <c r="BX1203" s="151"/>
      <c r="BY1203" s="151"/>
      <c r="BZ1203" s="151"/>
      <c r="CA1203" s="151"/>
      <c r="CB1203" s="151"/>
      <c r="CC1203" s="151"/>
      <c r="CD1203" s="151"/>
      <c r="CE1203" s="151"/>
      <c r="CF1203" s="151"/>
      <c r="CG1203" s="151"/>
      <c r="CH1203" s="151"/>
      <c r="CI1203" s="151"/>
      <c r="CJ1203" s="151"/>
      <c r="CK1203" s="151"/>
      <c r="CL1203" s="151"/>
      <c r="CM1203" s="151"/>
      <c r="CN1203" s="151"/>
      <c r="CO1203" s="151"/>
      <c r="CP1203" s="151"/>
      <c r="CQ1203" s="151"/>
      <c r="CR1203" s="151"/>
      <c r="CS1203" s="151"/>
      <c r="CT1203" s="151"/>
      <c r="CU1203" s="151"/>
      <c r="CV1203" s="151"/>
      <c r="CW1203" s="151"/>
      <c r="CX1203" s="151"/>
      <c r="CY1203" s="151"/>
      <c r="CZ1203" s="151"/>
      <c r="DA1203" s="151"/>
      <c r="DB1203" s="151"/>
      <c r="DC1203" s="151"/>
      <c r="DD1203" s="151"/>
      <c r="DE1203" s="151"/>
      <c r="DF1203" s="151"/>
      <c r="DG1203" s="151"/>
      <c r="DH1203" s="151"/>
      <c r="DI1203" s="151"/>
      <c r="DJ1203" s="151"/>
      <c r="DK1203" s="151"/>
      <c r="DL1203" s="151"/>
      <c r="DM1203" s="151"/>
      <c r="DN1203" s="151"/>
      <c r="DO1203" s="151"/>
    </row>
    <row r="1204" spans="1:119" ht="15.75" customHeight="1" x14ac:dyDescent="0.2">
      <c r="A1204" s="151"/>
      <c r="B1204" s="151"/>
      <c r="C1204" s="151"/>
      <c r="D1204" s="151"/>
      <c r="E1204" s="151"/>
      <c r="F1204" s="151"/>
      <c r="G1204" s="151"/>
      <c r="H1204" s="151"/>
      <c r="I1204" s="151"/>
      <c r="J1204" s="151"/>
      <c r="K1204" s="151"/>
      <c r="L1204" s="151"/>
      <c r="M1204" s="151"/>
      <c r="N1204" s="151"/>
      <c r="O1204" s="151"/>
      <c r="P1204" s="151"/>
      <c r="Q1204" s="151"/>
      <c r="R1204" s="151"/>
      <c r="S1204" s="151"/>
      <c r="T1204" s="151"/>
      <c r="U1204" s="151"/>
      <c r="V1204" s="151"/>
      <c r="W1204" s="151"/>
      <c r="X1204" s="151"/>
      <c r="Y1204" s="151"/>
      <c r="Z1204" s="151"/>
      <c r="AA1204" s="151"/>
      <c r="AB1204" s="151"/>
      <c r="AC1204" s="151"/>
      <c r="AD1204" s="151"/>
      <c r="AE1204" s="151"/>
      <c r="AF1204" s="151"/>
      <c r="AG1204" s="151"/>
      <c r="AH1204" s="151"/>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c r="BI1204" s="151"/>
      <c r="BJ1204" s="151"/>
      <c r="BK1204" s="151"/>
      <c r="BL1204" s="151"/>
      <c r="BM1204" s="151"/>
      <c r="BN1204" s="151"/>
      <c r="BO1204" s="151"/>
      <c r="BP1204" s="151"/>
      <c r="BQ1204" s="151"/>
      <c r="BR1204" s="151"/>
      <c r="BS1204" s="151"/>
      <c r="BT1204" s="151"/>
      <c r="BU1204" s="151"/>
      <c r="BV1204" s="151"/>
      <c r="BW1204" s="151"/>
      <c r="BX1204" s="151"/>
      <c r="BY1204" s="151"/>
      <c r="BZ1204" s="151"/>
      <c r="CA1204" s="151"/>
      <c r="CB1204" s="151"/>
      <c r="CC1204" s="151"/>
      <c r="CD1204" s="151"/>
      <c r="CE1204" s="151"/>
      <c r="CF1204" s="151"/>
      <c r="CG1204" s="151"/>
      <c r="CH1204" s="151"/>
      <c r="CI1204" s="151"/>
      <c r="CJ1204" s="151"/>
      <c r="CK1204" s="151"/>
      <c r="CL1204" s="151"/>
      <c r="CM1204" s="151"/>
      <c r="CN1204" s="151"/>
      <c r="CO1204" s="151"/>
      <c r="CP1204" s="151"/>
      <c r="CQ1204" s="151"/>
      <c r="CR1204" s="151"/>
      <c r="CS1204" s="151"/>
      <c r="CT1204" s="151"/>
      <c r="CU1204" s="151"/>
      <c r="CV1204" s="151"/>
      <c r="CW1204" s="151"/>
      <c r="CX1204" s="151"/>
      <c r="CY1204" s="151"/>
      <c r="CZ1204" s="151"/>
      <c r="DA1204" s="151"/>
      <c r="DB1204" s="151"/>
      <c r="DC1204" s="151"/>
      <c r="DD1204" s="151"/>
      <c r="DE1204" s="151"/>
      <c r="DF1204" s="151"/>
      <c r="DG1204" s="151"/>
      <c r="DH1204" s="151"/>
      <c r="DI1204" s="151"/>
      <c r="DJ1204" s="151"/>
      <c r="DK1204" s="151"/>
      <c r="DL1204" s="151"/>
      <c r="DM1204" s="151"/>
      <c r="DN1204" s="151"/>
      <c r="DO1204" s="151"/>
    </row>
    <row r="1205" spans="1:119" ht="15.75" customHeight="1" x14ac:dyDescent="0.2">
      <c r="A1205" s="151"/>
      <c r="B1205" s="151"/>
      <c r="C1205" s="151"/>
      <c r="D1205" s="151"/>
      <c r="E1205" s="151"/>
      <c r="F1205" s="151"/>
      <c r="G1205" s="151"/>
      <c r="H1205" s="151"/>
      <c r="I1205" s="151"/>
      <c r="J1205" s="151"/>
      <c r="K1205" s="151"/>
      <c r="L1205" s="151"/>
      <c r="M1205" s="151"/>
      <c r="N1205" s="151"/>
      <c r="O1205" s="151"/>
      <c r="P1205" s="151"/>
      <c r="Q1205" s="151"/>
      <c r="R1205" s="151"/>
      <c r="S1205" s="151"/>
      <c r="T1205" s="151"/>
      <c r="U1205" s="151"/>
      <c r="V1205" s="151"/>
      <c r="W1205" s="151"/>
      <c r="X1205" s="151"/>
      <c r="Y1205" s="151"/>
      <c r="Z1205" s="151"/>
      <c r="AA1205" s="151"/>
      <c r="AB1205" s="151"/>
      <c r="AC1205" s="151"/>
      <c r="AD1205" s="151"/>
      <c r="AE1205" s="151"/>
      <c r="AF1205" s="151"/>
      <c r="AG1205" s="151"/>
      <c r="AH1205" s="151"/>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c r="BI1205" s="151"/>
      <c r="BJ1205" s="151"/>
      <c r="BK1205" s="151"/>
      <c r="BL1205" s="151"/>
      <c r="BM1205" s="151"/>
      <c r="BN1205" s="151"/>
      <c r="BO1205" s="151"/>
      <c r="BP1205" s="151"/>
      <c r="BQ1205" s="151"/>
      <c r="BR1205" s="151"/>
      <c r="BS1205" s="151"/>
      <c r="BT1205" s="151"/>
      <c r="BU1205" s="151"/>
      <c r="BV1205" s="151"/>
      <c r="BW1205" s="151"/>
      <c r="BX1205" s="151"/>
      <c r="BY1205" s="151"/>
      <c r="BZ1205" s="151"/>
      <c r="CA1205" s="151"/>
      <c r="CB1205" s="151"/>
      <c r="CC1205" s="151"/>
      <c r="CD1205" s="151"/>
      <c r="CE1205" s="151"/>
      <c r="CF1205" s="151"/>
      <c r="CG1205" s="151"/>
      <c r="CH1205" s="151"/>
      <c r="CI1205" s="151"/>
      <c r="CJ1205" s="151"/>
      <c r="CK1205" s="151"/>
      <c r="CL1205" s="151"/>
      <c r="CM1205" s="151"/>
      <c r="CN1205" s="151"/>
      <c r="CO1205" s="151"/>
      <c r="CP1205" s="151"/>
      <c r="CQ1205" s="151"/>
      <c r="CR1205" s="151"/>
      <c r="CS1205" s="151"/>
      <c r="CT1205" s="151"/>
      <c r="CU1205" s="151"/>
      <c r="CV1205" s="151"/>
      <c r="CW1205" s="151"/>
      <c r="CX1205" s="151"/>
      <c r="CY1205" s="151"/>
      <c r="CZ1205" s="151"/>
      <c r="DA1205" s="151"/>
      <c r="DB1205" s="151"/>
      <c r="DC1205" s="151"/>
      <c r="DD1205" s="151"/>
      <c r="DE1205" s="151"/>
      <c r="DF1205" s="151"/>
      <c r="DG1205" s="151"/>
      <c r="DH1205" s="151"/>
      <c r="DI1205" s="151"/>
      <c r="DJ1205" s="151"/>
      <c r="DK1205" s="151"/>
      <c r="DL1205" s="151"/>
      <c r="DM1205" s="151"/>
      <c r="DN1205" s="151"/>
      <c r="DO1205" s="151"/>
    </row>
    <row r="1206" spans="1:119" ht="15.75" customHeight="1" x14ac:dyDescent="0.2">
      <c r="A1206" s="151"/>
      <c r="B1206" s="151"/>
      <c r="C1206" s="151"/>
      <c r="D1206" s="151"/>
      <c r="E1206" s="151"/>
      <c r="F1206" s="151"/>
      <c r="G1206" s="151"/>
      <c r="H1206" s="151"/>
      <c r="I1206" s="151"/>
      <c r="J1206" s="151"/>
      <c r="K1206" s="151"/>
      <c r="L1206" s="151"/>
      <c r="M1206" s="151"/>
      <c r="N1206" s="151"/>
      <c r="O1206" s="151"/>
      <c r="P1206" s="151"/>
      <c r="Q1206" s="151"/>
      <c r="R1206" s="151"/>
      <c r="S1206" s="151"/>
      <c r="T1206" s="151"/>
      <c r="U1206" s="151"/>
      <c r="V1206" s="151"/>
      <c r="W1206" s="151"/>
      <c r="X1206" s="151"/>
      <c r="Y1206" s="151"/>
      <c r="Z1206" s="151"/>
      <c r="AA1206" s="151"/>
      <c r="AB1206" s="151"/>
      <c r="AC1206" s="151"/>
      <c r="AD1206" s="151"/>
      <c r="AE1206" s="151"/>
      <c r="AF1206" s="151"/>
      <c r="AG1206" s="151"/>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c r="BI1206" s="151"/>
      <c r="BJ1206" s="151"/>
      <c r="BK1206" s="151"/>
      <c r="BL1206" s="151"/>
      <c r="BM1206" s="151"/>
      <c r="BN1206" s="151"/>
      <c r="BO1206" s="151"/>
      <c r="BP1206" s="151"/>
      <c r="BQ1206" s="151"/>
      <c r="BR1206" s="151"/>
      <c r="BS1206" s="151"/>
      <c r="BT1206" s="151"/>
      <c r="BU1206" s="151"/>
      <c r="BV1206" s="151"/>
      <c r="BW1206" s="151"/>
      <c r="BX1206" s="151"/>
      <c r="BY1206" s="151"/>
      <c r="BZ1206" s="151"/>
      <c r="CA1206" s="151"/>
      <c r="CB1206" s="151"/>
      <c r="CC1206" s="151"/>
      <c r="CD1206" s="151"/>
      <c r="CE1206" s="151"/>
      <c r="CF1206" s="151"/>
      <c r="CG1206" s="151"/>
      <c r="CH1206" s="151"/>
      <c r="CI1206" s="151"/>
      <c r="CJ1206" s="151"/>
      <c r="CK1206" s="151"/>
      <c r="CL1206" s="151"/>
      <c r="CM1206" s="151"/>
      <c r="CN1206" s="151"/>
      <c r="CO1206" s="151"/>
      <c r="CP1206" s="151"/>
      <c r="CQ1206" s="151"/>
      <c r="CR1206" s="151"/>
      <c r="CS1206" s="151"/>
      <c r="CT1206" s="151"/>
      <c r="CU1206" s="151"/>
      <c r="CV1206" s="151"/>
      <c r="CW1206" s="151"/>
      <c r="CX1206" s="151"/>
      <c r="CY1206" s="151"/>
      <c r="CZ1206" s="151"/>
      <c r="DA1206" s="151"/>
      <c r="DB1206" s="151"/>
      <c r="DC1206" s="151"/>
      <c r="DD1206" s="151"/>
      <c r="DE1206" s="151"/>
      <c r="DF1206" s="151"/>
      <c r="DG1206" s="151"/>
      <c r="DH1206" s="151"/>
      <c r="DI1206" s="151"/>
      <c r="DJ1206" s="151"/>
      <c r="DK1206" s="151"/>
      <c r="DL1206" s="151"/>
      <c r="DM1206" s="151"/>
      <c r="DN1206" s="151"/>
      <c r="DO1206" s="151"/>
    </row>
    <row r="1207" spans="1:119" ht="15.75" customHeight="1" x14ac:dyDescent="0.2">
      <c r="A1207" s="151"/>
      <c r="B1207" s="151"/>
      <c r="C1207" s="151"/>
      <c r="D1207" s="151"/>
      <c r="E1207" s="151"/>
      <c r="F1207" s="151"/>
      <c r="G1207" s="151"/>
      <c r="H1207" s="151"/>
      <c r="I1207" s="151"/>
      <c r="J1207" s="151"/>
      <c r="K1207" s="151"/>
      <c r="L1207" s="151"/>
      <c r="M1207" s="151"/>
      <c r="N1207" s="151"/>
      <c r="O1207" s="151"/>
      <c r="P1207" s="151"/>
      <c r="Q1207" s="151"/>
      <c r="R1207" s="151"/>
      <c r="S1207" s="151"/>
      <c r="T1207" s="151"/>
      <c r="U1207" s="151"/>
      <c r="V1207" s="151"/>
      <c r="W1207" s="151"/>
      <c r="X1207" s="151"/>
      <c r="Y1207" s="151"/>
      <c r="Z1207" s="151"/>
      <c r="AA1207" s="151"/>
      <c r="AB1207" s="151"/>
      <c r="AC1207" s="151"/>
      <c r="AD1207" s="151"/>
      <c r="AE1207" s="151"/>
      <c r="AF1207" s="151"/>
      <c r="AG1207" s="151"/>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c r="BI1207" s="151"/>
      <c r="BJ1207" s="151"/>
      <c r="BK1207" s="151"/>
      <c r="BL1207" s="151"/>
      <c r="BM1207" s="151"/>
      <c r="BN1207" s="151"/>
      <c r="BO1207" s="151"/>
      <c r="BP1207" s="151"/>
      <c r="BQ1207" s="151"/>
      <c r="BR1207" s="151"/>
      <c r="BS1207" s="151"/>
      <c r="BT1207" s="151"/>
      <c r="BU1207" s="151"/>
      <c r="BV1207" s="151"/>
      <c r="BW1207" s="151"/>
      <c r="BX1207" s="151"/>
      <c r="BY1207" s="151"/>
      <c r="BZ1207" s="151"/>
      <c r="CA1207" s="151"/>
      <c r="CB1207" s="151"/>
      <c r="CC1207" s="151"/>
      <c r="CD1207" s="151"/>
      <c r="CE1207" s="151"/>
      <c r="CF1207" s="151"/>
      <c r="CG1207" s="151"/>
      <c r="CH1207" s="151"/>
      <c r="CI1207" s="151"/>
      <c r="CJ1207" s="151"/>
      <c r="CK1207" s="151"/>
      <c r="CL1207" s="151"/>
      <c r="CM1207" s="151"/>
      <c r="CN1207" s="151"/>
      <c r="CO1207" s="151"/>
      <c r="CP1207" s="151"/>
      <c r="CQ1207" s="151"/>
      <c r="CR1207" s="151"/>
      <c r="CS1207" s="151"/>
      <c r="CT1207" s="151"/>
      <c r="CU1207" s="151"/>
      <c r="CV1207" s="151"/>
      <c r="CW1207" s="151"/>
      <c r="CX1207" s="151"/>
      <c r="CY1207" s="151"/>
      <c r="CZ1207" s="151"/>
      <c r="DA1207" s="151"/>
      <c r="DB1207" s="151"/>
      <c r="DC1207" s="151"/>
      <c r="DD1207" s="151"/>
      <c r="DE1207" s="151"/>
      <c r="DF1207" s="151"/>
      <c r="DG1207" s="151"/>
      <c r="DH1207" s="151"/>
      <c r="DI1207" s="151"/>
      <c r="DJ1207" s="151"/>
      <c r="DK1207" s="151"/>
      <c r="DL1207" s="151"/>
      <c r="DM1207" s="151"/>
      <c r="DN1207" s="151"/>
      <c r="DO1207" s="151"/>
    </row>
    <row r="1208" spans="1:119" ht="15.75" customHeight="1" x14ac:dyDescent="0.2">
      <c r="A1208" s="151"/>
      <c r="B1208" s="151"/>
      <c r="C1208" s="151"/>
      <c r="D1208" s="151"/>
      <c r="E1208" s="151"/>
      <c r="F1208" s="151"/>
      <c r="G1208" s="151"/>
      <c r="H1208" s="151"/>
      <c r="I1208" s="151"/>
      <c r="J1208" s="151"/>
      <c r="K1208" s="151"/>
      <c r="L1208" s="151"/>
      <c r="M1208" s="151"/>
      <c r="N1208" s="151"/>
      <c r="O1208" s="151"/>
      <c r="P1208" s="151"/>
      <c r="Q1208" s="151"/>
      <c r="R1208" s="151"/>
      <c r="S1208" s="151"/>
      <c r="T1208" s="151"/>
      <c r="U1208" s="151"/>
      <c r="V1208" s="151"/>
      <c r="W1208" s="151"/>
      <c r="X1208" s="151"/>
      <c r="Y1208" s="151"/>
      <c r="Z1208" s="151"/>
      <c r="AA1208" s="151"/>
      <c r="AB1208" s="151"/>
      <c r="AC1208" s="151"/>
      <c r="AD1208" s="151"/>
      <c r="AE1208" s="151"/>
      <c r="AF1208" s="151"/>
      <c r="AG1208" s="151"/>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c r="BI1208" s="151"/>
      <c r="BJ1208" s="151"/>
      <c r="BK1208" s="151"/>
      <c r="BL1208" s="151"/>
      <c r="BM1208" s="151"/>
      <c r="BN1208" s="151"/>
      <c r="BO1208" s="151"/>
      <c r="BP1208" s="151"/>
      <c r="BQ1208" s="151"/>
      <c r="BR1208" s="151"/>
      <c r="BS1208" s="151"/>
      <c r="BT1208" s="151"/>
      <c r="BU1208" s="151"/>
      <c r="BV1208" s="151"/>
      <c r="BW1208" s="151"/>
      <c r="BX1208" s="151"/>
      <c r="BY1208" s="151"/>
      <c r="BZ1208" s="151"/>
      <c r="CA1208" s="151"/>
      <c r="CB1208" s="151"/>
      <c r="CC1208" s="151"/>
      <c r="CD1208" s="151"/>
      <c r="CE1208" s="151"/>
      <c r="CF1208" s="151"/>
      <c r="CG1208" s="151"/>
      <c r="CH1208" s="151"/>
      <c r="CI1208" s="151"/>
      <c r="CJ1208" s="151"/>
      <c r="CK1208" s="151"/>
      <c r="CL1208" s="151"/>
      <c r="CM1208" s="151"/>
      <c r="CN1208" s="151"/>
      <c r="CO1208" s="151"/>
      <c r="CP1208" s="151"/>
      <c r="CQ1208" s="151"/>
      <c r="CR1208" s="151"/>
      <c r="CS1208" s="151"/>
      <c r="CT1208" s="151"/>
      <c r="CU1208" s="151"/>
      <c r="CV1208" s="151"/>
      <c r="CW1208" s="151"/>
      <c r="CX1208" s="151"/>
      <c r="CY1208" s="151"/>
      <c r="CZ1208" s="151"/>
      <c r="DA1208" s="151"/>
      <c r="DB1208" s="151"/>
      <c r="DC1208" s="151"/>
      <c r="DD1208" s="151"/>
      <c r="DE1208" s="151"/>
      <c r="DF1208" s="151"/>
      <c r="DG1208" s="151"/>
      <c r="DH1208" s="151"/>
      <c r="DI1208" s="151"/>
      <c r="DJ1208" s="151"/>
      <c r="DK1208" s="151"/>
      <c r="DL1208" s="151"/>
      <c r="DM1208" s="151"/>
      <c r="DN1208" s="151"/>
      <c r="DO1208" s="151"/>
    </row>
    <row r="1209" spans="1:119" ht="15.75" customHeight="1" x14ac:dyDescent="0.2">
      <c r="A1209" s="151"/>
      <c r="B1209" s="151"/>
      <c r="C1209" s="151"/>
      <c r="D1209" s="151"/>
      <c r="E1209" s="151"/>
      <c r="F1209" s="151"/>
      <c r="G1209" s="151"/>
      <c r="H1209" s="151"/>
      <c r="I1209" s="151"/>
      <c r="J1209" s="151"/>
      <c r="K1209" s="151"/>
      <c r="L1209" s="151"/>
      <c r="M1209" s="151"/>
      <c r="N1209" s="151"/>
      <c r="O1209" s="151"/>
      <c r="P1209" s="151"/>
      <c r="Q1209" s="151"/>
      <c r="R1209" s="151"/>
      <c r="S1209" s="151"/>
      <c r="T1209" s="151"/>
      <c r="U1209" s="151"/>
      <c r="V1209" s="151"/>
      <c r="W1209" s="151"/>
      <c r="X1209" s="151"/>
      <c r="Y1209" s="151"/>
      <c r="Z1209" s="151"/>
      <c r="AA1209" s="151"/>
      <c r="AB1209" s="151"/>
      <c r="AC1209" s="151"/>
      <c r="AD1209" s="151"/>
      <c r="AE1209" s="151"/>
      <c r="AF1209" s="151"/>
      <c r="AG1209" s="151"/>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c r="BI1209" s="151"/>
      <c r="BJ1209" s="151"/>
      <c r="BK1209" s="151"/>
      <c r="BL1209" s="151"/>
      <c r="BM1209" s="151"/>
      <c r="BN1209" s="151"/>
      <c r="BO1209" s="151"/>
      <c r="BP1209" s="151"/>
      <c r="BQ1209" s="151"/>
      <c r="BR1209" s="151"/>
      <c r="BS1209" s="151"/>
      <c r="BT1209" s="151"/>
      <c r="BU1209" s="151"/>
      <c r="BV1209" s="151"/>
      <c r="BW1209" s="151"/>
      <c r="BX1209" s="151"/>
      <c r="BY1209" s="151"/>
      <c r="BZ1209" s="151"/>
      <c r="CA1209" s="151"/>
      <c r="CB1209" s="151"/>
      <c r="CC1209" s="151"/>
      <c r="CD1209" s="151"/>
      <c r="CE1209" s="151"/>
      <c r="CF1209" s="151"/>
      <c r="CG1209" s="151"/>
      <c r="CH1209" s="151"/>
      <c r="CI1209" s="151"/>
      <c r="CJ1209" s="151"/>
      <c r="CK1209" s="151"/>
      <c r="CL1209" s="151"/>
      <c r="CM1209" s="151"/>
      <c r="CN1209" s="151"/>
      <c r="CO1209" s="151"/>
      <c r="CP1209" s="151"/>
      <c r="CQ1209" s="151"/>
      <c r="CR1209" s="151"/>
      <c r="CS1209" s="151"/>
      <c r="CT1209" s="151"/>
      <c r="CU1209" s="151"/>
      <c r="CV1209" s="151"/>
      <c r="CW1209" s="151"/>
      <c r="CX1209" s="151"/>
      <c r="CY1209" s="151"/>
      <c r="CZ1209" s="151"/>
      <c r="DA1209" s="151"/>
      <c r="DB1209" s="151"/>
      <c r="DC1209" s="151"/>
      <c r="DD1209" s="151"/>
      <c r="DE1209" s="151"/>
      <c r="DF1209" s="151"/>
      <c r="DG1209" s="151"/>
      <c r="DH1209" s="151"/>
      <c r="DI1209" s="151"/>
      <c r="DJ1209" s="151"/>
      <c r="DK1209" s="151"/>
      <c r="DL1209" s="151"/>
      <c r="DM1209" s="151"/>
      <c r="DN1209" s="151"/>
      <c r="DO1209" s="151"/>
    </row>
    <row r="1210" spans="1:119" ht="15.75" customHeight="1" x14ac:dyDescent="0.2">
      <c r="A1210" s="151"/>
      <c r="B1210" s="151"/>
      <c r="C1210" s="151"/>
      <c r="D1210" s="151"/>
      <c r="E1210" s="151"/>
      <c r="F1210" s="151"/>
      <c r="G1210" s="151"/>
      <c r="H1210" s="151"/>
      <c r="I1210" s="151"/>
      <c r="J1210" s="151"/>
      <c r="K1210" s="151"/>
      <c r="L1210" s="151"/>
      <c r="M1210" s="151"/>
      <c r="N1210" s="151"/>
      <c r="O1210" s="151"/>
      <c r="P1210" s="151"/>
      <c r="Q1210" s="151"/>
      <c r="R1210" s="151"/>
      <c r="S1210" s="151"/>
      <c r="T1210" s="151"/>
      <c r="U1210" s="151"/>
      <c r="V1210" s="151"/>
      <c r="W1210" s="151"/>
      <c r="X1210" s="151"/>
      <c r="Y1210" s="151"/>
      <c r="Z1210" s="151"/>
      <c r="AA1210" s="151"/>
      <c r="AB1210" s="151"/>
      <c r="AC1210" s="151"/>
      <c r="AD1210" s="151"/>
      <c r="AE1210" s="151"/>
      <c r="AF1210" s="151"/>
      <c r="AG1210" s="151"/>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c r="BI1210" s="151"/>
      <c r="BJ1210" s="151"/>
      <c r="BK1210" s="151"/>
      <c r="BL1210" s="151"/>
      <c r="BM1210" s="151"/>
      <c r="BN1210" s="151"/>
      <c r="BO1210" s="151"/>
      <c r="BP1210" s="151"/>
      <c r="BQ1210" s="151"/>
      <c r="BR1210" s="151"/>
      <c r="BS1210" s="151"/>
      <c r="BT1210" s="151"/>
      <c r="BU1210" s="151"/>
      <c r="BV1210" s="151"/>
      <c r="BW1210" s="151"/>
      <c r="BX1210" s="151"/>
      <c r="BY1210" s="151"/>
      <c r="BZ1210" s="151"/>
      <c r="CA1210" s="151"/>
      <c r="CB1210" s="151"/>
      <c r="CC1210" s="151"/>
      <c r="CD1210" s="151"/>
      <c r="CE1210" s="151"/>
      <c r="CF1210" s="151"/>
      <c r="CG1210" s="151"/>
      <c r="CH1210" s="151"/>
      <c r="CI1210" s="151"/>
      <c r="CJ1210" s="151"/>
      <c r="CK1210" s="151"/>
      <c r="CL1210" s="151"/>
      <c r="CM1210" s="151"/>
      <c r="CN1210" s="151"/>
      <c r="CO1210" s="151"/>
      <c r="CP1210" s="151"/>
      <c r="CQ1210" s="151"/>
      <c r="CR1210" s="151"/>
      <c r="CS1210" s="151"/>
      <c r="CT1210" s="151"/>
      <c r="CU1210" s="151"/>
      <c r="CV1210" s="151"/>
      <c r="CW1210" s="151"/>
      <c r="CX1210" s="151"/>
      <c r="CY1210" s="151"/>
      <c r="CZ1210" s="151"/>
      <c r="DA1210" s="151"/>
      <c r="DB1210" s="151"/>
      <c r="DC1210" s="151"/>
      <c r="DD1210" s="151"/>
      <c r="DE1210" s="151"/>
      <c r="DF1210" s="151"/>
      <c r="DG1210" s="151"/>
      <c r="DH1210" s="151"/>
      <c r="DI1210" s="151"/>
      <c r="DJ1210" s="151"/>
      <c r="DK1210" s="151"/>
      <c r="DL1210" s="151"/>
      <c r="DM1210" s="151"/>
      <c r="DN1210" s="151"/>
      <c r="DO1210" s="151"/>
    </row>
    <row r="1211" spans="1:119" ht="15.75" customHeight="1" x14ac:dyDescent="0.2">
      <c r="A1211" s="151"/>
      <c r="B1211" s="151"/>
      <c r="C1211" s="151"/>
      <c r="D1211" s="151"/>
      <c r="E1211" s="151"/>
      <c r="F1211" s="151"/>
      <c r="G1211" s="151"/>
      <c r="H1211" s="151"/>
      <c r="I1211" s="151"/>
      <c r="J1211" s="151"/>
      <c r="K1211" s="151"/>
      <c r="L1211" s="151"/>
      <c r="M1211" s="151"/>
      <c r="N1211" s="151"/>
      <c r="O1211" s="151"/>
      <c r="P1211" s="151"/>
      <c r="Q1211" s="151"/>
      <c r="R1211" s="151"/>
      <c r="S1211" s="151"/>
      <c r="T1211" s="151"/>
      <c r="U1211" s="151"/>
      <c r="V1211" s="151"/>
      <c r="W1211" s="151"/>
      <c r="X1211" s="151"/>
      <c r="Y1211" s="151"/>
      <c r="Z1211" s="151"/>
      <c r="AA1211" s="151"/>
      <c r="AB1211" s="151"/>
      <c r="AC1211" s="151"/>
      <c r="AD1211" s="151"/>
      <c r="AE1211" s="151"/>
      <c r="AF1211" s="151"/>
      <c r="AG1211" s="151"/>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c r="BG1211" s="151"/>
      <c r="BH1211" s="151"/>
      <c r="BI1211" s="151"/>
      <c r="BJ1211" s="151"/>
      <c r="BK1211" s="151"/>
      <c r="BL1211" s="151"/>
      <c r="BM1211" s="151"/>
      <c r="BN1211" s="151"/>
      <c r="BO1211" s="151"/>
      <c r="BP1211" s="151"/>
      <c r="BQ1211" s="151"/>
      <c r="BR1211" s="151"/>
      <c r="BS1211" s="151"/>
      <c r="BT1211" s="151"/>
      <c r="BU1211" s="151"/>
      <c r="BV1211" s="151"/>
      <c r="BW1211" s="151"/>
      <c r="BX1211" s="151"/>
      <c r="BY1211" s="151"/>
      <c r="BZ1211" s="151"/>
      <c r="CA1211" s="151"/>
      <c r="CB1211" s="151"/>
      <c r="CC1211" s="151"/>
      <c r="CD1211" s="151"/>
      <c r="CE1211" s="151"/>
      <c r="CF1211" s="151"/>
      <c r="CG1211" s="151"/>
      <c r="CH1211" s="151"/>
      <c r="CI1211" s="151"/>
      <c r="CJ1211" s="151"/>
      <c r="CK1211" s="151"/>
      <c r="CL1211" s="151"/>
      <c r="CM1211" s="151"/>
      <c r="CN1211" s="151"/>
      <c r="CO1211" s="151"/>
      <c r="CP1211" s="151"/>
      <c r="CQ1211" s="151"/>
      <c r="CR1211" s="151"/>
      <c r="CS1211" s="151"/>
      <c r="CT1211" s="151"/>
      <c r="CU1211" s="151"/>
      <c r="CV1211" s="151"/>
      <c r="CW1211" s="151"/>
      <c r="CX1211" s="151"/>
      <c r="CY1211" s="151"/>
      <c r="CZ1211" s="151"/>
      <c r="DA1211" s="151"/>
      <c r="DB1211" s="151"/>
      <c r="DC1211" s="151"/>
      <c r="DD1211" s="151"/>
      <c r="DE1211" s="151"/>
      <c r="DF1211" s="151"/>
      <c r="DG1211" s="151"/>
      <c r="DH1211" s="151"/>
      <c r="DI1211" s="151"/>
      <c r="DJ1211" s="151"/>
      <c r="DK1211" s="151"/>
      <c r="DL1211" s="151"/>
      <c r="DM1211" s="151"/>
      <c r="DN1211" s="151"/>
      <c r="DO1211" s="151"/>
    </row>
    <row r="1212" spans="1:119" ht="15.75" customHeight="1" x14ac:dyDescent="0.2">
      <c r="A1212" s="151"/>
      <c r="B1212" s="151"/>
      <c r="C1212" s="151"/>
      <c r="D1212" s="151"/>
      <c r="E1212" s="151"/>
      <c r="F1212" s="151"/>
      <c r="G1212" s="151"/>
      <c r="H1212" s="151"/>
      <c r="I1212" s="151"/>
      <c r="J1212" s="151"/>
      <c r="K1212" s="151"/>
      <c r="L1212" s="151"/>
      <c r="M1212" s="151"/>
      <c r="N1212" s="151"/>
      <c r="O1212" s="151"/>
      <c r="P1212" s="151"/>
      <c r="Q1212" s="151"/>
      <c r="R1212" s="151"/>
      <c r="S1212" s="151"/>
      <c r="T1212" s="151"/>
      <c r="U1212" s="151"/>
      <c r="V1212" s="151"/>
      <c r="W1212" s="151"/>
      <c r="X1212" s="151"/>
      <c r="Y1212" s="151"/>
      <c r="Z1212" s="151"/>
      <c r="AA1212" s="151"/>
      <c r="AB1212" s="151"/>
      <c r="AC1212" s="151"/>
      <c r="AD1212" s="151"/>
      <c r="AE1212" s="151"/>
      <c r="AF1212" s="151"/>
      <c r="AG1212" s="151"/>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c r="BI1212" s="151"/>
      <c r="BJ1212" s="151"/>
      <c r="BK1212" s="151"/>
      <c r="BL1212" s="151"/>
      <c r="BM1212" s="151"/>
      <c r="BN1212" s="151"/>
      <c r="BO1212" s="151"/>
      <c r="BP1212" s="151"/>
      <c r="BQ1212" s="151"/>
      <c r="BR1212" s="151"/>
      <c r="BS1212" s="151"/>
      <c r="BT1212" s="151"/>
      <c r="BU1212" s="151"/>
      <c r="BV1212" s="151"/>
      <c r="BW1212" s="151"/>
      <c r="BX1212" s="151"/>
      <c r="BY1212" s="151"/>
      <c r="BZ1212" s="151"/>
      <c r="CA1212" s="151"/>
      <c r="CB1212" s="151"/>
      <c r="CC1212" s="151"/>
      <c r="CD1212" s="151"/>
      <c r="CE1212" s="151"/>
      <c r="CF1212" s="151"/>
      <c r="CG1212" s="151"/>
      <c r="CH1212" s="151"/>
      <c r="CI1212" s="151"/>
      <c r="CJ1212" s="151"/>
      <c r="CK1212" s="151"/>
      <c r="CL1212" s="151"/>
      <c r="CM1212" s="151"/>
      <c r="CN1212" s="151"/>
      <c r="CO1212" s="151"/>
      <c r="CP1212" s="151"/>
      <c r="CQ1212" s="151"/>
      <c r="CR1212" s="151"/>
      <c r="CS1212" s="151"/>
      <c r="CT1212" s="151"/>
      <c r="CU1212" s="151"/>
      <c r="CV1212" s="151"/>
      <c r="CW1212" s="151"/>
      <c r="CX1212" s="151"/>
      <c r="CY1212" s="151"/>
      <c r="CZ1212" s="151"/>
      <c r="DA1212" s="151"/>
      <c r="DB1212" s="151"/>
      <c r="DC1212" s="151"/>
      <c r="DD1212" s="151"/>
      <c r="DE1212" s="151"/>
      <c r="DF1212" s="151"/>
      <c r="DG1212" s="151"/>
      <c r="DH1212" s="151"/>
      <c r="DI1212" s="151"/>
      <c r="DJ1212" s="151"/>
      <c r="DK1212" s="151"/>
      <c r="DL1212" s="151"/>
      <c r="DM1212" s="151"/>
      <c r="DN1212" s="151"/>
      <c r="DO1212" s="151"/>
    </row>
    <row r="1213" spans="1:119" ht="15.75" customHeight="1" x14ac:dyDescent="0.2">
      <c r="A1213" s="151"/>
      <c r="B1213" s="151"/>
      <c r="C1213" s="151"/>
      <c r="D1213" s="151"/>
      <c r="E1213" s="151"/>
      <c r="F1213" s="151"/>
      <c r="G1213" s="151"/>
      <c r="H1213" s="151"/>
      <c r="I1213" s="151"/>
      <c r="J1213" s="151"/>
      <c r="K1213" s="151"/>
      <c r="L1213" s="151"/>
      <c r="M1213" s="151"/>
      <c r="N1213" s="151"/>
      <c r="O1213" s="151"/>
      <c r="P1213" s="151"/>
      <c r="Q1213" s="151"/>
      <c r="R1213" s="151"/>
      <c r="S1213" s="151"/>
      <c r="T1213" s="151"/>
      <c r="U1213" s="151"/>
      <c r="V1213" s="151"/>
      <c r="W1213" s="151"/>
      <c r="X1213" s="151"/>
      <c r="Y1213" s="151"/>
      <c r="Z1213" s="151"/>
      <c r="AA1213" s="151"/>
      <c r="AB1213" s="151"/>
      <c r="AC1213" s="151"/>
      <c r="AD1213" s="151"/>
      <c r="AE1213" s="151"/>
      <c r="AF1213" s="151"/>
      <c r="AG1213" s="151"/>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c r="BI1213" s="151"/>
      <c r="BJ1213" s="151"/>
      <c r="BK1213" s="151"/>
      <c r="BL1213" s="151"/>
      <c r="BM1213" s="151"/>
      <c r="BN1213" s="151"/>
      <c r="BO1213" s="151"/>
      <c r="BP1213" s="151"/>
      <c r="BQ1213" s="151"/>
      <c r="BR1213" s="151"/>
      <c r="BS1213" s="151"/>
      <c r="BT1213" s="151"/>
      <c r="BU1213" s="151"/>
      <c r="BV1213" s="151"/>
      <c r="BW1213" s="151"/>
      <c r="BX1213" s="151"/>
      <c r="BY1213" s="151"/>
      <c r="BZ1213" s="151"/>
      <c r="CA1213" s="151"/>
      <c r="CB1213" s="151"/>
      <c r="CC1213" s="151"/>
      <c r="CD1213" s="151"/>
      <c r="CE1213" s="151"/>
      <c r="CF1213" s="151"/>
      <c r="CG1213" s="151"/>
      <c r="CH1213" s="151"/>
      <c r="CI1213" s="151"/>
      <c r="CJ1213" s="151"/>
      <c r="CK1213" s="151"/>
      <c r="CL1213" s="151"/>
      <c r="CM1213" s="151"/>
      <c r="CN1213" s="151"/>
      <c r="CO1213" s="151"/>
      <c r="CP1213" s="151"/>
      <c r="CQ1213" s="151"/>
      <c r="CR1213" s="151"/>
      <c r="CS1213" s="151"/>
      <c r="CT1213" s="151"/>
      <c r="CU1213" s="151"/>
      <c r="CV1213" s="151"/>
      <c r="CW1213" s="151"/>
      <c r="CX1213" s="151"/>
      <c r="CY1213" s="151"/>
      <c r="CZ1213" s="151"/>
      <c r="DA1213" s="151"/>
      <c r="DB1213" s="151"/>
      <c r="DC1213" s="151"/>
      <c r="DD1213" s="151"/>
      <c r="DE1213" s="151"/>
      <c r="DF1213" s="151"/>
      <c r="DG1213" s="151"/>
      <c r="DH1213" s="151"/>
      <c r="DI1213" s="151"/>
      <c r="DJ1213" s="151"/>
      <c r="DK1213" s="151"/>
      <c r="DL1213" s="151"/>
      <c r="DM1213" s="151"/>
      <c r="DN1213" s="151"/>
      <c r="DO1213" s="151"/>
    </row>
    <row r="1214" spans="1:119" ht="15.75" customHeight="1" x14ac:dyDescent="0.2">
      <c r="A1214" s="151"/>
      <c r="B1214" s="151"/>
      <c r="C1214" s="151"/>
      <c r="D1214" s="151"/>
      <c r="E1214" s="151"/>
      <c r="F1214" s="151"/>
      <c r="G1214" s="151"/>
      <c r="H1214" s="151"/>
      <c r="I1214" s="151"/>
      <c r="J1214" s="151"/>
      <c r="K1214" s="151"/>
      <c r="L1214" s="151"/>
      <c r="M1214" s="151"/>
      <c r="N1214" s="151"/>
      <c r="O1214" s="151"/>
      <c r="P1214" s="151"/>
      <c r="Q1214" s="151"/>
      <c r="R1214" s="151"/>
      <c r="S1214" s="151"/>
      <c r="T1214" s="151"/>
      <c r="U1214" s="151"/>
      <c r="V1214" s="151"/>
      <c r="W1214" s="151"/>
      <c r="X1214" s="151"/>
      <c r="Y1214" s="151"/>
      <c r="Z1214" s="151"/>
      <c r="AA1214" s="151"/>
      <c r="AB1214" s="151"/>
      <c r="AC1214" s="151"/>
      <c r="AD1214" s="151"/>
      <c r="AE1214" s="151"/>
      <c r="AF1214" s="151"/>
      <c r="AG1214" s="151"/>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c r="BG1214" s="151"/>
      <c r="BH1214" s="151"/>
      <c r="BI1214" s="151"/>
      <c r="BJ1214" s="151"/>
      <c r="BK1214" s="151"/>
      <c r="BL1214" s="151"/>
      <c r="BM1214" s="151"/>
      <c r="BN1214" s="151"/>
      <c r="BO1214" s="151"/>
      <c r="BP1214" s="151"/>
      <c r="BQ1214" s="151"/>
      <c r="BR1214" s="151"/>
      <c r="BS1214" s="151"/>
      <c r="BT1214" s="151"/>
      <c r="BU1214" s="151"/>
      <c r="BV1214" s="151"/>
      <c r="BW1214" s="151"/>
      <c r="BX1214" s="151"/>
      <c r="BY1214" s="151"/>
      <c r="BZ1214" s="151"/>
      <c r="CA1214" s="151"/>
      <c r="CB1214" s="151"/>
      <c r="CC1214" s="151"/>
      <c r="CD1214" s="151"/>
      <c r="CE1214" s="151"/>
      <c r="CF1214" s="151"/>
      <c r="CG1214" s="151"/>
      <c r="CH1214" s="151"/>
      <c r="CI1214" s="151"/>
      <c r="CJ1214" s="151"/>
      <c r="CK1214" s="151"/>
      <c r="CL1214" s="151"/>
      <c r="CM1214" s="151"/>
      <c r="CN1214" s="151"/>
      <c r="CO1214" s="151"/>
      <c r="CP1214" s="151"/>
      <c r="CQ1214" s="151"/>
      <c r="CR1214" s="151"/>
      <c r="CS1214" s="151"/>
      <c r="CT1214" s="151"/>
      <c r="CU1214" s="151"/>
      <c r="CV1214" s="151"/>
      <c r="CW1214" s="151"/>
      <c r="CX1214" s="151"/>
      <c r="CY1214" s="151"/>
      <c r="CZ1214" s="151"/>
      <c r="DA1214" s="151"/>
      <c r="DB1214" s="151"/>
      <c r="DC1214" s="151"/>
      <c r="DD1214" s="151"/>
      <c r="DE1214" s="151"/>
      <c r="DF1214" s="151"/>
      <c r="DG1214" s="151"/>
      <c r="DH1214" s="151"/>
      <c r="DI1214" s="151"/>
      <c r="DJ1214" s="151"/>
      <c r="DK1214" s="151"/>
      <c r="DL1214" s="151"/>
      <c r="DM1214" s="151"/>
      <c r="DN1214" s="151"/>
      <c r="DO1214" s="151"/>
    </row>
    <row r="1215" spans="1:119" ht="15.75" customHeight="1" x14ac:dyDescent="0.2">
      <c r="A1215" s="151"/>
      <c r="B1215" s="151"/>
      <c r="C1215" s="151"/>
      <c r="D1215" s="151"/>
      <c r="E1215" s="151"/>
      <c r="F1215" s="151"/>
      <c r="G1215" s="151"/>
      <c r="H1215" s="151"/>
      <c r="I1215" s="151"/>
      <c r="J1215" s="151"/>
      <c r="K1215" s="151"/>
      <c r="L1215" s="151"/>
      <c r="M1215" s="151"/>
      <c r="N1215" s="151"/>
      <c r="O1215" s="151"/>
      <c r="P1215" s="151"/>
      <c r="Q1215" s="151"/>
      <c r="R1215" s="151"/>
      <c r="S1215" s="151"/>
      <c r="T1215" s="151"/>
      <c r="U1215" s="151"/>
      <c r="V1215" s="151"/>
      <c r="W1215" s="151"/>
      <c r="X1215" s="151"/>
      <c r="Y1215" s="151"/>
      <c r="Z1215" s="151"/>
      <c r="AA1215" s="151"/>
      <c r="AB1215" s="151"/>
      <c r="AC1215" s="151"/>
      <c r="AD1215" s="151"/>
      <c r="AE1215" s="151"/>
      <c r="AF1215" s="151"/>
      <c r="AG1215" s="151"/>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c r="BI1215" s="151"/>
      <c r="BJ1215" s="151"/>
      <c r="BK1215" s="151"/>
      <c r="BL1215" s="151"/>
      <c r="BM1215" s="151"/>
      <c r="BN1215" s="151"/>
      <c r="BO1215" s="151"/>
      <c r="BP1215" s="151"/>
      <c r="BQ1215" s="151"/>
      <c r="BR1215" s="151"/>
      <c r="BS1215" s="151"/>
      <c r="BT1215" s="151"/>
      <c r="BU1215" s="151"/>
      <c r="BV1215" s="151"/>
      <c r="BW1215" s="151"/>
      <c r="BX1215" s="151"/>
      <c r="BY1215" s="151"/>
      <c r="BZ1215" s="151"/>
      <c r="CA1215" s="151"/>
      <c r="CB1215" s="151"/>
      <c r="CC1215" s="151"/>
      <c r="CD1215" s="151"/>
      <c r="CE1215" s="151"/>
      <c r="CF1215" s="151"/>
      <c r="CG1215" s="151"/>
      <c r="CH1215" s="151"/>
      <c r="CI1215" s="151"/>
      <c r="CJ1215" s="151"/>
      <c r="CK1215" s="151"/>
      <c r="CL1215" s="151"/>
      <c r="CM1215" s="151"/>
      <c r="CN1215" s="151"/>
      <c r="CO1215" s="151"/>
      <c r="CP1215" s="151"/>
      <c r="CQ1215" s="151"/>
      <c r="CR1215" s="151"/>
      <c r="CS1215" s="151"/>
      <c r="CT1215" s="151"/>
      <c r="CU1215" s="151"/>
      <c r="CV1215" s="151"/>
      <c r="CW1215" s="151"/>
      <c r="CX1215" s="151"/>
      <c r="CY1215" s="151"/>
      <c r="CZ1215" s="151"/>
      <c r="DA1215" s="151"/>
      <c r="DB1215" s="151"/>
      <c r="DC1215" s="151"/>
      <c r="DD1215" s="151"/>
      <c r="DE1215" s="151"/>
      <c r="DF1215" s="151"/>
      <c r="DG1215" s="151"/>
      <c r="DH1215" s="151"/>
      <c r="DI1215" s="151"/>
      <c r="DJ1215" s="151"/>
      <c r="DK1215" s="151"/>
      <c r="DL1215" s="151"/>
      <c r="DM1215" s="151"/>
      <c r="DN1215" s="151"/>
      <c r="DO1215" s="151"/>
    </row>
    <row r="1216" spans="1:119" ht="15.75" customHeight="1" x14ac:dyDescent="0.2">
      <c r="A1216" s="151"/>
      <c r="B1216" s="151"/>
      <c r="C1216" s="151"/>
      <c r="D1216" s="151"/>
      <c r="E1216" s="151"/>
      <c r="F1216" s="151"/>
      <c r="G1216" s="151"/>
      <c r="H1216" s="151"/>
      <c r="I1216" s="151"/>
      <c r="J1216" s="151"/>
      <c r="K1216" s="151"/>
      <c r="L1216" s="151"/>
      <c r="M1216" s="151"/>
      <c r="N1216" s="151"/>
      <c r="O1216" s="151"/>
      <c r="P1216" s="151"/>
      <c r="Q1216" s="151"/>
      <c r="R1216" s="151"/>
      <c r="S1216" s="151"/>
      <c r="T1216" s="151"/>
      <c r="U1216" s="151"/>
      <c r="V1216" s="151"/>
      <c r="W1216" s="151"/>
      <c r="X1216" s="151"/>
      <c r="Y1216" s="151"/>
      <c r="Z1216" s="151"/>
      <c r="AA1216" s="151"/>
      <c r="AB1216" s="151"/>
      <c r="AC1216" s="151"/>
      <c r="AD1216" s="151"/>
      <c r="AE1216" s="151"/>
      <c r="AF1216" s="151"/>
      <c r="AG1216" s="151"/>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c r="BI1216" s="151"/>
      <c r="BJ1216" s="151"/>
      <c r="BK1216" s="151"/>
      <c r="BL1216" s="151"/>
      <c r="BM1216" s="151"/>
      <c r="BN1216" s="151"/>
      <c r="BO1216" s="151"/>
      <c r="BP1216" s="151"/>
      <c r="BQ1216" s="151"/>
      <c r="BR1216" s="151"/>
      <c r="BS1216" s="151"/>
      <c r="BT1216" s="151"/>
      <c r="BU1216" s="151"/>
      <c r="BV1216" s="151"/>
      <c r="BW1216" s="151"/>
      <c r="BX1216" s="151"/>
      <c r="BY1216" s="151"/>
      <c r="BZ1216" s="151"/>
      <c r="CA1216" s="151"/>
      <c r="CB1216" s="151"/>
      <c r="CC1216" s="151"/>
      <c r="CD1216" s="151"/>
      <c r="CE1216" s="151"/>
      <c r="CF1216" s="151"/>
      <c r="CG1216" s="151"/>
      <c r="CH1216" s="151"/>
      <c r="CI1216" s="151"/>
      <c r="CJ1216" s="151"/>
      <c r="CK1216" s="151"/>
      <c r="CL1216" s="151"/>
      <c r="CM1216" s="151"/>
      <c r="CN1216" s="151"/>
      <c r="CO1216" s="151"/>
      <c r="CP1216" s="151"/>
      <c r="CQ1216" s="151"/>
      <c r="CR1216" s="151"/>
      <c r="CS1216" s="151"/>
      <c r="CT1216" s="151"/>
      <c r="CU1216" s="151"/>
      <c r="CV1216" s="151"/>
      <c r="CW1216" s="151"/>
      <c r="CX1216" s="151"/>
      <c r="CY1216" s="151"/>
      <c r="CZ1216" s="151"/>
      <c r="DA1216" s="151"/>
      <c r="DB1216" s="151"/>
      <c r="DC1216" s="151"/>
      <c r="DD1216" s="151"/>
      <c r="DE1216" s="151"/>
      <c r="DF1216" s="151"/>
      <c r="DG1216" s="151"/>
      <c r="DH1216" s="151"/>
      <c r="DI1216" s="151"/>
      <c r="DJ1216" s="151"/>
      <c r="DK1216" s="151"/>
      <c r="DL1216" s="151"/>
      <c r="DM1216" s="151"/>
      <c r="DN1216" s="151"/>
      <c r="DO1216" s="151"/>
    </row>
    <row r="1217" spans="1:119" ht="15.75" customHeight="1" x14ac:dyDescent="0.2">
      <c r="A1217" s="151"/>
      <c r="B1217" s="151"/>
      <c r="C1217" s="151"/>
      <c r="D1217" s="151"/>
      <c r="E1217" s="151"/>
      <c r="F1217" s="151"/>
      <c r="G1217" s="151"/>
      <c r="H1217" s="151"/>
      <c r="I1217" s="151"/>
      <c r="J1217" s="151"/>
      <c r="K1217" s="151"/>
      <c r="L1217" s="151"/>
      <c r="M1217" s="151"/>
      <c r="N1217" s="151"/>
      <c r="O1217" s="151"/>
      <c r="P1217" s="151"/>
      <c r="Q1217" s="151"/>
      <c r="R1217" s="151"/>
      <c r="S1217" s="151"/>
      <c r="T1217" s="151"/>
      <c r="U1217" s="151"/>
      <c r="V1217" s="151"/>
      <c r="W1217" s="151"/>
      <c r="X1217" s="151"/>
      <c r="Y1217" s="151"/>
      <c r="Z1217" s="151"/>
      <c r="AA1217" s="151"/>
      <c r="AB1217" s="151"/>
      <c r="AC1217" s="151"/>
      <c r="AD1217" s="151"/>
      <c r="AE1217" s="151"/>
      <c r="AF1217" s="151"/>
      <c r="AG1217" s="151"/>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c r="BI1217" s="151"/>
      <c r="BJ1217" s="151"/>
      <c r="BK1217" s="151"/>
      <c r="BL1217" s="151"/>
      <c r="BM1217" s="151"/>
      <c r="BN1217" s="151"/>
      <c r="BO1217" s="151"/>
      <c r="BP1217" s="151"/>
      <c r="BQ1217" s="151"/>
      <c r="BR1217" s="151"/>
      <c r="BS1217" s="151"/>
      <c r="BT1217" s="151"/>
      <c r="BU1217" s="151"/>
      <c r="BV1217" s="151"/>
      <c r="BW1217" s="151"/>
      <c r="BX1217" s="151"/>
      <c r="BY1217" s="151"/>
      <c r="BZ1217" s="151"/>
      <c r="CA1217" s="151"/>
      <c r="CB1217" s="151"/>
      <c r="CC1217" s="151"/>
      <c r="CD1217" s="151"/>
      <c r="CE1217" s="151"/>
      <c r="CF1217" s="151"/>
      <c r="CG1217" s="151"/>
      <c r="CH1217" s="151"/>
      <c r="CI1217" s="151"/>
      <c r="CJ1217" s="151"/>
      <c r="CK1217" s="151"/>
      <c r="CL1217" s="151"/>
      <c r="CM1217" s="151"/>
      <c r="CN1217" s="151"/>
      <c r="CO1217" s="151"/>
      <c r="CP1217" s="151"/>
      <c r="CQ1217" s="151"/>
      <c r="CR1217" s="151"/>
      <c r="CS1217" s="151"/>
      <c r="CT1217" s="151"/>
      <c r="CU1217" s="151"/>
      <c r="CV1217" s="151"/>
      <c r="CW1217" s="151"/>
      <c r="CX1217" s="151"/>
      <c r="CY1217" s="151"/>
      <c r="CZ1217" s="151"/>
      <c r="DA1217" s="151"/>
      <c r="DB1217" s="151"/>
      <c r="DC1217" s="151"/>
      <c r="DD1217" s="151"/>
      <c r="DE1217" s="151"/>
      <c r="DF1217" s="151"/>
      <c r="DG1217" s="151"/>
      <c r="DH1217" s="151"/>
      <c r="DI1217" s="151"/>
      <c r="DJ1217" s="151"/>
      <c r="DK1217" s="151"/>
      <c r="DL1217" s="151"/>
      <c r="DM1217" s="151"/>
      <c r="DN1217" s="151"/>
      <c r="DO1217" s="151"/>
    </row>
    <row r="1218" spans="1:119" ht="15.75" customHeight="1" x14ac:dyDescent="0.2">
      <c r="A1218" s="151"/>
      <c r="B1218" s="151"/>
      <c r="C1218" s="151"/>
      <c r="D1218" s="151"/>
      <c r="E1218" s="151"/>
      <c r="F1218" s="151"/>
      <c r="G1218" s="151"/>
      <c r="H1218" s="151"/>
      <c r="I1218" s="151"/>
      <c r="J1218" s="151"/>
      <c r="K1218" s="151"/>
      <c r="L1218" s="151"/>
      <c r="M1218" s="151"/>
      <c r="N1218" s="151"/>
      <c r="O1218" s="151"/>
      <c r="P1218" s="151"/>
      <c r="Q1218" s="151"/>
      <c r="R1218" s="151"/>
      <c r="S1218" s="151"/>
      <c r="T1218" s="151"/>
      <c r="U1218" s="151"/>
      <c r="V1218" s="151"/>
      <c r="W1218" s="151"/>
      <c r="X1218" s="151"/>
      <c r="Y1218" s="151"/>
      <c r="Z1218" s="151"/>
      <c r="AA1218" s="151"/>
      <c r="AB1218" s="151"/>
      <c r="AC1218" s="151"/>
      <c r="AD1218" s="151"/>
      <c r="AE1218" s="151"/>
      <c r="AF1218" s="151"/>
      <c r="AG1218" s="151"/>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c r="BI1218" s="151"/>
      <c r="BJ1218" s="151"/>
      <c r="BK1218" s="151"/>
      <c r="BL1218" s="151"/>
      <c r="BM1218" s="151"/>
      <c r="BN1218" s="151"/>
      <c r="BO1218" s="151"/>
      <c r="BP1218" s="151"/>
      <c r="BQ1218" s="151"/>
      <c r="BR1218" s="151"/>
      <c r="BS1218" s="151"/>
      <c r="BT1218" s="151"/>
      <c r="BU1218" s="151"/>
      <c r="BV1218" s="151"/>
      <c r="BW1218" s="151"/>
      <c r="BX1218" s="151"/>
      <c r="BY1218" s="151"/>
      <c r="BZ1218" s="151"/>
      <c r="CA1218" s="151"/>
      <c r="CB1218" s="151"/>
      <c r="CC1218" s="151"/>
      <c r="CD1218" s="151"/>
      <c r="CE1218" s="151"/>
      <c r="CF1218" s="151"/>
      <c r="CG1218" s="151"/>
      <c r="CH1218" s="151"/>
      <c r="CI1218" s="151"/>
      <c r="CJ1218" s="151"/>
      <c r="CK1218" s="151"/>
      <c r="CL1218" s="151"/>
      <c r="CM1218" s="151"/>
      <c r="CN1218" s="151"/>
      <c r="CO1218" s="151"/>
      <c r="CP1218" s="151"/>
      <c r="CQ1218" s="151"/>
      <c r="CR1218" s="151"/>
      <c r="CS1218" s="151"/>
      <c r="CT1218" s="151"/>
      <c r="CU1218" s="151"/>
      <c r="CV1218" s="151"/>
      <c r="CW1218" s="151"/>
      <c r="CX1218" s="151"/>
      <c r="CY1218" s="151"/>
      <c r="CZ1218" s="151"/>
      <c r="DA1218" s="151"/>
      <c r="DB1218" s="151"/>
      <c r="DC1218" s="151"/>
      <c r="DD1218" s="151"/>
      <c r="DE1218" s="151"/>
      <c r="DF1218" s="151"/>
      <c r="DG1218" s="151"/>
      <c r="DH1218" s="151"/>
      <c r="DI1218" s="151"/>
      <c r="DJ1218" s="151"/>
      <c r="DK1218" s="151"/>
      <c r="DL1218" s="151"/>
      <c r="DM1218" s="151"/>
      <c r="DN1218" s="151"/>
      <c r="DO1218" s="151"/>
    </row>
    <row r="1219" spans="1:119" ht="15.75" customHeight="1" x14ac:dyDescent="0.2">
      <c r="A1219" s="151"/>
      <c r="B1219" s="151"/>
      <c r="C1219" s="151"/>
      <c r="D1219" s="151"/>
      <c r="E1219" s="151"/>
      <c r="F1219" s="151"/>
      <c r="G1219" s="151"/>
      <c r="H1219" s="151"/>
      <c r="I1219" s="151"/>
      <c r="J1219" s="151"/>
      <c r="K1219" s="151"/>
      <c r="L1219" s="151"/>
      <c r="M1219" s="151"/>
      <c r="N1219" s="151"/>
      <c r="O1219" s="151"/>
      <c r="P1219" s="151"/>
      <c r="Q1219" s="151"/>
      <c r="R1219" s="151"/>
      <c r="S1219" s="151"/>
      <c r="T1219" s="151"/>
      <c r="U1219" s="151"/>
      <c r="V1219" s="151"/>
      <c r="W1219" s="151"/>
      <c r="X1219" s="151"/>
      <c r="Y1219" s="151"/>
      <c r="Z1219" s="151"/>
      <c r="AA1219" s="151"/>
      <c r="AB1219" s="151"/>
      <c r="AC1219" s="151"/>
      <c r="AD1219" s="151"/>
      <c r="AE1219" s="151"/>
      <c r="AF1219" s="151"/>
      <c r="AG1219" s="151"/>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c r="BI1219" s="151"/>
      <c r="BJ1219" s="151"/>
      <c r="BK1219" s="151"/>
      <c r="BL1219" s="151"/>
      <c r="BM1219" s="151"/>
      <c r="BN1219" s="151"/>
      <c r="BO1219" s="151"/>
      <c r="BP1219" s="151"/>
      <c r="BQ1219" s="151"/>
      <c r="BR1219" s="151"/>
      <c r="BS1219" s="151"/>
      <c r="BT1219" s="151"/>
      <c r="BU1219" s="151"/>
      <c r="BV1219" s="151"/>
      <c r="BW1219" s="151"/>
      <c r="BX1219" s="151"/>
      <c r="BY1219" s="151"/>
      <c r="BZ1219" s="151"/>
      <c r="CA1219" s="151"/>
      <c r="CB1219" s="151"/>
      <c r="CC1219" s="151"/>
      <c r="CD1219" s="151"/>
      <c r="CE1219" s="151"/>
      <c r="CF1219" s="151"/>
      <c r="CG1219" s="151"/>
      <c r="CH1219" s="151"/>
      <c r="CI1219" s="151"/>
      <c r="CJ1219" s="151"/>
      <c r="CK1219" s="151"/>
      <c r="CL1219" s="151"/>
      <c r="CM1219" s="151"/>
      <c r="CN1219" s="151"/>
      <c r="CO1219" s="151"/>
      <c r="CP1219" s="151"/>
      <c r="CQ1219" s="151"/>
      <c r="CR1219" s="151"/>
      <c r="CS1219" s="151"/>
      <c r="CT1219" s="151"/>
      <c r="CU1219" s="151"/>
      <c r="CV1219" s="151"/>
      <c r="CW1219" s="151"/>
      <c r="CX1219" s="151"/>
      <c r="CY1219" s="151"/>
      <c r="CZ1219" s="151"/>
      <c r="DA1219" s="151"/>
      <c r="DB1219" s="151"/>
      <c r="DC1219" s="151"/>
      <c r="DD1219" s="151"/>
      <c r="DE1219" s="151"/>
      <c r="DF1219" s="151"/>
      <c r="DG1219" s="151"/>
      <c r="DH1219" s="151"/>
      <c r="DI1219" s="151"/>
      <c r="DJ1219" s="151"/>
      <c r="DK1219" s="151"/>
      <c r="DL1219" s="151"/>
      <c r="DM1219" s="151"/>
      <c r="DN1219" s="151"/>
      <c r="DO1219" s="151"/>
    </row>
    <row r="1220" spans="1:119" ht="15.75" customHeight="1" x14ac:dyDescent="0.2">
      <c r="A1220" s="151"/>
      <c r="B1220" s="151"/>
      <c r="C1220" s="151"/>
      <c r="D1220" s="151"/>
      <c r="E1220" s="151"/>
      <c r="F1220" s="151"/>
      <c r="G1220" s="151"/>
      <c r="H1220" s="151"/>
      <c r="I1220" s="151"/>
      <c r="J1220" s="151"/>
      <c r="K1220" s="151"/>
      <c r="L1220" s="151"/>
      <c r="M1220" s="151"/>
      <c r="N1220" s="151"/>
      <c r="O1220" s="151"/>
      <c r="P1220" s="151"/>
      <c r="Q1220" s="151"/>
      <c r="R1220" s="151"/>
      <c r="S1220" s="151"/>
      <c r="T1220" s="151"/>
      <c r="U1220" s="151"/>
      <c r="V1220" s="151"/>
      <c r="W1220" s="151"/>
      <c r="X1220" s="151"/>
      <c r="Y1220" s="151"/>
      <c r="Z1220" s="151"/>
      <c r="AA1220" s="151"/>
      <c r="AB1220" s="151"/>
      <c r="AC1220" s="151"/>
      <c r="AD1220" s="151"/>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c r="BI1220" s="151"/>
      <c r="BJ1220" s="151"/>
      <c r="BK1220" s="151"/>
      <c r="BL1220" s="151"/>
      <c r="BM1220" s="151"/>
      <c r="BN1220" s="151"/>
      <c r="BO1220" s="151"/>
      <c r="BP1220" s="151"/>
      <c r="BQ1220" s="151"/>
      <c r="BR1220" s="151"/>
      <c r="BS1220" s="151"/>
      <c r="BT1220" s="151"/>
      <c r="BU1220" s="151"/>
      <c r="BV1220" s="151"/>
      <c r="BW1220" s="151"/>
      <c r="BX1220" s="151"/>
      <c r="BY1220" s="151"/>
      <c r="BZ1220" s="151"/>
      <c r="CA1220" s="151"/>
      <c r="CB1220" s="151"/>
      <c r="CC1220" s="151"/>
      <c r="CD1220" s="151"/>
      <c r="CE1220" s="151"/>
      <c r="CF1220" s="151"/>
      <c r="CG1220" s="151"/>
      <c r="CH1220" s="151"/>
      <c r="CI1220" s="151"/>
      <c r="CJ1220" s="151"/>
      <c r="CK1220" s="151"/>
      <c r="CL1220" s="151"/>
      <c r="CM1220" s="151"/>
      <c r="CN1220" s="151"/>
      <c r="CO1220" s="151"/>
      <c r="CP1220" s="151"/>
      <c r="CQ1220" s="151"/>
      <c r="CR1220" s="151"/>
      <c r="CS1220" s="151"/>
      <c r="CT1220" s="151"/>
      <c r="CU1220" s="151"/>
      <c r="CV1220" s="151"/>
      <c r="CW1220" s="151"/>
      <c r="CX1220" s="151"/>
      <c r="CY1220" s="151"/>
      <c r="CZ1220" s="151"/>
      <c r="DA1220" s="151"/>
      <c r="DB1220" s="151"/>
      <c r="DC1220" s="151"/>
      <c r="DD1220" s="151"/>
      <c r="DE1220" s="151"/>
      <c r="DF1220" s="151"/>
      <c r="DG1220" s="151"/>
      <c r="DH1220" s="151"/>
      <c r="DI1220" s="151"/>
      <c r="DJ1220" s="151"/>
      <c r="DK1220" s="151"/>
      <c r="DL1220" s="151"/>
      <c r="DM1220" s="151"/>
      <c r="DN1220" s="151"/>
      <c r="DO1220" s="151"/>
    </row>
    <row r="1221" spans="1:119" ht="15.75" customHeight="1" x14ac:dyDescent="0.2">
      <c r="A1221" s="151"/>
      <c r="B1221" s="151"/>
      <c r="C1221" s="151"/>
      <c r="D1221" s="151"/>
      <c r="E1221" s="151"/>
      <c r="F1221" s="151"/>
      <c r="G1221" s="151"/>
      <c r="H1221" s="151"/>
      <c r="I1221" s="151"/>
      <c r="J1221" s="151"/>
      <c r="K1221" s="151"/>
      <c r="L1221" s="151"/>
      <c r="M1221" s="151"/>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c r="BI1221" s="151"/>
      <c r="BJ1221" s="151"/>
      <c r="BK1221" s="151"/>
      <c r="BL1221" s="151"/>
      <c r="BM1221" s="151"/>
      <c r="BN1221" s="151"/>
      <c r="BO1221" s="151"/>
      <c r="BP1221" s="151"/>
      <c r="BQ1221" s="151"/>
      <c r="BR1221" s="151"/>
      <c r="BS1221" s="151"/>
      <c r="BT1221" s="151"/>
      <c r="BU1221" s="151"/>
      <c r="BV1221" s="151"/>
      <c r="BW1221" s="151"/>
      <c r="BX1221" s="151"/>
      <c r="BY1221" s="151"/>
      <c r="BZ1221" s="151"/>
      <c r="CA1221" s="151"/>
      <c r="CB1221" s="151"/>
      <c r="CC1221" s="151"/>
      <c r="CD1221" s="151"/>
      <c r="CE1221" s="151"/>
      <c r="CF1221" s="151"/>
      <c r="CG1221" s="151"/>
      <c r="CH1221" s="151"/>
      <c r="CI1221" s="151"/>
      <c r="CJ1221" s="151"/>
      <c r="CK1221" s="151"/>
      <c r="CL1221" s="151"/>
      <c r="CM1221" s="151"/>
      <c r="CN1221" s="151"/>
      <c r="CO1221" s="151"/>
      <c r="CP1221" s="151"/>
      <c r="CQ1221" s="151"/>
      <c r="CR1221" s="151"/>
      <c r="CS1221" s="151"/>
      <c r="CT1221" s="151"/>
      <c r="CU1221" s="151"/>
      <c r="CV1221" s="151"/>
      <c r="CW1221" s="151"/>
      <c r="CX1221" s="151"/>
      <c r="CY1221" s="151"/>
      <c r="CZ1221" s="151"/>
      <c r="DA1221" s="151"/>
      <c r="DB1221" s="151"/>
      <c r="DC1221" s="151"/>
      <c r="DD1221" s="151"/>
      <c r="DE1221" s="151"/>
      <c r="DF1221" s="151"/>
      <c r="DG1221" s="151"/>
      <c r="DH1221" s="151"/>
      <c r="DI1221" s="151"/>
      <c r="DJ1221" s="151"/>
      <c r="DK1221" s="151"/>
      <c r="DL1221" s="151"/>
      <c r="DM1221" s="151"/>
      <c r="DN1221" s="151"/>
      <c r="DO1221" s="151"/>
    </row>
    <row r="1222" spans="1:119" ht="15.75" customHeight="1" x14ac:dyDescent="0.2">
      <c r="A1222" s="151"/>
      <c r="B1222" s="151"/>
      <c r="C1222" s="151"/>
      <c r="D1222" s="151"/>
      <c r="E1222" s="151"/>
      <c r="F1222" s="151"/>
      <c r="G1222" s="151"/>
      <c r="H1222" s="151"/>
      <c r="I1222" s="151"/>
      <c r="J1222" s="151"/>
      <c r="K1222" s="151"/>
      <c r="L1222" s="151"/>
      <c r="M1222" s="151"/>
      <c r="N1222" s="151"/>
      <c r="O1222" s="151"/>
      <c r="P1222" s="151"/>
      <c r="Q1222" s="151"/>
      <c r="R1222" s="151"/>
      <c r="S1222" s="151"/>
      <c r="T1222" s="151"/>
      <c r="U1222" s="151"/>
      <c r="V1222" s="151"/>
      <c r="W1222" s="151"/>
      <c r="X1222" s="151"/>
      <c r="Y1222" s="151"/>
      <c r="Z1222" s="151"/>
      <c r="AA1222" s="151"/>
      <c r="AB1222" s="151"/>
      <c r="AC1222" s="151"/>
      <c r="AD1222" s="151"/>
      <c r="AE1222" s="151"/>
      <c r="AF1222" s="151"/>
      <c r="AG1222" s="151"/>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c r="BI1222" s="151"/>
      <c r="BJ1222" s="151"/>
      <c r="BK1222" s="151"/>
      <c r="BL1222" s="151"/>
      <c r="BM1222" s="151"/>
      <c r="BN1222" s="151"/>
      <c r="BO1222" s="151"/>
      <c r="BP1222" s="151"/>
      <c r="BQ1222" s="151"/>
      <c r="BR1222" s="151"/>
      <c r="BS1222" s="151"/>
      <c r="BT1222" s="151"/>
      <c r="BU1222" s="151"/>
      <c r="BV1222" s="151"/>
      <c r="BW1222" s="151"/>
      <c r="BX1222" s="151"/>
      <c r="BY1222" s="151"/>
      <c r="BZ1222" s="151"/>
      <c r="CA1222" s="151"/>
      <c r="CB1222" s="151"/>
      <c r="CC1222" s="151"/>
      <c r="CD1222" s="151"/>
      <c r="CE1222" s="151"/>
      <c r="CF1222" s="151"/>
      <c r="CG1222" s="151"/>
      <c r="CH1222" s="151"/>
      <c r="CI1222" s="151"/>
      <c r="CJ1222" s="151"/>
      <c r="CK1222" s="151"/>
      <c r="CL1222" s="151"/>
      <c r="CM1222" s="151"/>
      <c r="CN1222" s="151"/>
      <c r="CO1222" s="151"/>
      <c r="CP1222" s="151"/>
      <c r="CQ1222" s="151"/>
      <c r="CR1222" s="151"/>
      <c r="CS1222" s="151"/>
      <c r="CT1222" s="151"/>
      <c r="CU1222" s="151"/>
      <c r="CV1222" s="151"/>
      <c r="CW1222" s="151"/>
      <c r="CX1222" s="151"/>
      <c r="CY1222" s="151"/>
      <c r="CZ1222" s="151"/>
      <c r="DA1222" s="151"/>
      <c r="DB1222" s="151"/>
      <c r="DC1222" s="151"/>
      <c r="DD1222" s="151"/>
      <c r="DE1222" s="151"/>
      <c r="DF1222" s="151"/>
      <c r="DG1222" s="151"/>
      <c r="DH1222" s="151"/>
      <c r="DI1222" s="151"/>
      <c r="DJ1222" s="151"/>
      <c r="DK1222" s="151"/>
      <c r="DL1222" s="151"/>
      <c r="DM1222" s="151"/>
      <c r="DN1222" s="151"/>
      <c r="DO1222" s="151"/>
    </row>
    <row r="1223" spans="1:119" ht="15.75" customHeight="1" x14ac:dyDescent="0.2">
      <c r="A1223" s="151"/>
      <c r="B1223" s="151"/>
      <c r="C1223" s="151"/>
      <c r="D1223" s="151"/>
      <c r="E1223" s="151"/>
      <c r="F1223" s="151"/>
      <c r="G1223" s="151"/>
      <c r="H1223" s="151"/>
      <c r="I1223" s="151"/>
      <c r="J1223" s="151"/>
      <c r="K1223" s="151"/>
      <c r="L1223" s="151"/>
      <c r="M1223" s="151"/>
      <c r="N1223" s="151"/>
      <c r="O1223" s="151"/>
      <c r="P1223" s="151"/>
      <c r="Q1223" s="151"/>
      <c r="R1223" s="151"/>
      <c r="S1223" s="151"/>
      <c r="T1223" s="151"/>
      <c r="U1223" s="151"/>
      <c r="V1223" s="151"/>
      <c r="W1223" s="151"/>
      <c r="X1223" s="151"/>
      <c r="Y1223" s="151"/>
      <c r="Z1223" s="151"/>
      <c r="AA1223" s="151"/>
      <c r="AB1223" s="151"/>
      <c r="AC1223" s="151"/>
      <c r="AD1223" s="151"/>
      <c r="AE1223" s="151"/>
      <c r="AF1223" s="151"/>
      <c r="AG1223" s="151"/>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c r="BI1223" s="151"/>
      <c r="BJ1223" s="151"/>
      <c r="BK1223" s="151"/>
      <c r="BL1223" s="151"/>
      <c r="BM1223" s="151"/>
      <c r="BN1223" s="151"/>
      <c r="BO1223" s="151"/>
      <c r="BP1223" s="151"/>
      <c r="BQ1223" s="151"/>
      <c r="BR1223" s="151"/>
      <c r="BS1223" s="151"/>
      <c r="BT1223" s="151"/>
      <c r="BU1223" s="151"/>
      <c r="BV1223" s="151"/>
      <c r="BW1223" s="151"/>
      <c r="BX1223" s="151"/>
      <c r="BY1223" s="151"/>
      <c r="BZ1223" s="151"/>
      <c r="CA1223" s="151"/>
      <c r="CB1223" s="151"/>
      <c r="CC1223" s="151"/>
      <c r="CD1223" s="151"/>
      <c r="CE1223" s="151"/>
      <c r="CF1223" s="151"/>
      <c r="CG1223" s="151"/>
      <c r="CH1223" s="151"/>
      <c r="CI1223" s="151"/>
      <c r="CJ1223" s="151"/>
      <c r="CK1223" s="151"/>
      <c r="CL1223" s="151"/>
      <c r="CM1223" s="151"/>
      <c r="CN1223" s="151"/>
      <c r="CO1223" s="151"/>
      <c r="CP1223" s="151"/>
      <c r="CQ1223" s="151"/>
      <c r="CR1223" s="151"/>
      <c r="CS1223" s="151"/>
      <c r="CT1223" s="151"/>
      <c r="CU1223" s="151"/>
      <c r="CV1223" s="151"/>
      <c r="CW1223" s="151"/>
      <c r="CX1223" s="151"/>
      <c r="CY1223" s="151"/>
      <c r="CZ1223" s="151"/>
      <c r="DA1223" s="151"/>
      <c r="DB1223" s="151"/>
      <c r="DC1223" s="151"/>
      <c r="DD1223" s="151"/>
      <c r="DE1223" s="151"/>
      <c r="DF1223" s="151"/>
      <c r="DG1223" s="151"/>
      <c r="DH1223" s="151"/>
      <c r="DI1223" s="151"/>
      <c r="DJ1223" s="151"/>
      <c r="DK1223" s="151"/>
      <c r="DL1223" s="151"/>
      <c r="DM1223" s="151"/>
      <c r="DN1223" s="151"/>
      <c r="DO1223" s="151"/>
    </row>
    <row r="1224" spans="1:119" ht="15.75" customHeight="1" x14ac:dyDescent="0.2">
      <c r="A1224" s="151"/>
      <c r="B1224" s="151"/>
      <c r="C1224" s="151"/>
      <c r="D1224" s="151"/>
      <c r="E1224" s="151"/>
      <c r="F1224" s="151"/>
      <c r="G1224" s="151"/>
      <c r="H1224" s="151"/>
      <c r="I1224" s="151"/>
      <c r="J1224" s="151"/>
      <c r="K1224" s="151"/>
      <c r="L1224" s="151"/>
      <c r="M1224" s="151"/>
      <c r="N1224" s="151"/>
      <c r="O1224" s="151"/>
      <c r="P1224" s="151"/>
      <c r="Q1224" s="151"/>
      <c r="R1224" s="151"/>
      <c r="S1224" s="151"/>
      <c r="T1224" s="151"/>
      <c r="U1224" s="151"/>
      <c r="V1224" s="151"/>
      <c r="W1224" s="151"/>
      <c r="X1224" s="151"/>
      <c r="Y1224" s="151"/>
      <c r="Z1224" s="151"/>
      <c r="AA1224" s="151"/>
      <c r="AB1224" s="151"/>
      <c r="AC1224" s="151"/>
      <c r="AD1224" s="151"/>
      <c r="AE1224" s="151"/>
      <c r="AF1224" s="151"/>
      <c r="AG1224" s="151"/>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c r="BI1224" s="151"/>
      <c r="BJ1224" s="151"/>
      <c r="BK1224" s="151"/>
      <c r="BL1224" s="151"/>
      <c r="BM1224" s="151"/>
      <c r="BN1224" s="151"/>
      <c r="BO1224" s="151"/>
      <c r="BP1224" s="151"/>
      <c r="BQ1224" s="151"/>
      <c r="BR1224" s="151"/>
      <c r="BS1224" s="151"/>
      <c r="BT1224" s="151"/>
      <c r="BU1224" s="151"/>
      <c r="BV1224" s="151"/>
      <c r="BW1224" s="151"/>
      <c r="BX1224" s="151"/>
      <c r="BY1224" s="151"/>
      <c r="BZ1224" s="151"/>
      <c r="CA1224" s="151"/>
      <c r="CB1224" s="151"/>
      <c r="CC1224" s="151"/>
      <c r="CD1224" s="151"/>
      <c r="CE1224" s="151"/>
      <c r="CF1224" s="151"/>
      <c r="CG1224" s="151"/>
      <c r="CH1224" s="151"/>
      <c r="CI1224" s="151"/>
      <c r="CJ1224" s="151"/>
      <c r="CK1224" s="151"/>
      <c r="CL1224" s="151"/>
      <c r="CM1224" s="151"/>
      <c r="CN1224" s="151"/>
      <c r="CO1224" s="151"/>
      <c r="CP1224" s="151"/>
      <c r="CQ1224" s="151"/>
      <c r="CR1224" s="151"/>
      <c r="CS1224" s="151"/>
      <c r="CT1224" s="151"/>
      <c r="CU1224" s="151"/>
      <c r="CV1224" s="151"/>
      <c r="CW1224" s="151"/>
      <c r="CX1224" s="151"/>
      <c r="CY1224" s="151"/>
      <c r="CZ1224" s="151"/>
      <c r="DA1224" s="151"/>
      <c r="DB1224" s="151"/>
      <c r="DC1224" s="151"/>
      <c r="DD1224" s="151"/>
      <c r="DE1224" s="151"/>
      <c r="DF1224" s="151"/>
      <c r="DG1224" s="151"/>
      <c r="DH1224" s="151"/>
      <c r="DI1224" s="151"/>
      <c r="DJ1224" s="151"/>
      <c r="DK1224" s="151"/>
      <c r="DL1224" s="151"/>
      <c r="DM1224" s="151"/>
      <c r="DN1224" s="151"/>
      <c r="DO1224" s="151"/>
    </row>
    <row r="1225" spans="1:119" ht="15.75" customHeight="1" x14ac:dyDescent="0.2">
      <c r="A1225" s="151"/>
      <c r="B1225" s="151"/>
      <c r="C1225" s="151"/>
      <c r="D1225" s="151"/>
      <c r="E1225" s="151"/>
      <c r="F1225" s="151"/>
      <c r="G1225" s="151"/>
      <c r="H1225" s="151"/>
      <c r="I1225" s="151"/>
      <c r="J1225" s="151"/>
      <c r="K1225" s="151"/>
      <c r="L1225" s="151"/>
      <c r="M1225" s="151"/>
      <c r="N1225" s="151"/>
      <c r="O1225" s="151"/>
      <c r="P1225" s="151"/>
      <c r="Q1225" s="151"/>
      <c r="R1225" s="151"/>
      <c r="S1225" s="151"/>
      <c r="T1225" s="151"/>
      <c r="U1225" s="151"/>
      <c r="V1225" s="151"/>
      <c r="W1225" s="151"/>
      <c r="X1225" s="151"/>
      <c r="Y1225" s="151"/>
      <c r="Z1225" s="151"/>
      <c r="AA1225" s="151"/>
      <c r="AB1225" s="151"/>
      <c r="AC1225" s="151"/>
      <c r="AD1225" s="151"/>
      <c r="AE1225" s="151"/>
      <c r="AF1225" s="151"/>
      <c r="AG1225" s="151"/>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c r="BI1225" s="151"/>
      <c r="BJ1225" s="151"/>
      <c r="BK1225" s="151"/>
      <c r="BL1225" s="151"/>
      <c r="BM1225" s="151"/>
      <c r="BN1225" s="151"/>
      <c r="BO1225" s="151"/>
      <c r="BP1225" s="151"/>
      <c r="BQ1225" s="151"/>
      <c r="BR1225" s="151"/>
      <c r="BS1225" s="151"/>
      <c r="BT1225" s="151"/>
      <c r="BU1225" s="151"/>
      <c r="BV1225" s="151"/>
      <c r="BW1225" s="151"/>
      <c r="BX1225" s="151"/>
      <c r="BY1225" s="151"/>
      <c r="BZ1225" s="151"/>
      <c r="CA1225" s="151"/>
      <c r="CB1225" s="151"/>
      <c r="CC1225" s="151"/>
      <c r="CD1225" s="151"/>
      <c r="CE1225" s="151"/>
      <c r="CF1225" s="151"/>
      <c r="CG1225" s="151"/>
      <c r="CH1225" s="151"/>
      <c r="CI1225" s="151"/>
      <c r="CJ1225" s="151"/>
      <c r="CK1225" s="151"/>
      <c r="CL1225" s="151"/>
      <c r="CM1225" s="151"/>
      <c r="CN1225" s="151"/>
      <c r="CO1225" s="151"/>
      <c r="CP1225" s="151"/>
      <c r="CQ1225" s="151"/>
      <c r="CR1225" s="151"/>
      <c r="CS1225" s="151"/>
      <c r="CT1225" s="151"/>
      <c r="CU1225" s="151"/>
      <c r="CV1225" s="151"/>
      <c r="CW1225" s="151"/>
      <c r="CX1225" s="151"/>
      <c r="CY1225" s="151"/>
      <c r="CZ1225" s="151"/>
      <c r="DA1225" s="151"/>
      <c r="DB1225" s="151"/>
      <c r="DC1225" s="151"/>
      <c r="DD1225" s="151"/>
      <c r="DE1225" s="151"/>
      <c r="DF1225" s="151"/>
      <c r="DG1225" s="151"/>
      <c r="DH1225" s="151"/>
      <c r="DI1225" s="151"/>
      <c r="DJ1225" s="151"/>
      <c r="DK1225" s="151"/>
      <c r="DL1225" s="151"/>
      <c r="DM1225" s="151"/>
      <c r="DN1225" s="151"/>
      <c r="DO1225" s="151"/>
    </row>
    <row r="1226" spans="1:119" ht="15.75" customHeight="1" x14ac:dyDescent="0.2">
      <c r="A1226" s="151"/>
      <c r="B1226" s="151"/>
      <c r="C1226" s="151"/>
      <c r="D1226" s="151"/>
      <c r="E1226" s="151"/>
      <c r="F1226" s="151"/>
      <c r="G1226" s="151"/>
      <c r="H1226" s="151"/>
      <c r="I1226" s="151"/>
      <c r="J1226" s="151"/>
      <c r="K1226" s="151"/>
      <c r="L1226" s="151"/>
      <c r="M1226" s="151"/>
      <c r="N1226" s="151"/>
      <c r="O1226" s="151"/>
      <c r="P1226" s="151"/>
      <c r="Q1226" s="151"/>
      <c r="R1226" s="151"/>
      <c r="S1226" s="151"/>
      <c r="T1226" s="151"/>
      <c r="U1226" s="151"/>
      <c r="V1226" s="151"/>
      <c r="W1226" s="151"/>
      <c r="X1226" s="151"/>
      <c r="Y1226" s="151"/>
      <c r="Z1226" s="151"/>
      <c r="AA1226" s="151"/>
      <c r="AB1226" s="151"/>
      <c r="AC1226" s="151"/>
      <c r="AD1226" s="151"/>
      <c r="AE1226" s="151"/>
      <c r="AF1226" s="151"/>
      <c r="AG1226" s="151"/>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c r="BI1226" s="151"/>
      <c r="BJ1226" s="151"/>
      <c r="BK1226" s="151"/>
      <c r="BL1226" s="151"/>
      <c r="BM1226" s="151"/>
      <c r="BN1226" s="151"/>
      <c r="BO1226" s="151"/>
      <c r="BP1226" s="151"/>
      <c r="BQ1226" s="151"/>
      <c r="BR1226" s="151"/>
      <c r="BS1226" s="151"/>
      <c r="BT1226" s="151"/>
      <c r="BU1226" s="151"/>
      <c r="BV1226" s="151"/>
      <c r="BW1226" s="151"/>
      <c r="BX1226" s="151"/>
      <c r="BY1226" s="151"/>
      <c r="BZ1226" s="151"/>
      <c r="CA1226" s="151"/>
      <c r="CB1226" s="151"/>
      <c r="CC1226" s="151"/>
      <c r="CD1226" s="151"/>
      <c r="CE1226" s="151"/>
      <c r="CF1226" s="151"/>
      <c r="CG1226" s="151"/>
      <c r="CH1226" s="151"/>
      <c r="CI1226" s="151"/>
      <c r="CJ1226" s="151"/>
      <c r="CK1226" s="151"/>
      <c r="CL1226" s="151"/>
      <c r="CM1226" s="151"/>
      <c r="CN1226" s="151"/>
      <c r="CO1226" s="151"/>
      <c r="CP1226" s="151"/>
      <c r="CQ1226" s="151"/>
      <c r="CR1226" s="151"/>
      <c r="CS1226" s="151"/>
      <c r="CT1226" s="151"/>
      <c r="CU1226" s="151"/>
      <c r="CV1226" s="151"/>
      <c r="CW1226" s="151"/>
      <c r="CX1226" s="151"/>
      <c r="CY1226" s="151"/>
      <c r="CZ1226" s="151"/>
      <c r="DA1226" s="151"/>
      <c r="DB1226" s="151"/>
      <c r="DC1226" s="151"/>
      <c r="DD1226" s="151"/>
      <c r="DE1226" s="151"/>
      <c r="DF1226" s="151"/>
      <c r="DG1226" s="151"/>
      <c r="DH1226" s="151"/>
      <c r="DI1226" s="151"/>
      <c r="DJ1226" s="151"/>
      <c r="DK1226" s="151"/>
      <c r="DL1226" s="151"/>
      <c r="DM1226" s="151"/>
      <c r="DN1226" s="151"/>
      <c r="DO1226" s="151"/>
    </row>
    <row r="1227" spans="1:119" ht="15.75" customHeight="1" x14ac:dyDescent="0.2">
      <c r="A1227" s="151"/>
      <c r="B1227" s="151"/>
      <c r="C1227" s="151"/>
      <c r="D1227" s="151"/>
      <c r="E1227" s="151"/>
      <c r="F1227" s="151"/>
      <c r="G1227" s="151"/>
      <c r="H1227" s="151"/>
      <c r="I1227" s="151"/>
      <c r="J1227" s="151"/>
      <c r="K1227" s="151"/>
      <c r="L1227" s="151"/>
      <c r="M1227" s="151"/>
      <c r="N1227" s="151"/>
      <c r="O1227" s="151"/>
      <c r="P1227" s="151"/>
      <c r="Q1227" s="151"/>
      <c r="R1227" s="151"/>
      <c r="S1227" s="151"/>
      <c r="T1227" s="151"/>
      <c r="U1227" s="151"/>
      <c r="V1227" s="151"/>
      <c r="W1227" s="151"/>
      <c r="X1227" s="151"/>
      <c r="Y1227" s="151"/>
      <c r="Z1227" s="151"/>
      <c r="AA1227" s="151"/>
      <c r="AB1227" s="151"/>
      <c r="AC1227" s="151"/>
      <c r="AD1227" s="151"/>
      <c r="AE1227" s="151"/>
      <c r="AF1227" s="151"/>
      <c r="AG1227" s="151"/>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c r="BI1227" s="151"/>
      <c r="BJ1227" s="151"/>
      <c r="BK1227" s="151"/>
      <c r="BL1227" s="151"/>
      <c r="BM1227" s="151"/>
      <c r="BN1227" s="151"/>
      <c r="BO1227" s="151"/>
      <c r="BP1227" s="151"/>
      <c r="BQ1227" s="151"/>
      <c r="BR1227" s="151"/>
      <c r="BS1227" s="151"/>
      <c r="BT1227" s="151"/>
      <c r="BU1227" s="151"/>
      <c r="BV1227" s="151"/>
      <c r="BW1227" s="151"/>
      <c r="BX1227" s="151"/>
      <c r="BY1227" s="151"/>
      <c r="BZ1227" s="151"/>
      <c r="CA1227" s="151"/>
      <c r="CB1227" s="151"/>
      <c r="CC1227" s="151"/>
      <c r="CD1227" s="151"/>
      <c r="CE1227" s="151"/>
      <c r="CF1227" s="151"/>
      <c r="CG1227" s="151"/>
      <c r="CH1227" s="151"/>
      <c r="CI1227" s="151"/>
      <c r="CJ1227" s="151"/>
      <c r="CK1227" s="151"/>
      <c r="CL1227" s="151"/>
      <c r="CM1227" s="151"/>
      <c r="CN1227" s="151"/>
      <c r="CO1227" s="151"/>
      <c r="CP1227" s="151"/>
      <c r="CQ1227" s="151"/>
      <c r="CR1227" s="151"/>
      <c r="CS1227" s="151"/>
      <c r="CT1227" s="151"/>
      <c r="CU1227" s="151"/>
      <c r="CV1227" s="151"/>
      <c r="CW1227" s="151"/>
      <c r="CX1227" s="151"/>
      <c r="CY1227" s="151"/>
      <c r="CZ1227" s="151"/>
      <c r="DA1227" s="151"/>
      <c r="DB1227" s="151"/>
      <c r="DC1227" s="151"/>
      <c r="DD1227" s="151"/>
      <c r="DE1227" s="151"/>
      <c r="DF1227" s="151"/>
      <c r="DG1227" s="151"/>
      <c r="DH1227" s="151"/>
      <c r="DI1227" s="151"/>
      <c r="DJ1227" s="151"/>
      <c r="DK1227" s="151"/>
      <c r="DL1227" s="151"/>
      <c r="DM1227" s="151"/>
      <c r="DN1227" s="151"/>
      <c r="DO1227" s="151"/>
    </row>
    <row r="1228" spans="1:119" ht="15.75" customHeight="1" x14ac:dyDescent="0.2">
      <c r="A1228" s="151"/>
      <c r="B1228" s="151"/>
      <c r="C1228" s="151"/>
      <c r="D1228" s="151"/>
      <c r="E1228" s="151"/>
      <c r="F1228" s="151"/>
      <c r="G1228" s="151"/>
      <c r="H1228" s="151"/>
      <c r="I1228" s="151"/>
      <c r="J1228" s="151"/>
      <c r="K1228" s="151"/>
      <c r="L1228" s="151"/>
      <c r="M1228" s="151"/>
      <c r="N1228" s="151"/>
      <c r="O1228" s="151"/>
      <c r="P1228" s="151"/>
      <c r="Q1228" s="151"/>
      <c r="R1228" s="151"/>
      <c r="S1228" s="151"/>
      <c r="T1228" s="151"/>
      <c r="U1228" s="151"/>
      <c r="V1228" s="151"/>
      <c r="W1228" s="151"/>
      <c r="X1228" s="151"/>
      <c r="Y1228" s="151"/>
      <c r="Z1228" s="151"/>
      <c r="AA1228" s="151"/>
      <c r="AB1228" s="151"/>
      <c r="AC1228" s="151"/>
      <c r="AD1228" s="151"/>
      <c r="AE1228" s="151"/>
      <c r="AF1228" s="151"/>
      <c r="AG1228" s="151"/>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c r="BI1228" s="151"/>
      <c r="BJ1228" s="151"/>
      <c r="BK1228" s="151"/>
      <c r="BL1228" s="151"/>
      <c r="BM1228" s="151"/>
      <c r="BN1228" s="151"/>
      <c r="BO1228" s="151"/>
      <c r="BP1228" s="151"/>
      <c r="BQ1228" s="151"/>
      <c r="BR1228" s="151"/>
      <c r="BS1228" s="151"/>
      <c r="BT1228" s="151"/>
      <c r="BU1228" s="151"/>
      <c r="BV1228" s="151"/>
      <c r="BW1228" s="151"/>
      <c r="BX1228" s="151"/>
      <c r="BY1228" s="151"/>
      <c r="BZ1228" s="151"/>
      <c r="CA1228" s="151"/>
      <c r="CB1228" s="151"/>
      <c r="CC1228" s="151"/>
      <c r="CD1228" s="151"/>
      <c r="CE1228" s="151"/>
      <c r="CF1228" s="151"/>
      <c r="CG1228" s="151"/>
      <c r="CH1228" s="151"/>
      <c r="CI1228" s="151"/>
      <c r="CJ1228" s="151"/>
      <c r="CK1228" s="151"/>
      <c r="CL1228" s="151"/>
      <c r="CM1228" s="151"/>
      <c r="CN1228" s="151"/>
      <c r="CO1228" s="151"/>
      <c r="CP1228" s="151"/>
      <c r="CQ1228" s="151"/>
      <c r="CR1228" s="151"/>
      <c r="CS1228" s="151"/>
      <c r="CT1228" s="151"/>
      <c r="CU1228" s="151"/>
      <c r="CV1228" s="151"/>
      <c r="CW1228" s="151"/>
      <c r="CX1228" s="151"/>
      <c r="CY1228" s="151"/>
      <c r="CZ1228" s="151"/>
      <c r="DA1228" s="151"/>
      <c r="DB1228" s="151"/>
      <c r="DC1228" s="151"/>
      <c r="DD1228" s="151"/>
      <c r="DE1228" s="151"/>
      <c r="DF1228" s="151"/>
      <c r="DG1228" s="151"/>
      <c r="DH1228" s="151"/>
      <c r="DI1228" s="151"/>
      <c r="DJ1228" s="151"/>
      <c r="DK1228" s="151"/>
      <c r="DL1228" s="151"/>
      <c r="DM1228" s="151"/>
      <c r="DN1228" s="151"/>
      <c r="DO1228" s="151"/>
    </row>
    <row r="1229" spans="1:119" ht="15.75" customHeight="1" x14ac:dyDescent="0.2">
      <c r="A1229" s="151"/>
      <c r="B1229" s="151"/>
      <c r="C1229" s="151"/>
      <c r="D1229" s="151"/>
      <c r="E1229" s="151"/>
      <c r="F1229" s="151"/>
      <c r="G1229" s="151"/>
      <c r="H1229" s="151"/>
      <c r="I1229" s="151"/>
      <c r="J1229" s="151"/>
      <c r="K1229" s="151"/>
      <c r="L1229" s="151"/>
      <c r="M1229" s="151"/>
      <c r="N1229" s="151"/>
      <c r="O1229" s="151"/>
      <c r="P1229" s="151"/>
      <c r="Q1229" s="151"/>
      <c r="R1229" s="151"/>
      <c r="S1229" s="151"/>
      <c r="T1229" s="151"/>
      <c r="U1229" s="151"/>
      <c r="V1229" s="151"/>
      <c r="W1229" s="151"/>
      <c r="X1229" s="151"/>
      <c r="Y1229" s="151"/>
      <c r="Z1229" s="151"/>
      <c r="AA1229" s="151"/>
      <c r="AB1229" s="151"/>
      <c r="AC1229" s="151"/>
      <c r="AD1229" s="151"/>
      <c r="AE1229" s="151"/>
      <c r="AF1229" s="151"/>
      <c r="AG1229" s="151"/>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c r="BI1229" s="151"/>
      <c r="BJ1229" s="151"/>
      <c r="BK1229" s="151"/>
      <c r="BL1229" s="151"/>
      <c r="BM1229" s="151"/>
      <c r="BN1229" s="151"/>
      <c r="BO1229" s="151"/>
      <c r="BP1229" s="151"/>
      <c r="BQ1229" s="151"/>
      <c r="BR1229" s="151"/>
      <c r="BS1229" s="151"/>
      <c r="BT1229" s="151"/>
      <c r="BU1229" s="151"/>
      <c r="BV1229" s="151"/>
      <c r="BW1229" s="151"/>
      <c r="BX1229" s="151"/>
      <c r="BY1229" s="151"/>
      <c r="BZ1229" s="151"/>
      <c r="CA1229" s="151"/>
      <c r="CB1229" s="151"/>
      <c r="CC1229" s="151"/>
      <c r="CD1229" s="151"/>
      <c r="CE1229" s="151"/>
      <c r="CF1229" s="151"/>
      <c r="CG1229" s="151"/>
      <c r="CH1229" s="151"/>
      <c r="CI1229" s="151"/>
      <c r="CJ1229" s="151"/>
      <c r="CK1229" s="151"/>
      <c r="CL1229" s="151"/>
      <c r="CM1229" s="151"/>
      <c r="CN1229" s="151"/>
      <c r="CO1229" s="151"/>
      <c r="CP1229" s="151"/>
      <c r="CQ1229" s="151"/>
      <c r="CR1229" s="151"/>
      <c r="CS1229" s="151"/>
      <c r="CT1229" s="151"/>
      <c r="CU1229" s="151"/>
      <c r="CV1229" s="151"/>
      <c r="CW1229" s="151"/>
      <c r="CX1229" s="151"/>
      <c r="CY1229" s="151"/>
      <c r="CZ1229" s="151"/>
      <c r="DA1229" s="151"/>
      <c r="DB1229" s="151"/>
      <c r="DC1229" s="151"/>
      <c r="DD1229" s="151"/>
      <c r="DE1229" s="151"/>
      <c r="DF1229" s="151"/>
      <c r="DG1229" s="151"/>
      <c r="DH1229" s="151"/>
      <c r="DI1229" s="151"/>
      <c r="DJ1229" s="151"/>
      <c r="DK1229" s="151"/>
      <c r="DL1229" s="151"/>
      <c r="DM1229" s="151"/>
      <c r="DN1229" s="151"/>
      <c r="DO1229" s="151"/>
    </row>
    <row r="1230" spans="1:119" ht="15.75" customHeight="1" x14ac:dyDescent="0.2">
      <c r="A1230" s="151"/>
      <c r="B1230" s="151"/>
      <c r="C1230" s="151"/>
      <c r="D1230" s="151"/>
      <c r="E1230" s="151"/>
      <c r="F1230" s="151"/>
      <c r="G1230" s="151"/>
      <c r="H1230" s="151"/>
      <c r="I1230" s="151"/>
      <c r="J1230" s="151"/>
      <c r="K1230" s="151"/>
      <c r="L1230" s="151"/>
      <c r="M1230" s="151"/>
      <c r="N1230" s="151"/>
      <c r="O1230" s="151"/>
      <c r="P1230" s="151"/>
      <c r="Q1230" s="151"/>
      <c r="R1230" s="151"/>
      <c r="S1230" s="151"/>
      <c r="T1230" s="151"/>
      <c r="U1230" s="151"/>
      <c r="V1230" s="151"/>
      <c r="W1230" s="151"/>
      <c r="X1230" s="151"/>
      <c r="Y1230" s="151"/>
      <c r="Z1230" s="151"/>
      <c r="AA1230" s="151"/>
      <c r="AB1230" s="151"/>
      <c r="AC1230" s="151"/>
      <c r="AD1230" s="151"/>
      <c r="AE1230" s="151"/>
      <c r="AF1230" s="151"/>
      <c r="AG1230" s="151"/>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c r="BI1230" s="151"/>
      <c r="BJ1230" s="151"/>
      <c r="BK1230" s="151"/>
      <c r="BL1230" s="151"/>
      <c r="BM1230" s="151"/>
      <c r="BN1230" s="151"/>
      <c r="BO1230" s="151"/>
      <c r="BP1230" s="151"/>
      <c r="BQ1230" s="151"/>
      <c r="BR1230" s="151"/>
      <c r="BS1230" s="151"/>
      <c r="BT1230" s="151"/>
      <c r="BU1230" s="151"/>
      <c r="BV1230" s="151"/>
      <c r="BW1230" s="151"/>
      <c r="BX1230" s="151"/>
      <c r="BY1230" s="151"/>
      <c r="BZ1230" s="151"/>
      <c r="CA1230" s="151"/>
      <c r="CB1230" s="151"/>
      <c r="CC1230" s="151"/>
      <c r="CD1230" s="151"/>
      <c r="CE1230" s="151"/>
      <c r="CF1230" s="151"/>
      <c r="CG1230" s="151"/>
      <c r="CH1230" s="151"/>
      <c r="CI1230" s="151"/>
      <c r="CJ1230" s="151"/>
      <c r="CK1230" s="151"/>
      <c r="CL1230" s="151"/>
      <c r="CM1230" s="151"/>
      <c r="CN1230" s="151"/>
      <c r="CO1230" s="151"/>
      <c r="CP1230" s="151"/>
      <c r="CQ1230" s="151"/>
      <c r="CR1230" s="151"/>
      <c r="CS1230" s="151"/>
      <c r="CT1230" s="151"/>
      <c r="CU1230" s="151"/>
      <c r="CV1230" s="151"/>
      <c r="CW1230" s="151"/>
      <c r="CX1230" s="151"/>
      <c r="CY1230" s="151"/>
      <c r="CZ1230" s="151"/>
      <c r="DA1230" s="151"/>
      <c r="DB1230" s="151"/>
      <c r="DC1230" s="151"/>
      <c r="DD1230" s="151"/>
      <c r="DE1230" s="151"/>
      <c r="DF1230" s="151"/>
      <c r="DG1230" s="151"/>
      <c r="DH1230" s="151"/>
      <c r="DI1230" s="151"/>
      <c r="DJ1230" s="151"/>
      <c r="DK1230" s="151"/>
      <c r="DL1230" s="151"/>
      <c r="DM1230" s="151"/>
      <c r="DN1230" s="151"/>
      <c r="DO1230" s="151"/>
    </row>
    <row r="1231" spans="1:119" ht="15.75" customHeight="1" x14ac:dyDescent="0.2">
      <c r="A1231" s="151"/>
      <c r="B1231" s="151"/>
      <c r="C1231" s="151"/>
      <c r="D1231" s="151"/>
      <c r="E1231" s="151"/>
      <c r="F1231" s="151"/>
      <c r="G1231" s="151"/>
      <c r="H1231" s="151"/>
      <c r="I1231" s="151"/>
      <c r="J1231" s="151"/>
      <c r="K1231" s="151"/>
      <c r="L1231" s="151"/>
      <c r="M1231" s="151"/>
      <c r="N1231" s="151"/>
      <c r="O1231" s="151"/>
      <c r="P1231" s="151"/>
      <c r="Q1231" s="151"/>
      <c r="R1231" s="151"/>
      <c r="S1231" s="151"/>
      <c r="T1231" s="151"/>
      <c r="U1231" s="151"/>
      <c r="V1231" s="151"/>
      <c r="W1231" s="151"/>
      <c r="X1231" s="151"/>
      <c r="Y1231" s="151"/>
      <c r="Z1231" s="151"/>
      <c r="AA1231" s="151"/>
      <c r="AB1231" s="151"/>
      <c r="AC1231" s="151"/>
      <c r="AD1231" s="151"/>
      <c r="AE1231" s="151"/>
      <c r="AF1231" s="151"/>
      <c r="AG1231" s="151"/>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c r="BI1231" s="151"/>
      <c r="BJ1231" s="151"/>
      <c r="BK1231" s="151"/>
      <c r="BL1231" s="151"/>
      <c r="BM1231" s="151"/>
      <c r="BN1231" s="151"/>
      <c r="BO1231" s="151"/>
      <c r="BP1231" s="151"/>
      <c r="BQ1231" s="151"/>
      <c r="BR1231" s="151"/>
      <c r="BS1231" s="151"/>
      <c r="BT1231" s="151"/>
      <c r="BU1231" s="151"/>
      <c r="BV1231" s="151"/>
      <c r="BW1231" s="151"/>
      <c r="BX1231" s="151"/>
      <c r="BY1231" s="151"/>
      <c r="BZ1231" s="151"/>
      <c r="CA1231" s="151"/>
      <c r="CB1231" s="151"/>
      <c r="CC1231" s="151"/>
      <c r="CD1231" s="151"/>
      <c r="CE1231" s="151"/>
      <c r="CF1231" s="151"/>
      <c r="CG1231" s="151"/>
      <c r="CH1231" s="151"/>
      <c r="CI1231" s="151"/>
      <c r="CJ1231" s="151"/>
      <c r="CK1231" s="151"/>
      <c r="CL1231" s="151"/>
      <c r="CM1231" s="151"/>
      <c r="CN1231" s="151"/>
      <c r="CO1231" s="151"/>
      <c r="CP1231" s="151"/>
      <c r="CQ1231" s="151"/>
      <c r="CR1231" s="151"/>
      <c r="CS1231" s="151"/>
      <c r="CT1231" s="151"/>
      <c r="CU1231" s="151"/>
      <c r="CV1231" s="151"/>
      <c r="CW1231" s="151"/>
      <c r="CX1231" s="151"/>
      <c r="CY1231" s="151"/>
      <c r="CZ1231" s="151"/>
      <c r="DA1231" s="151"/>
      <c r="DB1231" s="151"/>
      <c r="DC1231" s="151"/>
      <c r="DD1231" s="151"/>
      <c r="DE1231" s="151"/>
      <c r="DF1231" s="151"/>
      <c r="DG1231" s="151"/>
      <c r="DH1231" s="151"/>
      <c r="DI1231" s="151"/>
      <c r="DJ1231" s="151"/>
      <c r="DK1231" s="151"/>
      <c r="DL1231" s="151"/>
      <c r="DM1231" s="151"/>
      <c r="DN1231" s="151"/>
      <c r="DO1231" s="151"/>
    </row>
    <row r="1232" spans="1:119" ht="15.75" customHeight="1" x14ac:dyDescent="0.2">
      <c r="A1232" s="151"/>
      <c r="B1232" s="151"/>
      <c r="C1232" s="151"/>
      <c r="D1232" s="151"/>
      <c r="E1232" s="151"/>
      <c r="F1232" s="151"/>
      <c r="G1232" s="151"/>
      <c r="H1232" s="151"/>
      <c r="I1232" s="151"/>
      <c r="J1232" s="151"/>
      <c r="K1232" s="151"/>
      <c r="L1232" s="151"/>
      <c r="M1232" s="151"/>
      <c r="N1232" s="151"/>
      <c r="O1232" s="151"/>
      <c r="P1232" s="151"/>
      <c r="Q1232" s="151"/>
      <c r="R1232" s="151"/>
      <c r="S1232" s="151"/>
      <c r="T1232" s="151"/>
      <c r="U1232" s="151"/>
      <c r="V1232" s="151"/>
      <c r="W1232" s="151"/>
      <c r="X1232" s="151"/>
      <c r="Y1232" s="151"/>
      <c r="Z1232" s="151"/>
      <c r="AA1232" s="151"/>
      <c r="AB1232" s="151"/>
      <c r="AC1232" s="151"/>
      <c r="AD1232" s="151"/>
      <c r="AE1232" s="151"/>
      <c r="AF1232" s="151"/>
      <c r="AG1232" s="151"/>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c r="BI1232" s="151"/>
      <c r="BJ1232" s="151"/>
      <c r="BK1232" s="151"/>
      <c r="BL1232" s="151"/>
      <c r="BM1232" s="151"/>
      <c r="BN1232" s="151"/>
      <c r="BO1232" s="151"/>
      <c r="BP1232" s="151"/>
      <c r="BQ1232" s="151"/>
      <c r="BR1232" s="151"/>
      <c r="BS1232" s="151"/>
      <c r="BT1232" s="151"/>
      <c r="BU1232" s="151"/>
      <c r="BV1232" s="151"/>
      <c r="BW1232" s="151"/>
      <c r="BX1232" s="151"/>
      <c r="BY1232" s="151"/>
      <c r="BZ1232" s="151"/>
      <c r="CA1232" s="151"/>
      <c r="CB1232" s="151"/>
      <c r="CC1232" s="151"/>
      <c r="CD1232" s="151"/>
      <c r="CE1232" s="151"/>
      <c r="CF1232" s="151"/>
      <c r="CG1232" s="151"/>
      <c r="CH1232" s="151"/>
      <c r="CI1232" s="151"/>
      <c r="CJ1232" s="151"/>
      <c r="CK1232" s="151"/>
      <c r="CL1232" s="151"/>
      <c r="CM1232" s="151"/>
      <c r="CN1232" s="151"/>
      <c r="CO1232" s="151"/>
      <c r="CP1232" s="151"/>
      <c r="CQ1232" s="151"/>
      <c r="CR1232" s="151"/>
      <c r="CS1232" s="151"/>
      <c r="CT1232" s="151"/>
      <c r="CU1232" s="151"/>
      <c r="CV1232" s="151"/>
      <c r="CW1232" s="151"/>
      <c r="CX1232" s="151"/>
      <c r="CY1232" s="151"/>
      <c r="CZ1232" s="151"/>
      <c r="DA1232" s="151"/>
      <c r="DB1232" s="151"/>
      <c r="DC1232" s="151"/>
      <c r="DD1232" s="151"/>
      <c r="DE1232" s="151"/>
      <c r="DF1232" s="151"/>
      <c r="DG1232" s="151"/>
      <c r="DH1232" s="151"/>
      <c r="DI1232" s="151"/>
      <c r="DJ1232" s="151"/>
      <c r="DK1232" s="151"/>
      <c r="DL1232" s="151"/>
      <c r="DM1232" s="151"/>
      <c r="DN1232" s="151"/>
      <c r="DO1232" s="151"/>
    </row>
    <row r="1233" spans="1:119" ht="15.75" customHeight="1" x14ac:dyDescent="0.2">
      <c r="A1233" s="151"/>
      <c r="B1233" s="151"/>
      <c r="C1233" s="151"/>
      <c r="D1233" s="151"/>
      <c r="E1233" s="151"/>
      <c r="F1233" s="151"/>
      <c r="G1233" s="151"/>
      <c r="H1233" s="151"/>
      <c r="I1233" s="151"/>
      <c r="J1233" s="151"/>
      <c r="K1233" s="151"/>
      <c r="L1233" s="151"/>
      <c r="M1233" s="151"/>
      <c r="N1233" s="151"/>
      <c r="O1233" s="151"/>
      <c r="P1233" s="151"/>
      <c r="Q1233" s="151"/>
      <c r="R1233" s="151"/>
      <c r="S1233" s="151"/>
      <c r="T1233" s="151"/>
      <c r="U1233" s="151"/>
      <c r="V1233" s="151"/>
      <c r="W1233" s="151"/>
      <c r="X1233" s="151"/>
      <c r="Y1233" s="151"/>
      <c r="Z1233" s="151"/>
      <c r="AA1233" s="151"/>
      <c r="AB1233" s="151"/>
      <c r="AC1233" s="151"/>
      <c r="AD1233" s="151"/>
      <c r="AE1233" s="151"/>
      <c r="AF1233" s="151"/>
      <c r="AG1233" s="151"/>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c r="BI1233" s="151"/>
      <c r="BJ1233" s="151"/>
      <c r="BK1233" s="151"/>
      <c r="BL1233" s="151"/>
      <c r="BM1233" s="151"/>
      <c r="BN1233" s="151"/>
      <c r="BO1233" s="151"/>
      <c r="BP1233" s="151"/>
      <c r="BQ1233" s="151"/>
      <c r="BR1233" s="151"/>
      <c r="BS1233" s="151"/>
      <c r="BT1233" s="151"/>
      <c r="BU1233" s="151"/>
      <c r="BV1233" s="151"/>
      <c r="BW1233" s="151"/>
      <c r="BX1233" s="151"/>
      <c r="BY1233" s="151"/>
      <c r="BZ1233" s="151"/>
      <c r="CA1233" s="151"/>
      <c r="CB1233" s="151"/>
      <c r="CC1233" s="151"/>
      <c r="CD1233" s="151"/>
      <c r="CE1233" s="151"/>
      <c r="CF1233" s="151"/>
      <c r="CG1233" s="151"/>
      <c r="CH1233" s="151"/>
      <c r="CI1233" s="151"/>
      <c r="CJ1233" s="151"/>
      <c r="CK1233" s="151"/>
      <c r="CL1233" s="151"/>
      <c r="CM1233" s="151"/>
      <c r="CN1233" s="151"/>
      <c r="CO1233" s="151"/>
      <c r="CP1233" s="151"/>
      <c r="CQ1233" s="151"/>
      <c r="CR1233" s="151"/>
      <c r="CS1233" s="151"/>
      <c r="CT1233" s="151"/>
      <c r="CU1233" s="151"/>
      <c r="CV1233" s="151"/>
      <c r="CW1233" s="151"/>
      <c r="CX1233" s="151"/>
      <c r="CY1233" s="151"/>
      <c r="CZ1233" s="151"/>
      <c r="DA1233" s="151"/>
      <c r="DB1233" s="151"/>
      <c r="DC1233" s="151"/>
      <c r="DD1233" s="151"/>
      <c r="DE1233" s="151"/>
      <c r="DF1233" s="151"/>
      <c r="DG1233" s="151"/>
      <c r="DH1233" s="151"/>
      <c r="DI1233" s="151"/>
      <c r="DJ1233" s="151"/>
      <c r="DK1233" s="151"/>
      <c r="DL1233" s="151"/>
      <c r="DM1233" s="151"/>
      <c r="DN1233" s="151"/>
      <c r="DO1233" s="151"/>
    </row>
    <row r="1234" spans="1:119" ht="15.75" customHeight="1" x14ac:dyDescent="0.2">
      <c r="A1234" s="151"/>
      <c r="B1234" s="151"/>
      <c r="C1234" s="151"/>
      <c r="D1234" s="151"/>
      <c r="E1234" s="151"/>
      <c r="F1234" s="151"/>
      <c r="G1234" s="151"/>
      <c r="H1234" s="151"/>
      <c r="I1234" s="151"/>
      <c r="J1234" s="151"/>
      <c r="K1234" s="151"/>
      <c r="L1234" s="151"/>
      <c r="M1234" s="151"/>
      <c r="N1234" s="151"/>
      <c r="O1234" s="151"/>
      <c r="P1234" s="151"/>
      <c r="Q1234" s="151"/>
      <c r="R1234" s="151"/>
      <c r="S1234" s="151"/>
      <c r="T1234" s="151"/>
      <c r="U1234" s="151"/>
      <c r="V1234" s="151"/>
      <c r="W1234" s="151"/>
      <c r="X1234" s="151"/>
      <c r="Y1234" s="151"/>
      <c r="Z1234" s="151"/>
      <c r="AA1234" s="151"/>
      <c r="AB1234" s="151"/>
      <c r="AC1234" s="151"/>
      <c r="AD1234" s="151"/>
      <c r="AE1234" s="151"/>
      <c r="AF1234" s="151"/>
      <c r="AG1234" s="151"/>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c r="BI1234" s="151"/>
      <c r="BJ1234" s="151"/>
      <c r="BK1234" s="151"/>
      <c r="BL1234" s="151"/>
      <c r="BM1234" s="151"/>
      <c r="BN1234" s="151"/>
      <c r="BO1234" s="151"/>
      <c r="BP1234" s="151"/>
      <c r="BQ1234" s="151"/>
      <c r="BR1234" s="151"/>
      <c r="BS1234" s="151"/>
      <c r="BT1234" s="151"/>
      <c r="BU1234" s="151"/>
      <c r="BV1234" s="151"/>
      <c r="BW1234" s="151"/>
      <c r="BX1234" s="151"/>
      <c r="BY1234" s="151"/>
      <c r="BZ1234" s="151"/>
      <c r="CA1234" s="151"/>
      <c r="CB1234" s="151"/>
      <c r="CC1234" s="151"/>
      <c r="CD1234" s="151"/>
      <c r="CE1234" s="151"/>
      <c r="CF1234" s="151"/>
      <c r="CG1234" s="151"/>
      <c r="CH1234" s="151"/>
      <c r="CI1234" s="151"/>
      <c r="CJ1234" s="151"/>
      <c r="CK1234" s="151"/>
      <c r="CL1234" s="151"/>
      <c r="CM1234" s="151"/>
      <c r="CN1234" s="151"/>
      <c r="CO1234" s="151"/>
      <c r="CP1234" s="151"/>
      <c r="CQ1234" s="151"/>
      <c r="CR1234" s="151"/>
      <c r="CS1234" s="151"/>
      <c r="CT1234" s="151"/>
      <c r="CU1234" s="151"/>
      <c r="CV1234" s="151"/>
      <c r="CW1234" s="151"/>
      <c r="CX1234" s="151"/>
      <c r="CY1234" s="151"/>
      <c r="CZ1234" s="151"/>
      <c r="DA1234" s="151"/>
      <c r="DB1234" s="151"/>
      <c r="DC1234" s="151"/>
      <c r="DD1234" s="151"/>
      <c r="DE1234" s="151"/>
      <c r="DF1234" s="151"/>
      <c r="DG1234" s="151"/>
      <c r="DH1234" s="151"/>
      <c r="DI1234" s="151"/>
      <c r="DJ1234" s="151"/>
      <c r="DK1234" s="151"/>
      <c r="DL1234" s="151"/>
      <c r="DM1234" s="151"/>
      <c r="DN1234" s="151"/>
      <c r="DO1234" s="151"/>
    </row>
    <row r="1235" spans="1:119" ht="15.75" customHeight="1" x14ac:dyDescent="0.2">
      <c r="A1235" s="151"/>
      <c r="B1235" s="151"/>
      <c r="C1235" s="151"/>
      <c r="D1235" s="151"/>
      <c r="E1235" s="151"/>
      <c r="F1235" s="151"/>
      <c r="G1235" s="151"/>
      <c r="H1235" s="151"/>
      <c r="I1235" s="151"/>
      <c r="J1235" s="151"/>
      <c r="K1235" s="151"/>
      <c r="L1235" s="151"/>
      <c r="M1235" s="151"/>
      <c r="N1235" s="151"/>
      <c r="O1235" s="151"/>
      <c r="P1235" s="151"/>
      <c r="Q1235" s="151"/>
      <c r="R1235" s="151"/>
      <c r="S1235" s="151"/>
      <c r="T1235" s="151"/>
      <c r="U1235" s="151"/>
      <c r="V1235" s="151"/>
      <c r="W1235" s="151"/>
      <c r="X1235" s="151"/>
      <c r="Y1235" s="151"/>
      <c r="Z1235" s="151"/>
      <c r="AA1235" s="151"/>
      <c r="AB1235" s="151"/>
      <c r="AC1235" s="151"/>
      <c r="AD1235" s="151"/>
      <c r="AE1235" s="151"/>
      <c r="AF1235" s="151"/>
      <c r="AG1235" s="151"/>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c r="BI1235" s="151"/>
      <c r="BJ1235" s="151"/>
      <c r="BK1235" s="151"/>
      <c r="BL1235" s="151"/>
      <c r="BM1235" s="151"/>
      <c r="BN1235" s="151"/>
      <c r="BO1235" s="151"/>
      <c r="BP1235" s="151"/>
      <c r="BQ1235" s="151"/>
      <c r="BR1235" s="151"/>
      <c r="BS1235" s="151"/>
      <c r="BT1235" s="151"/>
      <c r="BU1235" s="151"/>
      <c r="BV1235" s="151"/>
      <c r="BW1235" s="151"/>
      <c r="BX1235" s="151"/>
      <c r="BY1235" s="151"/>
      <c r="BZ1235" s="151"/>
      <c r="CA1235" s="151"/>
      <c r="CB1235" s="151"/>
      <c r="CC1235" s="151"/>
      <c r="CD1235" s="151"/>
      <c r="CE1235" s="151"/>
      <c r="CF1235" s="151"/>
      <c r="CG1235" s="151"/>
      <c r="CH1235" s="151"/>
      <c r="CI1235" s="151"/>
      <c r="CJ1235" s="151"/>
      <c r="CK1235" s="151"/>
      <c r="CL1235" s="151"/>
      <c r="CM1235" s="151"/>
      <c r="CN1235" s="151"/>
      <c r="CO1235" s="151"/>
      <c r="CP1235" s="151"/>
      <c r="CQ1235" s="151"/>
      <c r="CR1235" s="151"/>
      <c r="CS1235" s="151"/>
      <c r="CT1235" s="151"/>
      <c r="CU1235" s="151"/>
      <c r="CV1235" s="151"/>
      <c r="CW1235" s="151"/>
      <c r="CX1235" s="151"/>
      <c r="CY1235" s="151"/>
      <c r="CZ1235" s="151"/>
      <c r="DA1235" s="151"/>
      <c r="DB1235" s="151"/>
      <c r="DC1235" s="151"/>
      <c r="DD1235" s="151"/>
      <c r="DE1235" s="151"/>
      <c r="DF1235" s="151"/>
      <c r="DG1235" s="151"/>
      <c r="DH1235" s="151"/>
      <c r="DI1235" s="151"/>
      <c r="DJ1235" s="151"/>
      <c r="DK1235" s="151"/>
      <c r="DL1235" s="151"/>
      <c r="DM1235" s="151"/>
      <c r="DN1235" s="151"/>
      <c r="DO1235" s="151"/>
    </row>
    <row r="1236" spans="1:119" ht="15.75" customHeight="1" x14ac:dyDescent="0.2">
      <c r="A1236" s="151"/>
      <c r="B1236" s="151"/>
      <c r="C1236" s="151"/>
      <c r="D1236" s="151"/>
      <c r="E1236" s="151"/>
      <c r="F1236" s="151"/>
      <c r="G1236" s="151"/>
      <c r="H1236" s="151"/>
      <c r="I1236" s="151"/>
      <c r="J1236" s="151"/>
      <c r="K1236" s="151"/>
      <c r="L1236" s="151"/>
      <c r="M1236" s="151"/>
      <c r="N1236" s="151"/>
      <c r="O1236" s="151"/>
      <c r="P1236" s="151"/>
      <c r="Q1236" s="151"/>
      <c r="R1236" s="151"/>
      <c r="S1236" s="151"/>
      <c r="T1236" s="151"/>
      <c r="U1236" s="151"/>
      <c r="V1236" s="151"/>
      <c r="W1236" s="151"/>
      <c r="X1236" s="151"/>
      <c r="Y1236" s="151"/>
      <c r="Z1236" s="151"/>
      <c r="AA1236" s="151"/>
      <c r="AB1236" s="151"/>
      <c r="AC1236" s="151"/>
      <c r="AD1236" s="151"/>
      <c r="AE1236" s="151"/>
      <c r="AF1236" s="151"/>
      <c r="AG1236" s="151"/>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c r="BI1236" s="151"/>
      <c r="BJ1236" s="151"/>
      <c r="BK1236" s="151"/>
      <c r="BL1236" s="151"/>
      <c r="BM1236" s="151"/>
      <c r="BN1236" s="151"/>
      <c r="BO1236" s="151"/>
      <c r="BP1236" s="151"/>
      <c r="BQ1236" s="151"/>
      <c r="BR1236" s="151"/>
      <c r="BS1236" s="151"/>
      <c r="BT1236" s="151"/>
      <c r="BU1236" s="151"/>
      <c r="BV1236" s="151"/>
      <c r="BW1236" s="151"/>
      <c r="BX1236" s="151"/>
      <c r="BY1236" s="151"/>
      <c r="BZ1236" s="151"/>
      <c r="CA1236" s="151"/>
      <c r="CB1236" s="151"/>
      <c r="CC1236" s="151"/>
      <c r="CD1236" s="151"/>
      <c r="CE1236" s="151"/>
      <c r="CF1236" s="151"/>
      <c r="CG1236" s="151"/>
      <c r="CH1236" s="151"/>
      <c r="CI1236" s="151"/>
      <c r="CJ1236" s="151"/>
      <c r="CK1236" s="151"/>
      <c r="CL1236" s="151"/>
      <c r="CM1236" s="151"/>
      <c r="CN1236" s="151"/>
      <c r="CO1236" s="151"/>
      <c r="CP1236" s="151"/>
      <c r="CQ1236" s="151"/>
      <c r="CR1236" s="151"/>
      <c r="CS1236" s="151"/>
      <c r="CT1236" s="151"/>
      <c r="CU1236" s="151"/>
      <c r="CV1236" s="151"/>
      <c r="CW1236" s="151"/>
      <c r="CX1236" s="151"/>
      <c r="CY1236" s="151"/>
      <c r="CZ1236" s="151"/>
      <c r="DA1236" s="151"/>
      <c r="DB1236" s="151"/>
      <c r="DC1236" s="151"/>
      <c r="DD1236" s="151"/>
      <c r="DE1236" s="151"/>
      <c r="DF1236" s="151"/>
      <c r="DG1236" s="151"/>
      <c r="DH1236" s="151"/>
      <c r="DI1236" s="151"/>
      <c r="DJ1236" s="151"/>
      <c r="DK1236" s="151"/>
      <c r="DL1236" s="151"/>
      <c r="DM1236" s="151"/>
      <c r="DN1236" s="151"/>
      <c r="DO1236" s="151"/>
    </row>
    <row r="1237" spans="1:119" ht="15.75" customHeight="1" x14ac:dyDescent="0.2">
      <c r="A1237" s="151"/>
      <c r="B1237" s="151"/>
      <c r="C1237" s="151"/>
      <c r="D1237" s="151"/>
      <c r="E1237" s="151"/>
      <c r="F1237" s="151"/>
      <c r="G1237" s="151"/>
      <c r="H1237" s="151"/>
      <c r="I1237" s="151"/>
      <c r="J1237" s="151"/>
      <c r="K1237" s="151"/>
      <c r="L1237" s="151"/>
      <c r="M1237" s="151"/>
      <c r="N1237" s="151"/>
      <c r="O1237" s="151"/>
      <c r="P1237" s="151"/>
      <c r="Q1237" s="151"/>
      <c r="R1237" s="151"/>
      <c r="S1237" s="151"/>
      <c r="T1237" s="151"/>
      <c r="U1237" s="151"/>
      <c r="V1237" s="151"/>
      <c r="W1237" s="151"/>
      <c r="X1237" s="151"/>
      <c r="Y1237" s="151"/>
      <c r="Z1237" s="151"/>
      <c r="AA1237" s="151"/>
      <c r="AB1237" s="151"/>
      <c r="AC1237" s="151"/>
      <c r="AD1237" s="151"/>
      <c r="AE1237" s="151"/>
      <c r="AF1237" s="151"/>
      <c r="AG1237" s="151"/>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c r="BI1237" s="151"/>
      <c r="BJ1237" s="151"/>
      <c r="BK1237" s="151"/>
      <c r="BL1237" s="151"/>
      <c r="BM1237" s="151"/>
      <c r="BN1237" s="151"/>
      <c r="BO1237" s="151"/>
      <c r="BP1237" s="151"/>
      <c r="BQ1237" s="151"/>
      <c r="BR1237" s="151"/>
      <c r="BS1237" s="151"/>
      <c r="BT1237" s="151"/>
      <c r="BU1237" s="151"/>
      <c r="BV1237" s="151"/>
      <c r="BW1237" s="151"/>
      <c r="BX1237" s="151"/>
      <c r="BY1237" s="151"/>
      <c r="BZ1237" s="151"/>
      <c r="CA1237" s="151"/>
      <c r="CB1237" s="151"/>
      <c r="CC1237" s="151"/>
      <c r="CD1237" s="151"/>
      <c r="CE1237" s="151"/>
      <c r="CF1237" s="151"/>
      <c r="CG1237" s="151"/>
      <c r="CH1237" s="151"/>
      <c r="CI1237" s="151"/>
      <c r="CJ1237" s="151"/>
      <c r="CK1237" s="151"/>
      <c r="CL1237" s="151"/>
      <c r="CM1237" s="151"/>
      <c r="CN1237" s="151"/>
      <c r="CO1237" s="151"/>
      <c r="CP1237" s="151"/>
      <c r="CQ1237" s="151"/>
      <c r="CR1237" s="151"/>
      <c r="CS1237" s="151"/>
      <c r="CT1237" s="151"/>
      <c r="CU1237" s="151"/>
      <c r="CV1237" s="151"/>
      <c r="CW1237" s="151"/>
      <c r="CX1237" s="151"/>
      <c r="CY1237" s="151"/>
      <c r="CZ1237" s="151"/>
      <c r="DA1237" s="151"/>
      <c r="DB1237" s="151"/>
      <c r="DC1237" s="151"/>
      <c r="DD1237" s="151"/>
      <c r="DE1237" s="151"/>
      <c r="DF1237" s="151"/>
      <c r="DG1237" s="151"/>
      <c r="DH1237" s="151"/>
      <c r="DI1237" s="151"/>
      <c r="DJ1237" s="151"/>
      <c r="DK1237" s="151"/>
      <c r="DL1237" s="151"/>
      <c r="DM1237" s="151"/>
      <c r="DN1237" s="151"/>
      <c r="DO1237" s="151"/>
    </row>
    <row r="1238" spans="1:119" ht="15.75" customHeight="1" x14ac:dyDescent="0.2">
      <c r="A1238" s="151"/>
      <c r="B1238" s="151"/>
      <c r="C1238" s="151"/>
      <c r="D1238" s="151"/>
      <c r="E1238" s="151"/>
      <c r="F1238" s="151"/>
      <c r="G1238" s="151"/>
      <c r="H1238" s="151"/>
      <c r="I1238" s="151"/>
      <c r="J1238" s="151"/>
      <c r="K1238" s="151"/>
      <c r="L1238" s="151"/>
      <c r="M1238" s="151"/>
      <c r="N1238" s="151"/>
      <c r="O1238" s="151"/>
      <c r="P1238" s="151"/>
      <c r="Q1238" s="151"/>
      <c r="R1238" s="151"/>
      <c r="S1238" s="151"/>
      <c r="T1238" s="151"/>
      <c r="U1238" s="151"/>
      <c r="V1238" s="151"/>
      <c r="W1238" s="151"/>
      <c r="X1238" s="151"/>
      <c r="Y1238" s="151"/>
      <c r="Z1238" s="151"/>
      <c r="AA1238" s="151"/>
      <c r="AB1238" s="151"/>
      <c r="AC1238" s="151"/>
      <c r="AD1238" s="151"/>
      <c r="AE1238" s="151"/>
      <c r="AF1238" s="151"/>
      <c r="AG1238" s="151"/>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c r="BI1238" s="151"/>
      <c r="BJ1238" s="151"/>
      <c r="BK1238" s="151"/>
      <c r="BL1238" s="151"/>
      <c r="BM1238" s="151"/>
      <c r="BN1238" s="151"/>
      <c r="BO1238" s="151"/>
      <c r="BP1238" s="151"/>
      <c r="BQ1238" s="151"/>
      <c r="BR1238" s="151"/>
      <c r="BS1238" s="151"/>
      <c r="BT1238" s="151"/>
      <c r="BU1238" s="151"/>
      <c r="BV1238" s="151"/>
      <c r="BW1238" s="151"/>
      <c r="BX1238" s="151"/>
      <c r="BY1238" s="151"/>
      <c r="BZ1238" s="151"/>
      <c r="CA1238" s="151"/>
      <c r="CB1238" s="151"/>
      <c r="CC1238" s="151"/>
      <c r="CD1238" s="151"/>
      <c r="CE1238" s="151"/>
      <c r="CF1238" s="151"/>
      <c r="CG1238" s="151"/>
      <c r="CH1238" s="151"/>
      <c r="CI1238" s="151"/>
      <c r="CJ1238" s="151"/>
      <c r="CK1238" s="151"/>
      <c r="CL1238" s="151"/>
      <c r="CM1238" s="151"/>
      <c r="CN1238" s="151"/>
      <c r="CO1238" s="151"/>
      <c r="CP1238" s="151"/>
      <c r="CQ1238" s="151"/>
      <c r="CR1238" s="151"/>
      <c r="CS1238" s="151"/>
      <c r="CT1238" s="151"/>
      <c r="CU1238" s="151"/>
      <c r="CV1238" s="151"/>
      <c r="CW1238" s="151"/>
      <c r="CX1238" s="151"/>
      <c r="CY1238" s="151"/>
      <c r="CZ1238" s="151"/>
      <c r="DA1238" s="151"/>
      <c r="DB1238" s="151"/>
      <c r="DC1238" s="151"/>
      <c r="DD1238" s="151"/>
      <c r="DE1238" s="151"/>
      <c r="DF1238" s="151"/>
      <c r="DG1238" s="151"/>
      <c r="DH1238" s="151"/>
      <c r="DI1238" s="151"/>
      <c r="DJ1238" s="151"/>
      <c r="DK1238" s="151"/>
      <c r="DL1238" s="151"/>
      <c r="DM1238" s="151"/>
      <c r="DN1238" s="151"/>
      <c r="DO1238" s="151"/>
    </row>
    <row r="1239" spans="1:119" ht="15.75" customHeight="1" x14ac:dyDescent="0.2">
      <c r="A1239" s="151"/>
      <c r="B1239" s="151"/>
      <c r="C1239" s="151"/>
      <c r="D1239" s="151"/>
      <c r="E1239" s="151"/>
      <c r="F1239" s="151"/>
      <c r="G1239" s="151"/>
      <c r="H1239" s="151"/>
      <c r="I1239" s="151"/>
      <c r="J1239" s="151"/>
      <c r="K1239" s="151"/>
      <c r="L1239" s="151"/>
      <c r="M1239" s="151"/>
      <c r="N1239" s="151"/>
      <c r="O1239" s="151"/>
      <c r="P1239" s="151"/>
      <c r="Q1239" s="151"/>
      <c r="R1239" s="151"/>
      <c r="S1239" s="151"/>
      <c r="T1239" s="151"/>
      <c r="U1239" s="151"/>
      <c r="V1239" s="151"/>
      <c r="W1239" s="151"/>
      <c r="X1239" s="151"/>
      <c r="Y1239" s="151"/>
      <c r="Z1239" s="151"/>
      <c r="AA1239" s="151"/>
      <c r="AB1239" s="151"/>
      <c r="AC1239" s="151"/>
      <c r="AD1239" s="151"/>
      <c r="AE1239" s="151"/>
      <c r="AF1239" s="151"/>
      <c r="AG1239" s="151"/>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c r="BI1239" s="151"/>
      <c r="BJ1239" s="151"/>
      <c r="BK1239" s="151"/>
      <c r="BL1239" s="151"/>
      <c r="BM1239" s="151"/>
      <c r="BN1239" s="151"/>
      <c r="BO1239" s="151"/>
      <c r="BP1239" s="151"/>
      <c r="BQ1239" s="151"/>
      <c r="BR1239" s="151"/>
      <c r="BS1239" s="151"/>
      <c r="BT1239" s="151"/>
      <c r="BU1239" s="151"/>
      <c r="BV1239" s="151"/>
      <c r="BW1239" s="151"/>
      <c r="BX1239" s="151"/>
      <c r="BY1239" s="151"/>
      <c r="BZ1239" s="151"/>
      <c r="CA1239" s="151"/>
      <c r="CB1239" s="151"/>
      <c r="CC1239" s="151"/>
      <c r="CD1239" s="151"/>
      <c r="CE1239" s="151"/>
      <c r="CF1239" s="151"/>
      <c r="CG1239" s="151"/>
      <c r="CH1239" s="151"/>
      <c r="CI1239" s="151"/>
      <c r="CJ1239" s="151"/>
      <c r="CK1239" s="151"/>
      <c r="CL1239" s="151"/>
      <c r="CM1239" s="151"/>
      <c r="CN1239" s="151"/>
      <c r="CO1239" s="151"/>
      <c r="CP1239" s="151"/>
      <c r="CQ1239" s="151"/>
      <c r="CR1239" s="151"/>
      <c r="CS1239" s="151"/>
      <c r="CT1239" s="151"/>
      <c r="CU1239" s="151"/>
      <c r="CV1239" s="151"/>
      <c r="CW1239" s="151"/>
      <c r="CX1239" s="151"/>
      <c r="CY1239" s="151"/>
      <c r="CZ1239" s="151"/>
      <c r="DA1239" s="151"/>
      <c r="DB1239" s="151"/>
      <c r="DC1239" s="151"/>
      <c r="DD1239" s="151"/>
      <c r="DE1239" s="151"/>
      <c r="DF1239" s="151"/>
      <c r="DG1239" s="151"/>
      <c r="DH1239" s="151"/>
      <c r="DI1239" s="151"/>
      <c r="DJ1239" s="151"/>
      <c r="DK1239" s="151"/>
      <c r="DL1239" s="151"/>
      <c r="DM1239" s="151"/>
      <c r="DN1239" s="151"/>
      <c r="DO1239" s="151"/>
    </row>
    <row r="1240" spans="1:119" ht="15.75" customHeight="1" x14ac:dyDescent="0.2">
      <c r="A1240" s="151"/>
      <c r="B1240" s="151"/>
      <c r="C1240" s="151"/>
      <c r="D1240" s="151"/>
      <c r="E1240" s="151"/>
      <c r="F1240" s="151"/>
      <c r="G1240" s="151"/>
      <c r="H1240" s="151"/>
      <c r="I1240" s="151"/>
      <c r="J1240" s="151"/>
      <c r="K1240" s="151"/>
      <c r="L1240" s="151"/>
      <c r="M1240" s="151"/>
      <c r="N1240" s="151"/>
      <c r="O1240" s="151"/>
      <c r="P1240" s="151"/>
      <c r="Q1240" s="151"/>
      <c r="R1240" s="151"/>
      <c r="S1240" s="151"/>
      <c r="T1240" s="151"/>
      <c r="U1240" s="151"/>
      <c r="V1240" s="151"/>
      <c r="W1240" s="151"/>
      <c r="X1240" s="151"/>
      <c r="Y1240" s="151"/>
      <c r="Z1240" s="151"/>
      <c r="AA1240" s="151"/>
      <c r="AB1240" s="151"/>
      <c r="AC1240" s="151"/>
      <c r="AD1240" s="151"/>
      <c r="AE1240" s="151"/>
      <c r="AF1240" s="151"/>
      <c r="AG1240" s="151"/>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c r="BI1240" s="151"/>
      <c r="BJ1240" s="151"/>
      <c r="BK1240" s="151"/>
      <c r="BL1240" s="151"/>
      <c r="BM1240" s="151"/>
      <c r="BN1240" s="151"/>
      <c r="BO1240" s="151"/>
      <c r="BP1240" s="151"/>
      <c r="BQ1240" s="151"/>
      <c r="BR1240" s="151"/>
      <c r="BS1240" s="151"/>
      <c r="BT1240" s="151"/>
      <c r="BU1240" s="151"/>
      <c r="BV1240" s="151"/>
      <c r="BW1240" s="151"/>
      <c r="BX1240" s="151"/>
      <c r="BY1240" s="151"/>
      <c r="BZ1240" s="151"/>
      <c r="CA1240" s="151"/>
      <c r="CB1240" s="151"/>
      <c r="CC1240" s="151"/>
      <c r="CD1240" s="151"/>
      <c r="CE1240" s="151"/>
      <c r="CF1240" s="151"/>
      <c r="CG1240" s="151"/>
      <c r="CH1240" s="151"/>
      <c r="CI1240" s="151"/>
      <c r="CJ1240" s="151"/>
      <c r="CK1240" s="151"/>
      <c r="CL1240" s="151"/>
      <c r="CM1240" s="151"/>
      <c r="CN1240" s="151"/>
      <c r="CO1240" s="151"/>
      <c r="CP1240" s="151"/>
      <c r="CQ1240" s="151"/>
      <c r="CR1240" s="151"/>
      <c r="CS1240" s="151"/>
      <c r="CT1240" s="151"/>
      <c r="CU1240" s="151"/>
      <c r="CV1240" s="151"/>
      <c r="CW1240" s="151"/>
      <c r="CX1240" s="151"/>
      <c r="CY1240" s="151"/>
      <c r="CZ1240" s="151"/>
      <c r="DA1240" s="151"/>
      <c r="DB1240" s="151"/>
      <c r="DC1240" s="151"/>
      <c r="DD1240" s="151"/>
      <c r="DE1240" s="151"/>
      <c r="DF1240" s="151"/>
      <c r="DG1240" s="151"/>
      <c r="DH1240" s="151"/>
      <c r="DI1240" s="151"/>
      <c r="DJ1240" s="151"/>
      <c r="DK1240" s="151"/>
      <c r="DL1240" s="151"/>
      <c r="DM1240" s="151"/>
      <c r="DN1240" s="151"/>
      <c r="DO1240" s="151"/>
    </row>
    <row r="1241" spans="1:119" ht="15.75" customHeight="1" x14ac:dyDescent="0.2">
      <c r="A1241" s="151"/>
      <c r="B1241" s="151"/>
      <c r="C1241" s="151"/>
      <c r="D1241" s="151"/>
      <c r="E1241" s="151"/>
      <c r="F1241" s="151"/>
      <c r="G1241" s="151"/>
      <c r="H1241" s="151"/>
      <c r="I1241" s="151"/>
      <c r="J1241" s="151"/>
      <c r="K1241" s="151"/>
      <c r="L1241" s="151"/>
      <c r="M1241" s="151"/>
      <c r="N1241" s="151"/>
      <c r="O1241" s="151"/>
      <c r="P1241" s="151"/>
      <c r="Q1241" s="151"/>
      <c r="R1241" s="151"/>
      <c r="S1241" s="151"/>
      <c r="T1241" s="151"/>
      <c r="U1241" s="151"/>
      <c r="V1241" s="151"/>
      <c r="W1241" s="151"/>
      <c r="X1241" s="151"/>
      <c r="Y1241" s="151"/>
      <c r="Z1241" s="151"/>
      <c r="AA1241" s="151"/>
      <c r="AB1241" s="151"/>
      <c r="AC1241" s="151"/>
      <c r="AD1241" s="151"/>
      <c r="AE1241" s="151"/>
      <c r="AF1241" s="151"/>
      <c r="AG1241" s="151"/>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c r="BI1241" s="151"/>
      <c r="BJ1241" s="151"/>
      <c r="BK1241" s="151"/>
      <c r="BL1241" s="151"/>
      <c r="BM1241" s="151"/>
      <c r="BN1241" s="151"/>
      <c r="BO1241" s="151"/>
      <c r="BP1241" s="151"/>
      <c r="BQ1241" s="151"/>
      <c r="BR1241" s="151"/>
      <c r="BS1241" s="151"/>
      <c r="BT1241" s="151"/>
      <c r="BU1241" s="151"/>
      <c r="BV1241" s="151"/>
      <c r="BW1241" s="151"/>
      <c r="BX1241" s="151"/>
      <c r="BY1241" s="151"/>
      <c r="BZ1241" s="151"/>
      <c r="CA1241" s="151"/>
      <c r="CB1241" s="151"/>
      <c r="CC1241" s="151"/>
      <c r="CD1241" s="151"/>
      <c r="CE1241" s="151"/>
      <c r="CF1241" s="151"/>
      <c r="CG1241" s="151"/>
      <c r="CH1241" s="151"/>
      <c r="CI1241" s="151"/>
      <c r="CJ1241" s="151"/>
      <c r="CK1241" s="151"/>
      <c r="CL1241" s="151"/>
      <c r="CM1241" s="151"/>
      <c r="CN1241" s="151"/>
      <c r="CO1241" s="151"/>
      <c r="CP1241" s="151"/>
      <c r="CQ1241" s="151"/>
      <c r="CR1241" s="151"/>
      <c r="CS1241" s="151"/>
      <c r="CT1241" s="151"/>
      <c r="CU1241" s="151"/>
      <c r="CV1241" s="151"/>
      <c r="CW1241" s="151"/>
      <c r="CX1241" s="151"/>
      <c r="CY1241" s="151"/>
      <c r="CZ1241" s="151"/>
      <c r="DA1241" s="151"/>
      <c r="DB1241" s="151"/>
      <c r="DC1241" s="151"/>
      <c r="DD1241" s="151"/>
      <c r="DE1241" s="151"/>
      <c r="DF1241" s="151"/>
      <c r="DG1241" s="151"/>
      <c r="DH1241" s="151"/>
      <c r="DI1241" s="151"/>
      <c r="DJ1241" s="151"/>
      <c r="DK1241" s="151"/>
      <c r="DL1241" s="151"/>
      <c r="DM1241" s="151"/>
      <c r="DN1241" s="151"/>
      <c r="DO1241" s="151"/>
    </row>
    <row r="1242" spans="1:119" ht="15.75" customHeight="1" x14ac:dyDescent="0.2">
      <c r="A1242" s="151"/>
      <c r="B1242" s="151"/>
      <c r="C1242" s="151"/>
      <c r="D1242" s="151"/>
      <c r="E1242" s="151"/>
      <c r="F1242" s="151"/>
      <c r="G1242" s="151"/>
      <c r="H1242" s="151"/>
      <c r="I1242" s="151"/>
      <c r="J1242" s="151"/>
      <c r="K1242" s="151"/>
      <c r="L1242" s="151"/>
      <c r="M1242" s="151"/>
      <c r="N1242" s="151"/>
      <c r="O1242" s="151"/>
      <c r="P1242" s="151"/>
      <c r="Q1242" s="151"/>
      <c r="R1242" s="151"/>
      <c r="S1242" s="151"/>
      <c r="T1242" s="151"/>
      <c r="U1242" s="151"/>
      <c r="V1242" s="151"/>
      <c r="W1242" s="151"/>
      <c r="X1242" s="151"/>
      <c r="Y1242" s="151"/>
      <c r="Z1242" s="151"/>
      <c r="AA1242" s="151"/>
      <c r="AB1242" s="151"/>
      <c r="AC1242" s="151"/>
      <c r="AD1242" s="151"/>
      <c r="AE1242" s="151"/>
      <c r="AF1242" s="151"/>
      <c r="AG1242" s="151"/>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c r="BI1242" s="151"/>
      <c r="BJ1242" s="151"/>
      <c r="BK1242" s="151"/>
      <c r="BL1242" s="151"/>
      <c r="BM1242" s="151"/>
      <c r="BN1242" s="151"/>
      <c r="BO1242" s="151"/>
      <c r="BP1242" s="151"/>
      <c r="BQ1242" s="151"/>
      <c r="BR1242" s="151"/>
      <c r="BS1242" s="151"/>
      <c r="BT1242" s="151"/>
      <c r="BU1242" s="151"/>
      <c r="BV1242" s="151"/>
      <c r="BW1242" s="151"/>
      <c r="BX1242" s="151"/>
      <c r="BY1242" s="151"/>
      <c r="BZ1242" s="151"/>
      <c r="CA1242" s="151"/>
      <c r="CB1242" s="151"/>
      <c r="CC1242" s="151"/>
      <c r="CD1242" s="151"/>
      <c r="CE1242" s="151"/>
      <c r="CF1242" s="151"/>
      <c r="CG1242" s="151"/>
      <c r="CH1242" s="151"/>
      <c r="CI1242" s="151"/>
      <c r="CJ1242" s="151"/>
      <c r="CK1242" s="151"/>
      <c r="CL1242" s="151"/>
      <c r="CM1242" s="151"/>
      <c r="CN1242" s="151"/>
      <c r="CO1242" s="151"/>
      <c r="CP1242" s="151"/>
      <c r="CQ1242" s="151"/>
      <c r="CR1242" s="151"/>
      <c r="CS1242" s="151"/>
      <c r="CT1242" s="151"/>
      <c r="CU1242" s="151"/>
      <c r="CV1242" s="151"/>
      <c r="CW1242" s="151"/>
      <c r="CX1242" s="151"/>
      <c r="CY1242" s="151"/>
      <c r="CZ1242" s="151"/>
      <c r="DA1242" s="151"/>
      <c r="DB1242" s="151"/>
      <c r="DC1242" s="151"/>
      <c r="DD1242" s="151"/>
      <c r="DE1242" s="151"/>
      <c r="DF1242" s="151"/>
      <c r="DG1242" s="151"/>
      <c r="DH1242" s="151"/>
      <c r="DI1242" s="151"/>
      <c r="DJ1242" s="151"/>
      <c r="DK1242" s="151"/>
      <c r="DL1242" s="151"/>
      <c r="DM1242" s="151"/>
      <c r="DN1242" s="151"/>
      <c r="DO1242" s="151"/>
    </row>
    <row r="1243" spans="1:119" ht="15.75" customHeight="1" x14ac:dyDescent="0.2">
      <c r="A1243" s="151"/>
      <c r="B1243" s="151"/>
      <c r="C1243" s="151"/>
      <c r="D1243" s="151"/>
      <c r="E1243" s="151"/>
      <c r="F1243" s="151"/>
      <c r="G1243" s="151"/>
      <c r="H1243" s="151"/>
      <c r="I1243" s="151"/>
      <c r="J1243" s="151"/>
      <c r="K1243" s="151"/>
      <c r="L1243" s="151"/>
      <c r="M1243" s="151"/>
      <c r="N1243" s="151"/>
      <c r="O1243" s="151"/>
      <c r="P1243" s="151"/>
      <c r="Q1243" s="151"/>
      <c r="R1243" s="151"/>
      <c r="S1243" s="151"/>
      <c r="T1243" s="151"/>
      <c r="U1243" s="151"/>
      <c r="V1243" s="151"/>
      <c r="W1243" s="151"/>
      <c r="X1243" s="151"/>
      <c r="Y1243" s="151"/>
      <c r="Z1243" s="151"/>
      <c r="AA1243" s="151"/>
      <c r="AB1243" s="151"/>
      <c r="AC1243" s="151"/>
      <c r="AD1243" s="151"/>
      <c r="AE1243" s="151"/>
      <c r="AF1243" s="151"/>
      <c r="AG1243" s="151"/>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c r="BI1243" s="151"/>
      <c r="BJ1243" s="151"/>
      <c r="BK1243" s="151"/>
      <c r="BL1243" s="151"/>
      <c r="BM1243" s="151"/>
      <c r="BN1243" s="151"/>
      <c r="BO1243" s="151"/>
      <c r="BP1243" s="151"/>
      <c r="BQ1243" s="151"/>
      <c r="BR1243" s="151"/>
      <c r="BS1243" s="151"/>
      <c r="BT1243" s="151"/>
      <c r="BU1243" s="151"/>
      <c r="BV1243" s="151"/>
      <c r="BW1243" s="151"/>
      <c r="BX1243" s="151"/>
      <c r="BY1243" s="151"/>
      <c r="BZ1243" s="151"/>
      <c r="CA1243" s="151"/>
      <c r="CB1243" s="151"/>
      <c r="CC1243" s="151"/>
      <c r="CD1243" s="151"/>
      <c r="CE1243" s="151"/>
      <c r="CF1243" s="151"/>
      <c r="CG1243" s="151"/>
      <c r="CH1243" s="151"/>
      <c r="CI1243" s="151"/>
      <c r="CJ1243" s="151"/>
      <c r="CK1243" s="151"/>
      <c r="CL1243" s="151"/>
      <c r="CM1243" s="151"/>
      <c r="CN1243" s="151"/>
      <c r="CO1243" s="151"/>
      <c r="CP1243" s="151"/>
      <c r="CQ1243" s="151"/>
      <c r="CR1243" s="151"/>
      <c r="CS1243" s="151"/>
      <c r="CT1243" s="151"/>
      <c r="CU1243" s="151"/>
      <c r="CV1243" s="151"/>
      <c r="CW1243" s="151"/>
      <c r="CX1243" s="151"/>
      <c r="CY1243" s="151"/>
      <c r="CZ1243" s="151"/>
      <c r="DA1243" s="151"/>
      <c r="DB1243" s="151"/>
      <c r="DC1243" s="151"/>
      <c r="DD1243" s="151"/>
      <c r="DE1243" s="151"/>
      <c r="DF1243" s="151"/>
      <c r="DG1243" s="151"/>
      <c r="DH1243" s="151"/>
      <c r="DI1243" s="151"/>
      <c r="DJ1243" s="151"/>
      <c r="DK1243" s="151"/>
      <c r="DL1243" s="151"/>
      <c r="DM1243" s="151"/>
      <c r="DN1243" s="151"/>
      <c r="DO1243" s="151"/>
    </row>
    <row r="1244" spans="1:119" ht="15.75" customHeight="1" x14ac:dyDescent="0.2">
      <c r="A1244" s="151"/>
      <c r="B1244" s="151"/>
      <c r="C1244" s="151"/>
      <c r="D1244" s="151"/>
      <c r="E1244" s="151"/>
      <c r="F1244" s="151"/>
      <c r="G1244" s="151"/>
      <c r="H1244" s="151"/>
      <c r="I1244" s="151"/>
      <c r="J1244" s="151"/>
      <c r="K1244" s="151"/>
      <c r="L1244" s="151"/>
      <c r="M1244" s="151"/>
      <c r="N1244" s="151"/>
      <c r="O1244" s="151"/>
      <c r="P1244" s="151"/>
      <c r="Q1244" s="151"/>
      <c r="R1244" s="151"/>
      <c r="S1244" s="151"/>
      <c r="T1244" s="151"/>
      <c r="U1244" s="151"/>
      <c r="V1244" s="151"/>
      <c r="W1244" s="151"/>
      <c r="X1244" s="151"/>
      <c r="Y1244" s="151"/>
      <c r="Z1244" s="151"/>
      <c r="AA1244" s="151"/>
      <c r="AB1244" s="151"/>
      <c r="AC1244" s="151"/>
      <c r="AD1244" s="151"/>
      <c r="AE1244" s="151"/>
      <c r="AF1244" s="151"/>
      <c r="AG1244" s="151"/>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c r="BI1244" s="151"/>
      <c r="BJ1244" s="151"/>
      <c r="BK1244" s="151"/>
      <c r="BL1244" s="151"/>
      <c r="BM1244" s="151"/>
      <c r="BN1244" s="151"/>
      <c r="BO1244" s="151"/>
      <c r="BP1244" s="151"/>
      <c r="BQ1244" s="151"/>
      <c r="BR1244" s="151"/>
      <c r="BS1244" s="151"/>
      <c r="BT1244" s="151"/>
      <c r="BU1244" s="151"/>
      <c r="BV1244" s="151"/>
      <c r="BW1244" s="151"/>
      <c r="BX1244" s="151"/>
      <c r="BY1244" s="151"/>
      <c r="BZ1244" s="151"/>
      <c r="CA1244" s="151"/>
      <c r="CB1244" s="151"/>
      <c r="CC1244" s="151"/>
      <c r="CD1244" s="151"/>
      <c r="CE1244" s="151"/>
      <c r="CF1244" s="151"/>
      <c r="CG1244" s="151"/>
      <c r="CH1244" s="151"/>
      <c r="CI1244" s="151"/>
      <c r="CJ1244" s="151"/>
      <c r="CK1244" s="151"/>
      <c r="CL1244" s="151"/>
      <c r="CM1244" s="151"/>
      <c r="CN1244" s="151"/>
      <c r="CO1244" s="151"/>
      <c r="CP1244" s="151"/>
      <c r="CQ1244" s="151"/>
      <c r="CR1244" s="151"/>
      <c r="CS1244" s="151"/>
      <c r="CT1244" s="151"/>
      <c r="CU1244" s="151"/>
      <c r="CV1244" s="151"/>
      <c r="CW1244" s="151"/>
      <c r="CX1244" s="151"/>
      <c r="CY1244" s="151"/>
      <c r="CZ1244" s="151"/>
      <c r="DA1244" s="151"/>
      <c r="DB1244" s="151"/>
      <c r="DC1244" s="151"/>
      <c r="DD1244" s="151"/>
      <c r="DE1244" s="151"/>
      <c r="DF1244" s="151"/>
      <c r="DG1244" s="151"/>
      <c r="DH1244" s="151"/>
      <c r="DI1244" s="151"/>
      <c r="DJ1244" s="151"/>
      <c r="DK1244" s="151"/>
      <c r="DL1244" s="151"/>
      <c r="DM1244" s="151"/>
      <c r="DN1244" s="151"/>
      <c r="DO1244" s="151"/>
    </row>
    <row r="1245" spans="1:119" ht="15.75" customHeight="1" x14ac:dyDescent="0.2">
      <c r="A1245" s="151"/>
      <c r="B1245" s="151"/>
      <c r="C1245" s="151"/>
      <c r="D1245" s="151"/>
      <c r="E1245" s="151"/>
      <c r="F1245" s="151"/>
      <c r="G1245" s="151"/>
      <c r="H1245" s="151"/>
      <c r="I1245" s="151"/>
      <c r="J1245" s="151"/>
      <c r="K1245" s="151"/>
      <c r="L1245" s="151"/>
      <c r="M1245" s="151"/>
      <c r="N1245" s="151"/>
      <c r="O1245" s="151"/>
      <c r="P1245" s="151"/>
      <c r="Q1245" s="151"/>
      <c r="R1245" s="151"/>
      <c r="S1245" s="151"/>
      <c r="T1245" s="151"/>
      <c r="U1245" s="151"/>
      <c r="V1245" s="151"/>
      <c r="W1245" s="151"/>
      <c r="X1245" s="151"/>
      <c r="Y1245" s="151"/>
      <c r="Z1245" s="151"/>
      <c r="AA1245" s="151"/>
      <c r="AB1245" s="151"/>
      <c r="AC1245" s="151"/>
      <c r="AD1245" s="151"/>
      <c r="AE1245" s="151"/>
      <c r="AF1245" s="151"/>
      <c r="AG1245" s="151"/>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c r="BG1245" s="151"/>
      <c r="BH1245" s="151"/>
      <c r="BI1245" s="151"/>
      <c r="BJ1245" s="151"/>
      <c r="BK1245" s="151"/>
      <c r="BL1245" s="151"/>
      <c r="BM1245" s="151"/>
      <c r="BN1245" s="151"/>
      <c r="BO1245" s="151"/>
      <c r="BP1245" s="151"/>
      <c r="BQ1245" s="151"/>
      <c r="BR1245" s="151"/>
      <c r="BS1245" s="151"/>
      <c r="BT1245" s="151"/>
      <c r="BU1245" s="151"/>
      <c r="BV1245" s="151"/>
      <c r="BW1245" s="151"/>
      <c r="BX1245" s="151"/>
      <c r="BY1245" s="151"/>
      <c r="BZ1245" s="151"/>
      <c r="CA1245" s="151"/>
      <c r="CB1245" s="151"/>
      <c r="CC1245" s="151"/>
      <c r="CD1245" s="151"/>
      <c r="CE1245" s="151"/>
      <c r="CF1245" s="151"/>
      <c r="CG1245" s="151"/>
      <c r="CH1245" s="151"/>
      <c r="CI1245" s="151"/>
      <c r="CJ1245" s="151"/>
      <c r="CK1245" s="151"/>
      <c r="CL1245" s="151"/>
      <c r="CM1245" s="151"/>
      <c r="CN1245" s="151"/>
      <c r="CO1245" s="151"/>
      <c r="CP1245" s="151"/>
      <c r="CQ1245" s="151"/>
      <c r="CR1245" s="151"/>
      <c r="CS1245" s="151"/>
      <c r="CT1245" s="151"/>
      <c r="CU1245" s="151"/>
      <c r="CV1245" s="151"/>
      <c r="CW1245" s="151"/>
      <c r="CX1245" s="151"/>
      <c r="CY1245" s="151"/>
      <c r="CZ1245" s="151"/>
      <c r="DA1245" s="151"/>
      <c r="DB1245" s="151"/>
      <c r="DC1245" s="151"/>
      <c r="DD1245" s="151"/>
      <c r="DE1245" s="151"/>
      <c r="DF1245" s="151"/>
      <c r="DG1245" s="151"/>
      <c r="DH1245" s="151"/>
      <c r="DI1245" s="151"/>
      <c r="DJ1245" s="151"/>
      <c r="DK1245" s="151"/>
      <c r="DL1245" s="151"/>
      <c r="DM1245" s="151"/>
      <c r="DN1245" s="151"/>
      <c r="DO1245" s="151"/>
    </row>
    <row r="1246" spans="1:119" ht="15.75" customHeight="1" x14ac:dyDescent="0.2">
      <c r="A1246" s="151"/>
      <c r="B1246" s="151"/>
      <c r="C1246" s="151"/>
      <c r="D1246" s="151"/>
      <c r="E1246" s="151"/>
      <c r="F1246" s="151"/>
      <c r="G1246" s="151"/>
      <c r="H1246" s="151"/>
      <c r="I1246" s="151"/>
      <c r="J1246" s="151"/>
      <c r="K1246" s="151"/>
      <c r="L1246" s="151"/>
      <c r="M1246" s="151"/>
      <c r="N1246" s="151"/>
      <c r="O1246" s="151"/>
      <c r="P1246" s="151"/>
      <c r="Q1246" s="151"/>
      <c r="R1246" s="151"/>
      <c r="S1246" s="151"/>
      <c r="T1246" s="151"/>
      <c r="U1246" s="151"/>
      <c r="V1246" s="151"/>
      <c r="W1246" s="151"/>
      <c r="X1246" s="151"/>
      <c r="Y1246" s="151"/>
      <c r="Z1246" s="151"/>
      <c r="AA1246" s="151"/>
      <c r="AB1246" s="151"/>
      <c r="AC1246" s="151"/>
      <c r="AD1246" s="151"/>
      <c r="AE1246" s="151"/>
      <c r="AF1246" s="151"/>
      <c r="AG1246" s="151"/>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c r="BG1246" s="151"/>
      <c r="BH1246" s="151"/>
      <c r="BI1246" s="151"/>
      <c r="BJ1246" s="151"/>
      <c r="BK1246" s="151"/>
      <c r="BL1246" s="151"/>
      <c r="BM1246" s="151"/>
      <c r="BN1246" s="151"/>
      <c r="BO1246" s="151"/>
      <c r="BP1246" s="151"/>
      <c r="BQ1246" s="151"/>
      <c r="BR1246" s="151"/>
      <c r="BS1246" s="151"/>
      <c r="BT1246" s="151"/>
      <c r="BU1246" s="151"/>
      <c r="BV1246" s="151"/>
      <c r="BW1246" s="151"/>
      <c r="BX1246" s="151"/>
      <c r="BY1246" s="151"/>
      <c r="BZ1246" s="151"/>
      <c r="CA1246" s="151"/>
      <c r="CB1246" s="151"/>
      <c r="CC1246" s="151"/>
      <c r="CD1246" s="151"/>
      <c r="CE1246" s="151"/>
      <c r="CF1246" s="151"/>
      <c r="CG1246" s="151"/>
      <c r="CH1246" s="151"/>
      <c r="CI1246" s="151"/>
      <c r="CJ1246" s="151"/>
      <c r="CK1246" s="151"/>
      <c r="CL1246" s="151"/>
      <c r="CM1246" s="151"/>
      <c r="CN1246" s="151"/>
      <c r="CO1246" s="151"/>
      <c r="CP1246" s="151"/>
      <c r="CQ1246" s="151"/>
      <c r="CR1246" s="151"/>
      <c r="CS1246" s="151"/>
      <c r="CT1246" s="151"/>
      <c r="CU1246" s="151"/>
      <c r="CV1246" s="151"/>
      <c r="CW1246" s="151"/>
      <c r="CX1246" s="151"/>
      <c r="CY1246" s="151"/>
      <c r="CZ1246" s="151"/>
      <c r="DA1246" s="151"/>
      <c r="DB1246" s="151"/>
      <c r="DC1246" s="151"/>
      <c r="DD1246" s="151"/>
      <c r="DE1246" s="151"/>
      <c r="DF1246" s="151"/>
      <c r="DG1246" s="151"/>
      <c r="DH1246" s="151"/>
      <c r="DI1246" s="151"/>
      <c r="DJ1246" s="151"/>
      <c r="DK1246" s="151"/>
      <c r="DL1246" s="151"/>
      <c r="DM1246" s="151"/>
      <c r="DN1246" s="151"/>
      <c r="DO1246" s="151"/>
    </row>
    <row r="1247" spans="1:119" ht="15.75" customHeight="1" x14ac:dyDescent="0.2">
      <c r="A1247" s="151"/>
      <c r="B1247" s="151"/>
      <c r="C1247" s="151"/>
      <c r="D1247" s="151"/>
      <c r="E1247" s="151"/>
      <c r="F1247" s="151"/>
      <c r="G1247" s="151"/>
      <c r="H1247" s="151"/>
      <c r="I1247" s="151"/>
      <c r="J1247" s="151"/>
      <c r="K1247" s="151"/>
      <c r="L1247" s="151"/>
      <c r="M1247" s="151"/>
      <c r="N1247" s="151"/>
      <c r="O1247" s="151"/>
      <c r="P1247" s="151"/>
      <c r="Q1247" s="151"/>
      <c r="R1247" s="151"/>
      <c r="S1247" s="151"/>
      <c r="T1247" s="151"/>
      <c r="U1247" s="151"/>
      <c r="V1247" s="151"/>
      <c r="W1247" s="151"/>
      <c r="X1247" s="151"/>
      <c r="Y1247" s="151"/>
      <c r="Z1247" s="151"/>
      <c r="AA1247" s="151"/>
      <c r="AB1247" s="151"/>
      <c r="AC1247" s="151"/>
      <c r="AD1247" s="151"/>
      <c r="AE1247" s="151"/>
      <c r="AF1247" s="151"/>
      <c r="AG1247" s="151"/>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c r="BG1247" s="151"/>
      <c r="BH1247" s="151"/>
      <c r="BI1247" s="151"/>
      <c r="BJ1247" s="151"/>
      <c r="BK1247" s="151"/>
      <c r="BL1247" s="151"/>
      <c r="BM1247" s="151"/>
      <c r="BN1247" s="151"/>
      <c r="BO1247" s="151"/>
      <c r="BP1247" s="151"/>
      <c r="BQ1247" s="151"/>
      <c r="BR1247" s="151"/>
      <c r="BS1247" s="151"/>
      <c r="BT1247" s="151"/>
      <c r="BU1247" s="151"/>
      <c r="BV1247" s="151"/>
      <c r="BW1247" s="151"/>
      <c r="BX1247" s="151"/>
      <c r="BY1247" s="151"/>
      <c r="BZ1247" s="151"/>
      <c r="CA1247" s="151"/>
      <c r="CB1247" s="151"/>
      <c r="CC1247" s="151"/>
      <c r="CD1247" s="151"/>
      <c r="CE1247" s="151"/>
      <c r="CF1247" s="151"/>
      <c r="CG1247" s="151"/>
      <c r="CH1247" s="151"/>
      <c r="CI1247" s="151"/>
      <c r="CJ1247" s="151"/>
      <c r="CK1247" s="151"/>
      <c r="CL1247" s="151"/>
      <c r="CM1247" s="151"/>
      <c r="CN1247" s="151"/>
      <c r="CO1247" s="151"/>
      <c r="CP1247" s="151"/>
      <c r="CQ1247" s="151"/>
      <c r="CR1247" s="151"/>
      <c r="CS1247" s="151"/>
      <c r="CT1247" s="151"/>
      <c r="CU1247" s="151"/>
      <c r="CV1247" s="151"/>
      <c r="CW1247" s="151"/>
      <c r="CX1247" s="151"/>
      <c r="CY1247" s="151"/>
      <c r="CZ1247" s="151"/>
      <c r="DA1247" s="151"/>
      <c r="DB1247" s="151"/>
      <c r="DC1247" s="151"/>
      <c r="DD1247" s="151"/>
      <c r="DE1247" s="151"/>
      <c r="DF1247" s="151"/>
      <c r="DG1247" s="151"/>
      <c r="DH1247" s="151"/>
      <c r="DI1247" s="151"/>
      <c r="DJ1247" s="151"/>
      <c r="DK1247" s="151"/>
      <c r="DL1247" s="151"/>
      <c r="DM1247" s="151"/>
      <c r="DN1247" s="151"/>
      <c r="DO1247" s="151"/>
    </row>
    <row r="1248" spans="1:119" ht="15.75" customHeight="1" x14ac:dyDescent="0.2">
      <c r="A1248" s="151"/>
      <c r="B1248" s="151"/>
      <c r="C1248" s="151"/>
      <c r="D1248" s="151"/>
      <c r="E1248" s="151"/>
      <c r="F1248" s="151"/>
      <c r="G1248" s="151"/>
      <c r="H1248" s="151"/>
      <c r="I1248" s="151"/>
      <c r="J1248" s="151"/>
      <c r="K1248" s="151"/>
      <c r="L1248" s="151"/>
      <c r="M1248" s="151"/>
      <c r="N1248" s="151"/>
      <c r="O1248" s="151"/>
      <c r="P1248" s="151"/>
      <c r="Q1248" s="151"/>
      <c r="R1248" s="151"/>
      <c r="S1248" s="151"/>
      <c r="T1248" s="151"/>
      <c r="U1248" s="151"/>
      <c r="V1248" s="151"/>
      <c r="W1248" s="151"/>
      <c r="X1248" s="151"/>
      <c r="Y1248" s="151"/>
      <c r="Z1248" s="151"/>
      <c r="AA1248" s="151"/>
      <c r="AB1248" s="151"/>
      <c r="AC1248" s="151"/>
      <c r="AD1248" s="151"/>
      <c r="AE1248" s="151"/>
      <c r="AF1248" s="151"/>
      <c r="AG1248" s="151"/>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c r="BG1248" s="151"/>
      <c r="BH1248" s="151"/>
      <c r="BI1248" s="151"/>
      <c r="BJ1248" s="151"/>
      <c r="BK1248" s="151"/>
      <c r="BL1248" s="151"/>
      <c r="BM1248" s="151"/>
      <c r="BN1248" s="151"/>
      <c r="BO1248" s="151"/>
      <c r="BP1248" s="151"/>
      <c r="BQ1248" s="151"/>
      <c r="BR1248" s="151"/>
      <c r="BS1248" s="151"/>
      <c r="BT1248" s="151"/>
      <c r="BU1248" s="151"/>
      <c r="BV1248" s="151"/>
      <c r="BW1248" s="151"/>
      <c r="BX1248" s="151"/>
      <c r="BY1248" s="151"/>
      <c r="BZ1248" s="151"/>
      <c r="CA1248" s="151"/>
      <c r="CB1248" s="151"/>
      <c r="CC1248" s="151"/>
      <c r="CD1248" s="151"/>
      <c r="CE1248" s="151"/>
      <c r="CF1248" s="151"/>
      <c r="CG1248" s="151"/>
      <c r="CH1248" s="151"/>
      <c r="CI1248" s="151"/>
      <c r="CJ1248" s="151"/>
      <c r="CK1248" s="151"/>
      <c r="CL1248" s="151"/>
      <c r="CM1248" s="151"/>
      <c r="CN1248" s="151"/>
      <c r="CO1248" s="151"/>
      <c r="CP1248" s="151"/>
      <c r="CQ1248" s="151"/>
      <c r="CR1248" s="151"/>
      <c r="CS1248" s="151"/>
      <c r="CT1248" s="151"/>
      <c r="CU1248" s="151"/>
      <c r="CV1248" s="151"/>
      <c r="CW1248" s="151"/>
      <c r="CX1248" s="151"/>
      <c r="CY1248" s="151"/>
      <c r="CZ1248" s="151"/>
      <c r="DA1248" s="151"/>
      <c r="DB1248" s="151"/>
      <c r="DC1248" s="151"/>
      <c r="DD1248" s="151"/>
      <c r="DE1248" s="151"/>
      <c r="DF1248" s="151"/>
      <c r="DG1248" s="151"/>
      <c r="DH1248" s="151"/>
      <c r="DI1248" s="151"/>
      <c r="DJ1248" s="151"/>
      <c r="DK1248" s="151"/>
      <c r="DL1248" s="151"/>
      <c r="DM1248" s="151"/>
      <c r="DN1248" s="151"/>
      <c r="DO1248" s="151"/>
    </row>
    <row r="1249" spans="1:119" ht="15.75" customHeight="1" x14ac:dyDescent="0.2">
      <c r="A1249" s="151"/>
      <c r="B1249" s="151"/>
      <c r="C1249" s="151"/>
      <c r="D1249" s="151"/>
      <c r="E1249" s="151"/>
      <c r="F1249" s="151"/>
      <c r="G1249" s="151"/>
      <c r="H1249" s="151"/>
      <c r="I1249" s="151"/>
      <c r="J1249" s="151"/>
      <c r="K1249" s="151"/>
      <c r="L1249" s="151"/>
      <c r="M1249" s="151"/>
      <c r="N1249" s="151"/>
      <c r="O1249" s="151"/>
      <c r="P1249" s="151"/>
      <c r="Q1249" s="151"/>
      <c r="R1249" s="151"/>
      <c r="S1249" s="151"/>
      <c r="T1249" s="151"/>
      <c r="U1249" s="151"/>
      <c r="V1249" s="151"/>
      <c r="W1249" s="151"/>
      <c r="X1249" s="151"/>
      <c r="Y1249" s="151"/>
      <c r="Z1249" s="151"/>
      <c r="AA1249" s="151"/>
      <c r="AB1249" s="151"/>
      <c r="AC1249" s="151"/>
      <c r="AD1249" s="151"/>
      <c r="AE1249" s="151"/>
      <c r="AF1249" s="151"/>
      <c r="AG1249" s="151"/>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c r="BG1249" s="151"/>
      <c r="BH1249" s="151"/>
      <c r="BI1249" s="151"/>
      <c r="BJ1249" s="151"/>
      <c r="BK1249" s="151"/>
      <c r="BL1249" s="151"/>
      <c r="BM1249" s="151"/>
      <c r="BN1249" s="151"/>
      <c r="BO1249" s="151"/>
      <c r="BP1249" s="151"/>
      <c r="BQ1249" s="151"/>
      <c r="BR1249" s="151"/>
      <c r="BS1249" s="151"/>
      <c r="BT1249" s="151"/>
      <c r="BU1249" s="151"/>
      <c r="BV1249" s="151"/>
      <c r="BW1249" s="151"/>
      <c r="BX1249" s="151"/>
      <c r="BY1249" s="151"/>
      <c r="BZ1249" s="151"/>
      <c r="CA1249" s="151"/>
      <c r="CB1249" s="151"/>
      <c r="CC1249" s="151"/>
      <c r="CD1249" s="151"/>
      <c r="CE1249" s="151"/>
      <c r="CF1249" s="151"/>
      <c r="CG1249" s="151"/>
      <c r="CH1249" s="151"/>
      <c r="CI1249" s="151"/>
      <c r="CJ1249" s="151"/>
      <c r="CK1249" s="151"/>
      <c r="CL1249" s="151"/>
      <c r="CM1249" s="151"/>
      <c r="CN1249" s="151"/>
      <c r="CO1249" s="151"/>
      <c r="CP1249" s="151"/>
      <c r="CQ1249" s="151"/>
      <c r="CR1249" s="151"/>
      <c r="CS1249" s="151"/>
      <c r="CT1249" s="151"/>
      <c r="CU1249" s="151"/>
      <c r="CV1249" s="151"/>
      <c r="CW1249" s="151"/>
      <c r="CX1249" s="151"/>
      <c r="CY1249" s="151"/>
      <c r="CZ1249" s="151"/>
      <c r="DA1249" s="151"/>
      <c r="DB1249" s="151"/>
      <c r="DC1249" s="151"/>
      <c r="DD1249" s="151"/>
      <c r="DE1249" s="151"/>
      <c r="DF1249" s="151"/>
      <c r="DG1249" s="151"/>
      <c r="DH1249" s="151"/>
      <c r="DI1249" s="151"/>
      <c r="DJ1249" s="151"/>
      <c r="DK1249" s="151"/>
      <c r="DL1249" s="151"/>
      <c r="DM1249" s="151"/>
      <c r="DN1249" s="151"/>
      <c r="DO1249" s="151"/>
    </row>
    <row r="1250" spans="1:119" ht="15.75" customHeight="1" x14ac:dyDescent="0.2">
      <c r="A1250" s="151"/>
      <c r="B1250" s="151"/>
      <c r="C1250" s="151"/>
      <c r="D1250" s="151"/>
      <c r="E1250" s="151"/>
      <c r="F1250" s="151"/>
      <c r="G1250" s="151"/>
      <c r="H1250" s="151"/>
      <c r="I1250" s="151"/>
      <c r="J1250" s="151"/>
      <c r="K1250" s="151"/>
      <c r="L1250" s="151"/>
      <c r="M1250" s="151"/>
      <c r="N1250" s="151"/>
      <c r="O1250" s="151"/>
      <c r="P1250" s="151"/>
      <c r="Q1250" s="151"/>
      <c r="R1250" s="151"/>
      <c r="S1250" s="151"/>
      <c r="T1250" s="151"/>
      <c r="U1250" s="151"/>
      <c r="V1250" s="151"/>
      <c r="W1250" s="151"/>
      <c r="X1250" s="151"/>
      <c r="Y1250" s="151"/>
      <c r="Z1250" s="151"/>
      <c r="AA1250" s="151"/>
      <c r="AB1250" s="151"/>
      <c r="AC1250" s="151"/>
      <c r="AD1250" s="151"/>
      <c r="AE1250" s="151"/>
      <c r="AF1250" s="151"/>
      <c r="AG1250" s="151"/>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c r="BG1250" s="151"/>
      <c r="BH1250" s="151"/>
      <c r="BI1250" s="151"/>
      <c r="BJ1250" s="151"/>
      <c r="BK1250" s="151"/>
      <c r="BL1250" s="151"/>
      <c r="BM1250" s="151"/>
      <c r="BN1250" s="151"/>
      <c r="BO1250" s="151"/>
      <c r="BP1250" s="151"/>
      <c r="BQ1250" s="151"/>
      <c r="BR1250" s="151"/>
      <c r="BS1250" s="151"/>
      <c r="BT1250" s="151"/>
      <c r="BU1250" s="151"/>
      <c r="BV1250" s="151"/>
      <c r="BW1250" s="151"/>
      <c r="BX1250" s="151"/>
      <c r="BY1250" s="151"/>
      <c r="BZ1250" s="151"/>
      <c r="CA1250" s="151"/>
      <c r="CB1250" s="151"/>
      <c r="CC1250" s="151"/>
      <c r="CD1250" s="151"/>
      <c r="CE1250" s="151"/>
      <c r="CF1250" s="151"/>
      <c r="CG1250" s="151"/>
      <c r="CH1250" s="151"/>
      <c r="CI1250" s="151"/>
      <c r="CJ1250" s="151"/>
      <c r="CK1250" s="151"/>
      <c r="CL1250" s="151"/>
      <c r="CM1250" s="151"/>
      <c r="CN1250" s="151"/>
      <c r="CO1250" s="151"/>
      <c r="CP1250" s="151"/>
      <c r="CQ1250" s="151"/>
      <c r="CR1250" s="151"/>
      <c r="CS1250" s="151"/>
      <c r="CT1250" s="151"/>
      <c r="CU1250" s="151"/>
      <c r="CV1250" s="151"/>
      <c r="CW1250" s="151"/>
      <c r="CX1250" s="151"/>
      <c r="CY1250" s="151"/>
      <c r="CZ1250" s="151"/>
      <c r="DA1250" s="151"/>
      <c r="DB1250" s="151"/>
      <c r="DC1250" s="151"/>
      <c r="DD1250" s="151"/>
      <c r="DE1250" s="151"/>
      <c r="DF1250" s="151"/>
      <c r="DG1250" s="151"/>
      <c r="DH1250" s="151"/>
      <c r="DI1250" s="151"/>
      <c r="DJ1250" s="151"/>
      <c r="DK1250" s="151"/>
      <c r="DL1250" s="151"/>
      <c r="DM1250" s="151"/>
      <c r="DN1250" s="151"/>
      <c r="DO1250" s="151"/>
    </row>
    <row r="1251" spans="1:119" ht="15.75" customHeight="1" x14ac:dyDescent="0.2">
      <c r="A1251" s="151"/>
      <c r="B1251" s="151"/>
      <c r="C1251" s="151"/>
      <c r="D1251" s="151"/>
      <c r="E1251" s="151"/>
      <c r="F1251" s="151"/>
      <c r="G1251" s="151"/>
      <c r="H1251" s="151"/>
      <c r="I1251" s="151"/>
      <c r="J1251" s="151"/>
      <c r="K1251" s="151"/>
      <c r="L1251" s="151"/>
      <c r="M1251" s="151"/>
      <c r="N1251" s="151"/>
      <c r="O1251" s="151"/>
      <c r="P1251" s="151"/>
      <c r="Q1251" s="151"/>
      <c r="R1251" s="151"/>
      <c r="S1251" s="151"/>
      <c r="T1251" s="151"/>
      <c r="U1251" s="151"/>
      <c r="V1251" s="151"/>
      <c r="W1251" s="151"/>
      <c r="X1251" s="151"/>
      <c r="Y1251" s="151"/>
      <c r="Z1251" s="151"/>
      <c r="AA1251" s="151"/>
      <c r="AB1251" s="151"/>
      <c r="AC1251" s="151"/>
      <c r="AD1251" s="151"/>
      <c r="AE1251" s="151"/>
      <c r="AF1251" s="151"/>
      <c r="AG1251" s="151"/>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c r="BG1251" s="151"/>
      <c r="BH1251" s="151"/>
      <c r="BI1251" s="151"/>
      <c r="BJ1251" s="151"/>
      <c r="BK1251" s="151"/>
      <c r="BL1251" s="151"/>
      <c r="BM1251" s="151"/>
      <c r="BN1251" s="151"/>
      <c r="BO1251" s="151"/>
      <c r="BP1251" s="151"/>
      <c r="BQ1251" s="151"/>
      <c r="BR1251" s="151"/>
      <c r="BS1251" s="151"/>
      <c r="BT1251" s="151"/>
      <c r="BU1251" s="151"/>
      <c r="BV1251" s="151"/>
      <c r="BW1251" s="151"/>
      <c r="BX1251" s="151"/>
      <c r="BY1251" s="151"/>
      <c r="BZ1251" s="151"/>
      <c r="CA1251" s="151"/>
      <c r="CB1251" s="151"/>
      <c r="CC1251" s="151"/>
      <c r="CD1251" s="151"/>
      <c r="CE1251" s="151"/>
      <c r="CF1251" s="151"/>
      <c r="CG1251" s="151"/>
      <c r="CH1251" s="151"/>
      <c r="CI1251" s="151"/>
      <c r="CJ1251" s="151"/>
      <c r="CK1251" s="151"/>
      <c r="CL1251" s="151"/>
      <c r="CM1251" s="151"/>
      <c r="CN1251" s="151"/>
      <c r="CO1251" s="151"/>
      <c r="CP1251" s="151"/>
      <c r="CQ1251" s="151"/>
      <c r="CR1251" s="151"/>
      <c r="CS1251" s="151"/>
      <c r="CT1251" s="151"/>
      <c r="CU1251" s="151"/>
      <c r="CV1251" s="151"/>
      <c r="CW1251" s="151"/>
      <c r="CX1251" s="151"/>
      <c r="CY1251" s="151"/>
      <c r="CZ1251" s="151"/>
      <c r="DA1251" s="151"/>
      <c r="DB1251" s="151"/>
      <c r="DC1251" s="151"/>
      <c r="DD1251" s="151"/>
      <c r="DE1251" s="151"/>
      <c r="DF1251" s="151"/>
      <c r="DG1251" s="151"/>
      <c r="DH1251" s="151"/>
      <c r="DI1251" s="151"/>
      <c r="DJ1251" s="151"/>
      <c r="DK1251" s="151"/>
      <c r="DL1251" s="151"/>
      <c r="DM1251" s="151"/>
      <c r="DN1251" s="151"/>
      <c r="DO1251" s="151"/>
    </row>
    <row r="1252" spans="1:119" ht="15.75" customHeight="1" x14ac:dyDescent="0.2">
      <c r="A1252" s="151"/>
      <c r="B1252" s="151"/>
      <c r="C1252" s="151"/>
      <c r="D1252" s="151"/>
      <c r="E1252" s="151"/>
      <c r="F1252" s="151"/>
      <c r="G1252" s="151"/>
      <c r="H1252" s="151"/>
      <c r="I1252" s="151"/>
      <c r="J1252" s="151"/>
      <c r="K1252" s="151"/>
      <c r="L1252" s="151"/>
      <c r="M1252" s="151"/>
      <c r="N1252" s="151"/>
      <c r="O1252" s="151"/>
      <c r="P1252" s="151"/>
      <c r="Q1252" s="151"/>
      <c r="R1252" s="151"/>
      <c r="S1252" s="151"/>
      <c r="T1252" s="151"/>
      <c r="U1252" s="151"/>
      <c r="V1252" s="151"/>
      <c r="W1252" s="151"/>
      <c r="X1252" s="151"/>
      <c r="Y1252" s="151"/>
      <c r="Z1252" s="151"/>
      <c r="AA1252" s="151"/>
      <c r="AB1252" s="151"/>
      <c r="AC1252" s="151"/>
      <c r="AD1252" s="151"/>
      <c r="AE1252" s="151"/>
      <c r="AF1252" s="151"/>
      <c r="AG1252" s="151"/>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c r="BG1252" s="151"/>
      <c r="BH1252" s="151"/>
      <c r="BI1252" s="151"/>
      <c r="BJ1252" s="151"/>
      <c r="BK1252" s="151"/>
      <c r="BL1252" s="151"/>
      <c r="BM1252" s="151"/>
      <c r="BN1252" s="151"/>
      <c r="BO1252" s="151"/>
      <c r="BP1252" s="151"/>
      <c r="BQ1252" s="151"/>
      <c r="BR1252" s="151"/>
      <c r="BS1252" s="151"/>
      <c r="BT1252" s="151"/>
      <c r="BU1252" s="151"/>
      <c r="BV1252" s="151"/>
      <c r="BW1252" s="151"/>
      <c r="BX1252" s="151"/>
      <c r="BY1252" s="151"/>
      <c r="BZ1252" s="151"/>
      <c r="CA1252" s="151"/>
      <c r="CB1252" s="151"/>
      <c r="CC1252" s="151"/>
      <c r="CD1252" s="151"/>
      <c r="CE1252" s="151"/>
      <c r="CF1252" s="151"/>
      <c r="CG1252" s="151"/>
      <c r="CH1252" s="151"/>
      <c r="CI1252" s="151"/>
      <c r="CJ1252" s="151"/>
      <c r="CK1252" s="151"/>
      <c r="CL1252" s="151"/>
      <c r="CM1252" s="151"/>
      <c r="CN1252" s="151"/>
      <c r="CO1252" s="151"/>
      <c r="CP1252" s="151"/>
      <c r="CQ1252" s="151"/>
      <c r="CR1252" s="151"/>
      <c r="CS1252" s="151"/>
      <c r="CT1252" s="151"/>
      <c r="CU1252" s="151"/>
      <c r="CV1252" s="151"/>
      <c r="CW1252" s="151"/>
      <c r="CX1252" s="151"/>
      <c r="CY1252" s="151"/>
      <c r="CZ1252" s="151"/>
      <c r="DA1252" s="151"/>
      <c r="DB1252" s="151"/>
      <c r="DC1252" s="151"/>
      <c r="DD1252" s="151"/>
      <c r="DE1252" s="151"/>
      <c r="DF1252" s="151"/>
      <c r="DG1252" s="151"/>
      <c r="DH1252" s="151"/>
      <c r="DI1252" s="151"/>
      <c r="DJ1252" s="151"/>
      <c r="DK1252" s="151"/>
      <c r="DL1252" s="151"/>
      <c r="DM1252" s="151"/>
      <c r="DN1252" s="151"/>
      <c r="DO1252" s="151"/>
    </row>
    <row r="1253" spans="1:119" ht="15.75" customHeight="1" x14ac:dyDescent="0.2">
      <c r="A1253" s="151"/>
      <c r="B1253" s="151"/>
      <c r="C1253" s="151"/>
      <c r="D1253" s="151"/>
      <c r="E1253" s="151"/>
      <c r="F1253" s="151"/>
      <c r="G1253" s="151"/>
      <c r="H1253" s="151"/>
      <c r="I1253" s="151"/>
      <c r="J1253" s="151"/>
      <c r="K1253" s="151"/>
      <c r="L1253" s="151"/>
      <c r="M1253" s="151"/>
      <c r="N1253" s="151"/>
      <c r="O1253" s="151"/>
      <c r="P1253" s="151"/>
      <c r="Q1253" s="151"/>
      <c r="R1253" s="151"/>
      <c r="S1253" s="151"/>
      <c r="T1253" s="151"/>
      <c r="U1253" s="151"/>
      <c r="V1253" s="151"/>
      <c r="W1253" s="151"/>
      <c r="X1253" s="151"/>
      <c r="Y1253" s="151"/>
      <c r="Z1253" s="151"/>
      <c r="AA1253" s="151"/>
      <c r="AB1253" s="151"/>
      <c r="AC1253" s="151"/>
      <c r="AD1253" s="151"/>
      <c r="AE1253" s="151"/>
      <c r="AF1253" s="151"/>
      <c r="AG1253" s="151"/>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c r="BG1253" s="151"/>
      <c r="BH1253" s="151"/>
      <c r="BI1253" s="151"/>
      <c r="BJ1253" s="151"/>
      <c r="BK1253" s="151"/>
      <c r="BL1253" s="151"/>
      <c r="BM1253" s="151"/>
      <c r="BN1253" s="151"/>
      <c r="BO1253" s="151"/>
      <c r="BP1253" s="151"/>
      <c r="BQ1253" s="151"/>
      <c r="BR1253" s="151"/>
      <c r="BS1253" s="151"/>
      <c r="BT1253" s="151"/>
      <c r="BU1253" s="151"/>
      <c r="BV1253" s="151"/>
      <c r="BW1253" s="151"/>
      <c r="BX1253" s="151"/>
      <c r="BY1253" s="151"/>
      <c r="BZ1253" s="151"/>
      <c r="CA1253" s="151"/>
      <c r="CB1253" s="151"/>
      <c r="CC1253" s="151"/>
      <c r="CD1253" s="151"/>
      <c r="CE1253" s="151"/>
      <c r="CF1253" s="151"/>
      <c r="CG1253" s="151"/>
      <c r="CH1253" s="151"/>
      <c r="CI1253" s="151"/>
      <c r="CJ1253" s="151"/>
      <c r="CK1253" s="151"/>
      <c r="CL1253" s="151"/>
      <c r="CM1253" s="151"/>
      <c r="CN1253" s="151"/>
      <c r="CO1253" s="151"/>
      <c r="CP1253" s="151"/>
      <c r="CQ1253" s="151"/>
      <c r="CR1253" s="151"/>
      <c r="CS1253" s="151"/>
      <c r="CT1253" s="151"/>
      <c r="CU1253" s="151"/>
      <c r="CV1253" s="151"/>
      <c r="CW1253" s="151"/>
      <c r="CX1253" s="151"/>
      <c r="CY1253" s="151"/>
      <c r="CZ1253" s="151"/>
      <c r="DA1253" s="151"/>
      <c r="DB1253" s="151"/>
      <c r="DC1253" s="151"/>
      <c r="DD1253" s="151"/>
      <c r="DE1253" s="151"/>
      <c r="DF1253" s="151"/>
      <c r="DG1253" s="151"/>
      <c r="DH1253" s="151"/>
      <c r="DI1253" s="151"/>
      <c r="DJ1253" s="151"/>
      <c r="DK1253" s="151"/>
      <c r="DL1253" s="151"/>
      <c r="DM1253" s="151"/>
      <c r="DN1253" s="151"/>
      <c r="DO1253" s="151"/>
    </row>
    <row r="1254" spans="1:119" ht="15.75" customHeight="1" x14ac:dyDescent="0.2">
      <c r="A1254" s="151"/>
      <c r="B1254" s="151"/>
      <c r="C1254" s="151"/>
      <c r="D1254" s="151"/>
      <c r="E1254" s="151"/>
      <c r="F1254" s="151"/>
      <c r="G1254" s="151"/>
      <c r="H1254" s="151"/>
      <c r="I1254" s="151"/>
      <c r="J1254" s="151"/>
      <c r="K1254" s="151"/>
      <c r="L1254" s="151"/>
      <c r="M1254" s="151"/>
      <c r="N1254" s="151"/>
      <c r="O1254" s="151"/>
      <c r="P1254" s="151"/>
      <c r="Q1254" s="151"/>
      <c r="R1254" s="151"/>
      <c r="S1254" s="151"/>
      <c r="T1254" s="151"/>
      <c r="U1254" s="151"/>
      <c r="V1254" s="151"/>
      <c r="W1254" s="151"/>
      <c r="X1254" s="151"/>
      <c r="Y1254" s="151"/>
      <c r="Z1254" s="151"/>
      <c r="AA1254" s="151"/>
      <c r="AB1254" s="151"/>
      <c r="AC1254" s="151"/>
      <c r="AD1254" s="151"/>
      <c r="AE1254" s="151"/>
      <c r="AF1254" s="151"/>
      <c r="AG1254" s="151"/>
      <c r="AH1254" s="151"/>
      <c r="AI1254" s="151"/>
      <c r="AJ1254" s="151"/>
      <c r="AK1254" s="151"/>
      <c r="AL1254" s="151"/>
      <c r="AM1254" s="151"/>
      <c r="AN1254" s="151"/>
      <c r="AO1254" s="151"/>
      <c r="AP1254" s="151"/>
      <c r="AQ1254" s="151"/>
      <c r="AR1254" s="151"/>
      <c r="AS1254" s="151"/>
      <c r="AT1254" s="151"/>
      <c r="AU1254" s="151"/>
      <c r="AV1254" s="151"/>
      <c r="AW1254" s="151"/>
      <c r="AX1254" s="151"/>
      <c r="AY1254" s="151"/>
      <c r="AZ1254" s="151"/>
      <c r="BA1254" s="151"/>
      <c r="BB1254" s="151"/>
      <c r="BC1254" s="151"/>
      <c r="BD1254" s="151"/>
      <c r="BE1254" s="151"/>
      <c r="BF1254" s="151"/>
      <c r="BG1254" s="151"/>
      <c r="BH1254" s="151"/>
      <c r="BI1254" s="151"/>
      <c r="BJ1254" s="151"/>
      <c r="BK1254" s="151"/>
      <c r="BL1254" s="151"/>
      <c r="BM1254" s="151"/>
      <c r="BN1254" s="151"/>
      <c r="BO1254" s="151"/>
      <c r="BP1254" s="151"/>
      <c r="BQ1254" s="151"/>
      <c r="BR1254" s="151"/>
      <c r="BS1254" s="151"/>
      <c r="BT1254" s="151"/>
      <c r="BU1254" s="151"/>
      <c r="BV1254" s="151"/>
      <c r="BW1254" s="151"/>
      <c r="BX1254" s="151"/>
      <c r="BY1254" s="151"/>
      <c r="BZ1254" s="151"/>
      <c r="CA1254" s="151"/>
      <c r="CB1254" s="151"/>
      <c r="CC1254" s="151"/>
      <c r="CD1254" s="151"/>
      <c r="CE1254" s="151"/>
      <c r="CF1254" s="151"/>
      <c r="CG1254" s="151"/>
      <c r="CH1254" s="151"/>
      <c r="CI1254" s="151"/>
      <c r="CJ1254" s="151"/>
      <c r="CK1254" s="151"/>
      <c r="CL1254" s="151"/>
      <c r="CM1254" s="151"/>
      <c r="CN1254" s="151"/>
      <c r="CO1254" s="151"/>
      <c r="CP1254" s="151"/>
      <c r="CQ1254" s="151"/>
      <c r="CR1254" s="151"/>
      <c r="CS1254" s="151"/>
      <c r="CT1254" s="151"/>
      <c r="CU1254" s="151"/>
      <c r="CV1254" s="151"/>
      <c r="CW1254" s="151"/>
      <c r="CX1254" s="151"/>
      <c r="CY1254" s="151"/>
      <c r="CZ1254" s="151"/>
      <c r="DA1254" s="151"/>
      <c r="DB1254" s="151"/>
      <c r="DC1254" s="151"/>
      <c r="DD1254" s="151"/>
      <c r="DE1254" s="151"/>
      <c r="DF1254" s="151"/>
      <c r="DG1254" s="151"/>
      <c r="DH1254" s="151"/>
      <c r="DI1254" s="151"/>
      <c r="DJ1254" s="151"/>
      <c r="DK1254" s="151"/>
      <c r="DL1254" s="151"/>
      <c r="DM1254" s="151"/>
      <c r="DN1254" s="151"/>
      <c r="DO1254" s="151"/>
    </row>
    <row r="1255" spans="1:119" ht="15.75" customHeight="1" x14ac:dyDescent="0.2">
      <c r="A1255" s="151"/>
      <c r="B1255" s="151"/>
      <c r="C1255" s="151"/>
      <c r="D1255" s="151"/>
      <c r="E1255" s="151"/>
      <c r="F1255" s="151"/>
      <c r="G1255" s="151"/>
      <c r="H1255" s="151"/>
      <c r="I1255" s="151"/>
      <c r="J1255" s="151"/>
      <c r="K1255" s="151"/>
      <c r="L1255" s="151"/>
      <c r="M1255" s="151"/>
      <c r="N1255" s="151"/>
      <c r="O1255" s="151"/>
      <c r="P1255" s="151"/>
      <c r="Q1255" s="151"/>
      <c r="R1255" s="151"/>
      <c r="S1255" s="151"/>
      <c r="T1255" s="151"/>
      <c r="U1255" s="151"/>
      <c r="V1255" s="151"/>
      <c r="W1255" s="151"/>
      <c r="X1255" s="151"/>
      <c r="Y1255" s="151"/>
      <c r="Z1255" s="151"/>
      <c r="AA1255" s="151"/>
      <c r="AB1255" s="151"/>
      <c r="AC1255" s="151"/>
      <c r="AD1255" s="151"/>
      <c r="AE1255" s="151"/>
      <c r="AF1255" s="151"/>
      <c r="AG1255" s="151"/>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c r="BG1255" s="151"/>
      <c r="BH1255" s="151"/>
      <c r="BI1255" s="151"/>
      <c r="BJ1255" s="151"/>
      <c r="BK1255" s="151"/>
      <c r="BL1255" s="151"/>
      <c r="BM1255" s="151"/>
      <c r="BN1255" s="151"/>
      <c r="BO1255" s="151"/>
      <c r="BP1255" s="151"/>
      <c r="BQ1255" s="151"/>
      <c r="BR1255" s="151"/>
      <c r="BS1255" s="151"/>
      <c r="BT1255" s="151"/>
      <c r="BU1255" s="151"/>
      <c r="BV1255" s="151"/>
      <c r="BW1255" s="151"/>
      <c r="BX1255" s="151"/>
      <c r="BY1255" s="151"/>
      <c r="BZ1255" s="151"/>
      <c r="CA1255" s="151"/>
      <c r="CB1255" s="151"/>
      <c r="CC1255" s="151"/>
      <c r="CD1255" s="151"/>
      <c r="CE1255" s="151"/>
      <c r="CF1255" s="151"/>
      <c r="CG1255" s="151"/>
      <c r="CH1255" s="151"/>
      <c r="CI1255" s="151"/>
      <c r="CJ1255" s="151"/>
      <c r="CK1255" s="151"/>
      <c r="CL1255" s="151"/>
      <c r="CM1255" s="151"/>
      <c r="CN1255" s="151"/>
      <c r="CO1255" s="151"/>
      <c r="CP1255" s="151"/>
      <c r="CQ1255" s="151"/>
      <c r="CR1255" s="151"/>
      <c r="CS1255" s="151"/>
      <c r="CT1255" s="151"/>
      <c r="CU1255" s="151"/>
      <c r="CV1255" s="151"/>
      <c r="CW1255" s="151"/>
      <c r="CX1255" s="151"/>
      <c r="CY1255" s="151"/>
      <c r="CZ1255" s="151"/>
      <c r="DA1255" s="151"/>
      <c r="DB1255" s="151"/>
      <c r="DC1255" s="151"/>
      <c r="DD1255" s="151"/>
      <c r="DE1255" s="151"/>
      <c r="DF1255" s="151"/>
      <c r="DG1255" s="151"/>
      <c r="DH1255" s="151"/>
      <c r="DI1255" s="151"/>
      <c r="DJ1255" s="151"/>
      <c r="DK1255" s="151"/>
      <c r="DL1255" s="151"/>
      <c r="DM1255" s="151"/>
      <c r="DN1255" s="151"/>
      <c r="DO1255" s="151"/>
    </row>
    <row r="1256" spans="1:119" ht="15.75" customHeight="1" x14ac:dyDescent="0.2">
      <c r="A1256" s="151"/>
      <c r="B1256" s="151"/>
      <c r="C1256" s="151"/>
      <c r="D1256" s="151"/>
      <c r="E1256" s="151"/>
      <c r="F1256" s="151"/>
      <c r="G1256" s="151"/>
      <c r="H1256" s="151"/>
      <c r="I1256" s="151"/>
      <c r="J1256" s="151"/>
      <c r="K1256" s="151"/>
      <c r="L1256" s="151"/>
      <c r="M1256" s="151"/>
      <c r="N1256" s="151"/>
      <c r="O1256" s="151"/>
      <c r="P1256" s="151"/>
      <c r="Q1256" s="151"/>
      <c r="R1256" s="151"/>
      <c r="S1256" s="151"/>
      <c r="T1256" s="151"/>
      <c r="U1256" s="151"/>
      <c r="V1256" s="151"/>
      <c r="W1256" s="151"/>
      <c r="X1256" s="151"/>
      <c r="Y1256" s="151"/>
      <c r="Z1256" s="151"/>
      <c r="AA1256" s="151"/>
      <c r="AB1256" s="151"/>
      <c r="AC1256" s="151"/>
      <c r="AD1256" s="151"/>
      <c r="AE1256" s="151"/>
      <c r="AF1256" s="151"/>
      <c r="AG1256" s="151"/>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c r="BG1256" s="151"/>
      <c r="BH1256" s="151"/>
      <c r="BI1256" s="151"/>
      <c r="BJ1256" s="151"/>
      <c r="BK1256" s="151"/>
      <c r="BL1256" s="151"/>
      <c r="BM1256" s="151"/>
      <c r="BN1256" s="151"/>
      <c r="BO1256" s="151"/>
      <c r="BP1256" s="151"/>
      <c r="BQ1256" s="151"/>
      <c r="BR1256" s="151"/>
      <c r="BS1256" s="151"/>
      <c r="BT1256" s="151"/>
      <c r="BU1256" s="151"/>
      <c r="BV1256" s="151"/>
      <c r="BW1256" s="151"/>
      <c r="BX1256" s="151"/>
      <c r="BY1256" s="151"/>
      <c r="BZ1256" s="151"/>
      <c r="CA1256" s="151"/>
      <c r="CB1256" s="151"/>
      <c r="CC1256" s="151"/>
      <c r="CD1256" s="151"/>
      <c r="CE1256" s="151"/>
      <c r="CF1256" s="151"/>
      <c r="CG1256" s="151"/>
      <c r="CH1256" s="151"/>
      <c r="CI1256" s="151"/>
      <c r="CJ1256" s="151"/>
      <c r="CK1256" s="151"/>
      <c r="CL1256" s="151"/>
      <c r="CM1256" s="151"/>
      <c r="CN1256" s="151"/>
      <c r="CO1256" s="151"/>
      <c r="CP1256" s="151"/>
      <c r="CQ1256" s="151"/>
      <c r="CR1256" s="151"/>
      <c r="CS1256" s="151"/>
      <c r="CT1256" s="151"/>
      <c r="CU1256" s="151"/>
      <c r="CV1256" s="151"/>
      <c r="CW1256" s="151"/>
      <c r="CX1256" s="151"/>
      <c r="CY1256" s="151"/>
      <c r="CZ1256" s="151"/>
      <c r="DA1256" s="151"/>
      <c r="DB1256" s="151"/>
      <c r="DC1256" s="151"/>
      <c r="DD1256" s="151"/>
      <c r="DE1256" s="151"/>
      <c r="DF1256" s="151"/>
      <c r="DG1256" s="151"/>
      <c r="DH1256" s="151"/>
      <c r="DI1256" s="151"/>
      <c r="DJ1256" s="151"/>
      <c r="DK1256" s="151"/>
      <c r="DL1256" s="151"/>
      <c r="DM1256" s="151"/>
      <c r="DN1256" s="151"/>
      <c r="DO1256" s="151"/>
    </row>
    <row r="1257" spans="1:119" ht="15.75" customHeight="1" x14ac:dyDescent="0.2">
      <c r="A1257" s="151"/>
      <c r="B1257" s="151"/>
      <c r="C1257" s="151"/>
      <c r="D1257" s="151"/>
      <c r="E1257" s="151"/>
      <c r="F1257" s="151"/>
      <c r="G1257" s="151"/>
      <c r="H1257" s="151"/>
      <c r="I1257" s="151"/>
      <c r="J1257" s="151"/>
      <c r="K1257" s="151"/>
      <c r="L1257" s="151"/>
      <c r="M1257" s="151"/>
      <c r="N1257" s="151"/>
      <c r="O1257" s="151"/>
      <c r="P1257" s="151"/>
      <c r="Q1257" s="151"/>
      <c r="R1257" s="151"/>
      <c r="S1257" s="151"/>
      <c r="T1257" s="151"/>
      <c r="U1257" s="151"/>
      <c r="V1257" s="151"/>
      <c r="W1257" s="151"/>
      <c r="X1257" s="151"/>
      <c r="Y1257" s="151"/>
      <c r="Z1257" s="151"/>
      <c r="AA1257" s="151"/>
      <c r="AB1257" s="151"/>
      <c r="AC1257" s="151"/>
      <c r="AD1257" s="151"/>
      <c r="AE1257" s="151"/>
      <c r="AF1257" s="151"/>
      <c r="AG1257" s="151"/>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c r="BG1257" s="151"/>
      <c r="BH1257" s="151"/>
      <c r="BI1257" s="151"/>
      <c r="BJ1257" s="151"/>
      <c r="BK1257" s="151"/>
      <c r="BL1257" s="151"/>
      <c r="BM1257" s="151"/>
      <c r="BN1257" s="151"/>
      <c r="BO1257" s="151"/>
      <c r="BP1257" s="151"/>
      <c r="BQ1257" s="151"/>
      <c r="BR1257" s="151"/>
      <c r="BS1257" s="151"/>
      <c r="BT1257" s="151"/>
      <c r="BU1257" s="151"/>
      <c r="BV1257" s="151"/>
      <c r="BW1257" s="151"/>
      <c r="BX1257" s="151"/>
      <c r="BY1257" s="151"/>
      <c r="BZ1257" s="151"/>
      <c r="CA1257" s="151"/>
      <c r="CB1257" s="151"/>
      <c r="CC1257" s="151"/>
      <c r="CD1257" s="151"/>
      <c r="CE1257" s="151"/>
      <c r="CF1257" s="151"/>
      <c r="CG1257" s="151"/>
      <c r="CH1257" s="151"/>
      <c r="CI1257" s="151"/>
      <c r="CJ1257" s="151"/>
      <c r="CK1257" s="151"/>
      <c r="CL1257" s="151"/>
      <c r="CM1257" s="151"/>
      <c r="CN1257" s="151"/>
      <c r="CO1257" s="151"/>
      <c r="CP1257" s="151"/>
      <c r="CQ1257" s="151"/>
      <c r="CR1257" s="151"/>
      <c r="CS1257" s="151"/>
      <c r="CT1257" s="151"/>
      <c r="CU1257" s="151"/>
      <c r="CV1257" s="151"/>
      <c r="CW1257" s="151"/>
      <c r="CX1257" s="151"/>
      <c r="CY1257" s="151"/>
      <c r="CZ1257" s="151"/>
      <c r="DA1257" s="151"/>
      <c r="DB1257" s="151"/>
      <c r="DC1257" s="151"/>
      <c r="DD1257" s="151"/>
      <c r="DE1257" s="151"/>
      <c r="DF1257" s="151"/>
      <c r="DG1257" s="151"/>
      <c r="DH1257" s="151"/>
      <c r="DI1257" s="151"/>
      <c r="DJ1257" s="151"/>
      <c r="DK1257" s="151"/>
      <c r="DL1257" s="151"/>
      <c r="DM1257" s="151"/>
      <c r="DN1257" s="151"/>
      <c r="DO1257" s="151"/>
    </row>
    <row r="1258" spans="1:119" ht="15.75" customHeight="1" x14ac:dyDescent="0.2">
      <c r="A1258" s="151"/>
      <c r="B1258" s="151"/>
      <c r="C1258" s="151"/>
      <c r="D1258" s="151"/>
      <c r="E1258" s="151"/>
      <c r="F1258" s="151"/>
      <c r="G1258" s="151"/>
      <c r="H1258" s="151"/>
      <c r="I1258" s="151"/>
      <c r="J1258" s="151"/>
      <c r="K1258" s="151"/>
      <c r="L1258" s="151"/>
      <c r="M1258" s="151"/>
      <c r="N1258" s="151"/>
      <c r="O1258" s="151"/>
      <c r="P1258" s="151"/>
      <c r="Q1258" s="151"/>
      <c r="R1258" s="151"/>
      <c r="S1258" s="151"/>
      <c r="T1258" s="151"/>
      <c r="U1258" s="151"/>
      <c r="V1258" s="151"/>
      <c r="W1258" s="151"/>
      <c r="X1258" s="151"/>
      <c r="Y1258" s="151"/>
      <c r="Z1258" s="151"/>
      <c r="AA1258" s="151"/>
      <c r="AB1258" s="151"/>
      <c r="AC1258" s="151"/>
      <c r="AD1258" s="151"/>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c r="BG1258" s="151"/>
      <c r="BH1258" s="151"/>
      <c r="BI1258" s="151"/>
      <c r="BJ1258" s="151"/>
      <c r="BK1258" s="151"/>
      <c r="BL1258" s="151"/>
      <c r="BM1258" s="151"/>
      <c r="BN1258" s="151"/>
      <c r="BO1258" s="151"/>
      <c r="BP1258" s="151"/>
      <c r="BQ1258" s="151"/>
      <c r="BR1258" s="151"/>
      <c r="BS1258" s="151"/>
      <c r="BT1258" s="151"/>
      <c r="BU1258" s="151"/>
      <c r="BV1258" s="151"/>
      <c r="BW1258" s="151"/>
      <c r="BX1258" s="151"/>
      <c r="BY1258" s="151"/>
      <c r="BZ1258" s="151"/>
      <c r="CA1258" s="151"/>
      <c r="CB1258" s="151"/>
      <c r="CC1258" s="151"/>
      <c r="CD1258" s="151"/>
      <c r="CE1258" s="151"/>
      <c r="CF1258" s="151"/>
      <c r="CG1258" s="151"/>
      <c r="CH1258" s="151"/>
      <c r="CI1258" s="151"/>
      <c r="CJ1258" s="151"/>
      <c r="CK1258" s="151"/>
      <c r="CL1258" s="151"/>
      <c r="CM1258" s="151"/>
      <c r="CN1258" s="151"/>
      <c r="CO1258" s="151"/>
      <c r="CP1258" s="151"/>
      <c r="CQ1258" s="151"/>
      <c r="CR1258" s="151"/>
      <c r="CS1258" s="151"/>
      <c r="CT1258" s="151"/>
      <c r="CU1258" s="151"/>
      <c r="CV1258" s="151"/>
      <c r="CW1258" s="151"/>
      <c r="CX1258" s="151"/>
      <c r="CY1258" s="151"/>
      <c r="CZ1258" s="151"/>
      <c r="DA1258" s="151"/>
      <c r="DB1258" s="151"/>
      <c r="DC1258" s="151"/>
      <c r="DD1258" s="151"/>
      <c r="DE1258" s="151"/>
      <c r="DF1258" s="151"/>
      <c r="DG1258" s="151"/>
      <c r="DH1258" s="151"/>
      <c r="DI1258" s="151"/>
      <c r="DJ1258" s="151"/>
      <c r="DK1258" s="151"/>
      <c r="DL1258" s="151"/>
      <c r="DM1258" s="151"/>
      <c r="DN1258" s="151"/>
      <c r="DO1258" s="151"/>
    </row>
    <row r="1259" spans="1:119" ht="15.75" customHeight="1" x14ac:dyDescent="0.2">
      <c r="A1259" s="151"/>
      <c r="B1259" s="151"/>
      <c r="C1259" s="151"/>
      <c r="D1259" s="151"/>
      <c r="E1259" s="151"/>
      <c r="F1259" s="151"/>
      <c r="G1259" s="151"/>
      <c r="H1259" s="151"/>
      <c r="I1259" s="151"/>
      <c r="J1259" s="151"/>
      <c r="K1259" s="151"/>
      <c r="L1259" s="151"/>
      <c r="M1259" s="151"/>
      <c r="N1259" s="151"/>
      <c r="O1259" s="151"/>
      <c r="P1259" s="151"/>
      <c r="Q1259" s="151"/>
      <c r="R1259" s="151"/>
      <c r="S1259" s="151"/>
      <c r="T1259" s="151"/>
      <c r="U1259" s="151"/>
      <c r="V1259" s="151"/>
      <c r="W1259" s="151"/>
      <c r="X1259" s="151"/>
      <c r="Y1259" s="151"/>
      <c r="Z1259" s="151"/>
      <c r="AA1259" s="151"/>
      <c r="AB1259" s="151"/>
      <c r="AC1259" s="151"/>
      <c r="AD1259" s="151"/>
      <c r="AE1259" s="151"/>
      <c r="AF1259" s="151"/>
      <c r="AG1259" s="151"/>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c r="BG1259" s="151"/>
      <c r="BH1259" s="151"/>
      <c r="BI1259" s="151"/>
      <c r="BJ1259" s="151"/>
      <c r="BK1259" s="151"/>
      <c r="BL1259" s="151"/>
      <c r="BM1259" s="151"/>
      <c r="BN1259" s="151"/>
      <c r="BO1259" s="151"/>
      <c r="BP1259" s="151"/>
      <c r="BQ1259" s="151"/>
      <c r="BR1259" s="151"/>
      <c r="BS1259" s="151"/>
      <c r="BT1259" s="151"/>
      <c r="BU1259" s="151"/>
      <c r="BV1259" s="151"/>
      <c r="BW1259" s="151"/>
      <c r="BX1259" s="151"/>
      <c r="BY1259" s="151"/>
      <c r="BZ1259" s="151"/>
      <c r="CA1259" s="151"/>
      <c r="CB1259" s="151"/>
      <c r="CC1259" s="151"/>
      <c r="CD1259" s="151"/>
      <c r="CE1259" s="151"/>
      <c r="CF1259" s="151"/>
      <c r="CG1259" s="151"/>
      <c r="CH1259" s="151"/>
      <c r="CI1259" s="151"/>
      <c r="CJ1259" s="151"/>
      <c r="CK1259" s="151"/>
      <c r="CL1259" s="151"/>
      <c r="CM1259" s="151"/>
      <c r="CN1259" s="151"/>
      <c r="CO1259" s="151"/>
      <c r="CP1259" s="151"/>
      <c r="CQ1259" s="151"/>
      <c r="CR1259" s="151"/>
      <c r="CS1259" s="151"/>
      <c r="CT1259" s="151"/>
      <c r="CU1259" s="151"/>
      <c r="CV1259" s="151"/>
      <c r="CW1259" s="151"/>
      <c r="CX1259" s="151"/>
      <c r="CY1259" s="151"/>
      <c r="CZ1259" s="151"/>
      <c r="DA1259" s="151"/>
      <c r="DB1259" s="151"/>
      <c r="DC1259" s="151"/>
      <c r="DD1259" s="151"/>
      <c r="DE1259" s="151"/>
      <c r="DF1259" s="151"/>
      <c r="DG1259" s="151"/>
      <c r="DH1259" s="151"/>
      <c r="DI1259" s="151"/>
      <c r="DJ1259" s="151"/>
      <c r="DK1259" s="151"/>
      <c r="DL1259" s="151"/>
      <c r="DM1259" s="151"/>
      <c r="DN1259" s="151"/>
      <c r="DO1259" s="151"/>
    </row>
    <row r="1260" spans="1:119" ht="15.75" customHeight="1" x14ac:dyDescent="0.2">
      <c r="A1260" s="151"/>
      <c r="B1260" s="151"/>
      <c r="C1260" s="151"/>
      <c r="D1260" s="151"/>
      <c r="E1260" s="151"/>
      <c r="F1260" s="151"/>
      <c r="G1260" s="151"/>
      <c r="H1260" s="151"/>
      <c r="I1260" s="151"/>
      <c r="J1260" s="151"/>
      <c r="K1260" s="151"/>
      <c r="L1260" s="151"/>
      <c r="M1260" s="151"/>
      <c r="N1260" s="151"/>
      <c r="O1260" s="151"/>
      <c r="P1260" s="151"/>
      <c r="Q1260" s="151"/>
      <c r="R1260" s="151"/>
      <c r="S1260" s="151"/>
      <c r="T1260" s="151"/>
      <c r="U1260" s="151"/>
      <c r="V1260" s="151"/>
      <c r="W1260" s="151"/>
      <c r="X1260" s="151"/>
      <c r="Y1260" s="151"/>
      <c r="Z1260" s="151"/>
      <c r="AA1260" s="151"/>
      <c r="AB1260" s="151"/>
      <c r="AC1260" s="151"/>
      <c r="AD1260" s="151"/>
      <c r="AE1260" s="151"/>
      <c r="AF1260" s="151"/>
      <c r="AG1260" s="151"/>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c r="BG1260" s="151"/>
      <c r="BH1260" s="151"/>
      <c r="BI1260" s="151"/>
      <c r="BJ1260" s="151"/>
      <c r="BK1260" s="151"/>
      <c r="BL1260" s="151"/>
      <c r="BM1260" s="151"/>
      <c r="BN1260" s="151"/>
      <c r="BO1260" s="151"/>
      <c r="BP1260" s="151"/>
      <c r="BQ1260" s="151"/>
      <c r="BR1260" s="151"/>
      <c r="BS1260" s="151"/>
      <c r="BT1260" s="151"/>
      <c r="BU1260" s="151"/>
      <c r="BV1260" s="151"/>
      <c r="BW1260" s="151"/>
      <c r="BX1260" s="151"/>
      <c r="BY1260" s="151"/>
      <c r="BZ1260" s="151"/>
      <c r="CA1260" s="151"/>
      <c r="CB1260" s="151"/>
      <c r="CC1260" s="151"/>
      <c r="CD1260" s="151"/>
      <c r="CE1260" s="151"/>
      <c r="CF1260" s="151"/>
      <c r="CG1260" s="151"/>
      <c r="CH1260" s="151"/>
      <c r="CI1260" s="151"/>
      <c r="CJ1260" s="151"/>
      <c r="CK1260" s="151"/>
      <c r="CL1260" s="151"/>
      <c r="CM1260" s="151"/>
      <c r="CN1260" s="151"/>
      <c r="CO1260" s="151"/>
      <c r="CP1260" s="151"/>
      <c r="CQ1260" s="151"/>
      <c r="CR1260" s="151"/>
      <c r="CS1260" s="151"/>
      <c r="CT1260" s="151"/>
      <c r="CU1260" s="151"/>
      <c r="CV1260" s="151"/>
      <c r="CW1260" s="151"/>
      <c r="CX1260" s="151"/>
      <c r="CY1260" s="151"/>
      <c r="CZ1260" s="151"/>
      <c r="DA1260" s="151"/>
      <c r="DB1260" s="151"/>
      <c r="DC1260" s="151"/>
      <c r="DD1260" s="151"/>
      <c r="DE1260" s="151"/>
      <c r="DF1260" s="151"/>
      <c r="DG1260" s="151"/>
      <c r="DH1260" s="151"/>
      <c r="DI1260" s="151"/>
      <c r="DJ1260" s="151"/>
      <c r="DK1260" s="151"/>
      <c r="DL1260" s="151"/>
      <c r="DM1260" s="151"/>
      <c r="DN1260" s="151"/>
      <c r="DO1260" s="151"/>
    </row>
    <row r="1261" spans="1:119" ht="15.75" customHeight="1" x14ac:dyDescent="0.2">
      <c r="A1261" s="151"/>
      <c r="B1261" s="151"/>
      <c r="C1261" s="151"/>
      <c r="D1261" s="151"/>
      <c r="E1261" s="151"/>
      <c r="F1261" s="151"/>
      <c r="G1261" s="151"/>
      <c r="H1261" s="151"/>
      <c r="I1261" s="151"/>
      <c r="J1261" s="151"/>
      <c r="K1261" s="151"/>
      <c r="L1261" s="151"/>
      <c r="M1261" s="151"/>
      <c r="N1261" s="151"/>
      <c r="O1261" s="151"/>
      <c r="P1261" s="151"/>
      <c r="Q1261" s="151"/>
      <c r="R1261" s="151"/>
      <c r="S1261" s="151"/>
      <c r="T1261" s="151"/>
      <c r="U1261" s="151"/>
      <c r="V1261" s="151"/>
      <c r="W1261" s="151"/>
      <c r="X1261" s="151"/>
      <c r="Y1261" s="151"/>
      <c r="Z1261" s="151"/>
      <c r="AA1261" s="151"/>
      <c r="AB1261" s="151"/>
      <c r="AC1261" s="151"/>
      <c r="AD1261" s="151"/>
      <c r="AE1261" s="151"/>
      <c r="AF1261" s="151"/>
      <c r="AG1261" s="151"/>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c r="BG1261" s="151"/>
      <c r="BH1261" s="151"/>
      <c r="BI1261" s="151"/>
      <c r="BJ1261" s="151"/>
      <c r="BK1261" s="151"/>
      <c r="BL1261" s="151"/>
      <c r="BM1261" s="151"/>
      <c r="BN1261" s="151"/>
      <c r="BO1261" s="151"/>
      <c r="BP1261" s="151"/>
      <c r="BQ1261" s="151"/>
      <c r="BR1261" s="151"/>
      <c r="BS1261" s="151"/>
      <c r="BT1261" s="151"/>
      <c r="BU1261" s="151"/>
      <c r="BV1261" s="151"/>
      <c r="BW1261" s="151"/>
      <c r="BX1261" s="151"/>
      <c r="BY1261" s="151"/>
      <c r="BZ1261" s="151"/>
      <c r="CA1261" s="151"/>
      <c r="CB1261" s="151"/>
      <c r="CC1261" s="151"/>
      <c r="CD1261" s="151"/>
      <c r="CE1261" s="151"/>
      <c r="CF1261" s="151"/>
      <c r="CG1261" s="151"/>
      <c r="CH1261" s="151"/>
      <c r="CI1261" s="151"/>
      <c r="CJ1261" s="151"/>
      <c r="CK1261" s="151"/>
      <c r="CL1261" s="151"/>
      <c r="CM1261" s="151"/>
      <c r="CN1261" s="151"/>
      <c r="CO1261" s="151"/>
      <c r="CP1261" s="151"/>
      <c r="CQ1261" s="151"/>
      <c r="CR1261" s="151"/>
      <c r="CS1261" s="151"/>
      <c r="CT1261" s="151"/>
      <c r="CU1261" s="151"/>
      <c r="CV1261" s="151"/>
      <c r="CW1261" s="151"/>
      <c r="CX1261" s="151"/>
      <c r="CY1261" s="151"/>
      <c r="CZ1261" s="151"/>
      <c r="DA1261" s="151"/>
      <c r="DB1261" s="151"/>
      <c r="DC1261" s="151"/>
      <c r="DD1261" s="151"/>
      <c r="DE1261" s="151"/>
      <c r="DF1261" s="151"/>
      <c r="DG1261" s="151"/>
      <c r="DH1261" s="151"/>
      <c r="DI1261" s="151"/>
      <c r="DJ1261" s="151"/>
      <c r="DK1261" s="151"/>
      <c r="DL1261" s="151"/>
      <c r="DM1261" s="151"/>
      <c r="DN1261" s="151"/>
      <c r="DO1261" s="151"/>
    </row>
    <row r="1262" spans="1:119" ht="15.75" customHeight="1" x14ac:dyDescent="0.2">
      <c r="A1262" s="151"/>
      <c r="B1262" s="151"/>
      <c r="C1262" s="151"/>
      <c r="D1262" s="151"/>
      <c r="E1262" s="151"/>
      <c r="F1262" s="151"/>
      <c r="G1262" s="151"/>
      <c r="H1262" s="151"/>
      <c r="I1262" s="151"/>
      <c r="J1262" s="151"/>
      <c r="K1262" s="151"/>
      <c r="L1262" s="151"/>
      <c r="M1262" s="151"/>
      <c r="N1262" s="151"/>
      <c r="O1262" s="151"/>
      <c r="P1262" s="151"/>
      <c r="Q1262" s="151"/>
      <c r="R1262" s="151"/>
      <c r="S1262" s="151"/>
      <c r="T1262" s="151"/>
      <c r="U1262" s="151"/>
      <c r="V1262" s="151"/>
      <c r="W1262" s="151"/>
      <c r="X1262" s="151"/>
      <c r="Y1262" s="151"/>
      <c r="Z1262" s="151"/>
      <c r="AA1262" s="151"/>
      <c r="AB1262" s="151"/>
      <c r="AC1262" s="151"/>
      <c r="AD1262" s="151"/>
      <c r="AE1262" s="151"/>
      <c r="AF1262" s="151"/>
      <c r="AG1262" s="151"/>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c r="BG1262" s="151"/>
      <c r="BH1262" s="151"/>
      <c r="BI1262" s="151"/>
      <c r="BJ1262" s="151"/>
      <c r="BK1262" s="151"/>
      <c r="BL1262" s="151"/>
      <c r="BM1262" s="151"/>
      <c r="BN1262" s="151"/>
      <c r="BO1262" s="151"/>
      <c r="BP1262" s="151"/>
      <c r="BQ1262" s="151"/>
      <c r="BR1262" s="151"/>
      <c r="BS1262" s="151"/>
      <c r="BT1262" s="151"/>
      <c r="BU1262" s="151"/>
      <c r="BV1262" s="151"/>
      <c r="BW1262" s="151"/>
      <c r="BX1262" s="151"/>
      <c r="BY1262" s="151"/>
      <c r="BZ1262" s="151"/>
      <c r="CA1262" s="151"/>
      <c r="CB1262" s="151"/>
      <c r="CC1262" s="151"/>
      <c r="CD1262" s="151"/>
      <c r="CE1262" s="151"/>
      <c r="CF1262" s="151"/>
      <c r="CG1262" s="151"/>
      <c r="CH1262" s="151"/>
      <c r="CI1262" s="151"/>
      <c r="CJ1262" s="151"/>
      <c r="CK1262" s="151"/>
      <c r="CL1262" s="151"/>
      <c r="CM1262" s="151"/>
      <c r="CN1262" s="151"/>
      <c r="CO1262" s="151"/>
      <c r="CP1262" s="151"/>
      <c r="CQ1262" s="151"/>
      <c r="CR1262" s="151"/>
      <c r="CS1262" s="151"/>
      <c r="CT1262" s="151"/>
      <c r="CU1262" s="151"/>
      <c r="CV1262" s="151"/>
      <c r="CW1262" s="151"/>
      <c r="CX1262" s="151"/>
      <c r="CY1262" s="151"/>
      <c r="CZ1262" s="151"/>
      <c r="DA1262" s="151"/>
      <c r="DB1262" s="151"/>
      <c r="DC1262" s="151"/>
      <c r="DD1262" s="151"/>
      <c r="DE1262" s="151"/>
      <c r="DF1262" s="151"/>
      <c r="DG1262" s="151"/>
      <c r="DH1262" s="151"/>
      <c r="DI1262" s="151"/>
      <c r="DJ1262" s="151"/>
      <c r="DK1262" s="151"/>
      <c r="DL1262" s="151"/>
      <c r="DM1262" s="151"/>
      <c r="DN1262" s="151"/>
      <c r="DO1262" s="151"/>
    </row>
    <row r="1263" spans="1:119" ht="15.75" customHeight="1" x14ac:dyDescent="0.2">
      <c r="A1263" s="151"/>
      <c r="B1263" s="151"/>
      <c r="C1263" s="151"/>
      <c r="D1263" s="151"/>
      <c r="E1263" s="151"/>
      <c r="F1263" s="151"/>
      <c r="G1263" s="151"/>
      <c r="H1263" s="151"/>
      <c r="I1263" s="151"/>
      <c r="J1263" s="151"/>
      <c r="K1263" s="151"/>
      <c r="L1263" s="151"/>
      <c r="M1263" s="151"/>
      <c r="N1263" s="151"/>
      <c r="O1263" s="151"/>
      <c r="P1263" s="151"/>
      <c r="Q1263" s="151"/>
      <c r="R1263" s="151"/>
      <c r="S1263" s="151"/>
      <c r="T1263" s="151"/>
      <c r="U1263" s="151"/>
      <c r="V1263" s="151"/>
      <c r="W1263" s="151"/>
      <c r="X1263" s="151"/>
      <c r="Y1263" s="151"/>
      <c r="Z1263" s="151"/>
      <c r="AA1263" s="151"/>
      <c r="AB1263" s="151"/>
      <c r="AC1263" s="151"/>
      <c r="AD1263" s="151"/>
      <c r="AE1263" s="151"/>
      <c r="AF1263" s="151"/>
      <c r="AG1263" s="151"/>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c r="BG1263" s="151"/>
      <c r="BH1263" s="151"/>
      <c r="BI1263" s="151"/>
      <c r="BJ1263" s="151"/>
      <c r="BK1263" s="151"/>
      <c r="BL1263" s="151"/>
      <c r="BM1263" s="151"/>
      <c r="BN1263" s="151"/>
      <c r="BO1263" s="151"/>
      <c r="BP1263" s="151"/>
      <c r="BQ1263" s="151"/>
      <c r="BR1263" s="151"/>
      <c r="BS1263" s="151"/>
      <c r="BT1263" s="151"/>
      <c r="BU1263" s="151"/>
      <c r="BV1263" s="151"/>
      <c r="BW1263" s="151"/>
      <c r="BX1263" s="151"/>
      <c r="BY1263" s="151"/>
      <c r="BZ1263" s="151"/>
      <c r="CA1263" s="151"/>
      <c r="CB1263" s="151"/>
      <c r="CC1263" s="151"/>
      <c r="CD1263" s="151"/>
      <c r="CE1263" s="151"/>
      <c r="CF1263" s="151"/>
      <c r="CG1263" s="151"/>
      <c r="CH1263" s="151"/>
      <c r="CI1263" s="151"/>
      <c r="CJ1263" s="151"/>
      <c r="CK1263" s="151"/>
      <c r="CL1263" s="151"/>
      <c r="CM1263" s="151"/>
      <c r="CN1263" s="151"/>
      <c r="CO1263" s="151"/>
      <c r="CP1263" s="151"/>
      <c r="CQ1263" s="151"/>
      <c r="CR1263" s="151"/>
      <c r="CS1263" s="151"/>
      <c r="CT1263" s="151"/>
      <c r="CU1263" s="151"/>
      <c r="CV1263" s="151"/>
      <c r="CW1263" s="151"/>
      <c r="CX1263" s="151"/>
      <c r="CY1263" s="151"/>
      <c r="CZ1263" s="151"/>
      <c r="DA1263" s="151"/>
      <c r="DB1263" s="151"/>
      <c r="DC1263" s="151"/>
      <c r="DD1263" s="151"/>
      <c r="DE1263" s="151"/>
      <c r="DF1263" s="151"/>
      <c r="DG1263" s="151"/>
      <c r="DH1263" s="151"/>
      <c r="DI1263" s="151"/>
      <c r="DJ1263" s="151"/>
      <c r="DK1263" s="151"/>
      <c r="DL1263" s="151"/>
      <c r="DM1263" s="151"/>
      <c r="DN1263" s="151"/>
      <c r="DO1263" s="151"/>
    </row>
    <row r="1264" spans="1:119" ht="15.75" customHeight="1" x14ac:dyDescent="0.2">
      <c r="A1264" s="151"/>
      <c r="B1264" s="151"/>
      <c r="C1264" s="151"/>
      <c r="D1264" s="151"/>
      <c r="E1264" s="151"/>
      <c r="F1264" s="151"/>
      <c r="G1264" s="151"/>
      <c r="H1264" s="151"/>
      <c r="I1264" s="151"/>
      <c r="J1264" s="151"/>
      <c r="K1264" s="151"/>
      <c r="L1264" s="151"/>
      <c r="M1264" s="151"/>
      <c r="N1264" s="151"/>
      <c r="O1264" s="151"/>
      <c r="P1264" s="151"/>
      <c r="Q1264" s="151"/>
      <c r="R1264" s="151"/>
      <c r="S1264" s="151"/>
      <c r="T1264" s="151"/>
      <c r="U1264" s="151"/>
      <c r="V1264" s="151"/>
      <c r="W1264" s="151"/>
      <c r="X1264" s="151"/>
      <c r="Y1264" s="151"/>
      <c r="Z1264" s="151"/>
      <c r="AA1264" s="151"/>
      <c r="AB1264" s="151"/>
      <c r="AC1264" s="151"/>
      <c r="AD1264" s="151"/>
      <c r="AE1264" s="151"/>
      <c r="AF1264" s="151"/>
      <c r="AG1264" s="151"/>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c r="BG1264" s="151"/>
      <c r="BH1264" s="151"/>
      <c r="BI1264" s="151"/>
      <c r="BJ1264" s="151"/>
      <c r="BK1264" s="151"/>
      <c r="BL1264" s="151"/>
      <c r="BM1264" s="151"/>
      <c r="BN1264" s="151"/>
      <c r="BO1264" s="151"/>
      <c r="BP1264" s="151"/>
      <c r="BQ1264" s="151"/>
      <c r="BR1264" s="151"/>
      <c r="BS1264" s="151"/>
      <c r="BT1264" s="151"/>
      <c r="BU1264" s="151"/>
      <c r="BV1264" s="151"/>
      <c r="BW1264" s="151"/>
      <c r="BX1264" s="151"/>
      <c r="BY1264" s="151"/>
      <c r="BZ1264" s="151"/>
      <c r="CA1264" s="151"/>
      <c r="CB1264" s="151"/>
      <c r="CC1264" s="151"/>
      <c r="CD1264" s="151"/>
      <c r="CE1264" s="151"/>
      <c r="CF1264" s="151"/>
      <c r="CG1264" s="151"/>
      <c r="CH1264" s="151"/>
      <c r="CI1264" s="151"/>
      <c r="CJ1264" s="151"/>
      <c r="CK1264" s="151"/>
      <c r="CL1264" s="151"/>
      <c r="CM1264" s="151"/>
      <c r="CN1264" s="151"/>
      <c r="CO1264" s="151"/>
      <c r="CP1264" s="151"/>
      <c r="CQ1264" s="151"/>
      <c r="CR1264" s="151"/>
      <c r="CS1264" s="151"/>
      <c r="CT1264" s="151"/>
      <c r="CU1264" s="151"/>
      <c r="CV1264" s="151"/>
      <c r="CW1264" s="151"/>
      <c r="CX1264" s="151"/>
      <c r="CY1264" s="151"/>
      <c r="CZ1264" s="151"/>
      <c r="DA1264" s="151"/>
      <c r="DB1264" s="151"/>
      <c r="DC1264" s="151"/>
      <c r="DD1264" s="151"/>
      <c r="DE1264" s="151"/>
      <c r="DF1264" s="151"/>
      <c r="DG1264" s="151"/>
      <c r="DH1264" s="151"/>
      <c r="DI1264" s="151"/>
      <c r="DJ1264" s="151"/>
      <c r="DK1264" s="151"/>
      <c r="DL1264" s="151"/>
      <c r="DM1264" s="151"/>
      <c r="DN1264" s="151"/>
      <c r="DO1264" s="151"/>
    </row>
    <row r="1265" spans="1:119" ht="15.75" customHeight="1" x14ac:dyDescent="0.2">
      <c r="A1265" s="151"/>
      <c r="B1265" s="151"/>
      <c r="C1265" s="151"/>
      <c r="D1265" s="151"/>
      <c r="E1265" s="151"/>
      <c r="F1265" s="151"/>
      <c r="G1265" s="151"/>
      <c r="H1265" s="151"/>
      <c r="I1265" s="151"/>
      <c r="J1265" s="151"/>
      <c r="K1265" s="151"/>
      <c r="L1265" s="151"/>
      <c r="M1265" s="151"/>
      <c r="N1265" s="151"/>
      <c r="O1265" s="151"/>
      <c r="P1265" s="151"/>
      <c r="Q1265" s="151"/>
      <c r="R1265" s="151"/>
      <c r="S1265" s="151"/>
      <c r="T1265" s="151"/>
      <c r="U1265" s="151"/>
      <c r="V1265" s="151"/>
      <c r="W1265" s="151"/>
      <c r="X1265" s="151"/>
      <c r="Y1265" s="151"/>
      <c r="Z1265" s="151"/>
      <c r="AA1265" s="151"/>
      <c r="AB1265" s="151"/>
      <c r="AC1265" s="151"/>
      <c r="AD1265" s="151"/>
      <c r="AE1265" s="151"/>
      <c r="AF1265" s="151"/>
      <c r="AG1265" s="151"/>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c r="BG1265" s="151"/>
      <c r="BH1265" s="151"/>
      <c r="BI1265" s="151"/>
      <c r="BJ1265" s="151"/>
      <c r="BK1265" s="151"/>
      <c r="BL1265" s="151"/>
      <c r="BM1265" s="151"/>
      <c r="BN1265" s="151"/>
      <c r="BO1265" s="151"/>
      <c r="BP1265" s="151"/>
      <c r="BQ1265" s="151"/>
      <c r="BR1265" s="151"/>
      <c r="BS1265" s="151"/>
      <c r="BT1265" s="151"/>
      <c r="BU1265" s="151"/>
      <c r="BV1265" s="151"/>
      <c r="BW1265" s="151"/>
      <c r="BX1265" s="151"/>
      <c r="BY1265" s="151"/>
      <c r="BZ1265" s="151"/>
      <c r="CA1265" s="151"/>
      <c r="CB1265" s="151"/>
      <c r="CC1265" s="151"/>
      <c r="CD1265" s="151"/>
      <c r="CE1265" s="151"/>
      <c r="CF1265" s="151"/>
      <c r="CG1265" s="151"/>
      <c r="CH1265" s="151"/>
      <c r="CI1265" s="151"/>
      <c r="CJ1265" s="151"/>
      <c r="CK1265" s="151"/>
      <c r="CL1265" s="151"/>
      <c r="CM1265" s="151"/>
      <c r="CN1265" s="151"/>
      <c r="CO1265" s="151"/>
      <c r="CP1265" s="151"/>
      <c r="CQ1265" s="151"/>
      <c r="CR1265" s="151"/>
      <c r="CS1265" s="151"/>
      <c r="CT1265" s="151"/>
      <c r="CU1265" s="151"/>
      <c r="CV1265" s="151"/>
      <c r="CW1265" s="151"/>
      <c r="CX1265" s="151"/>
      <c r="CY1265" s="151"/>
      <c r="CZ1265" s="151"/>
      <c r="DA1265" s="151"/>
      <c r="DB1265" s="151"/>
      <c r="DC1265" s="151"/>
      <c r="DD1265" s="151"/>
      <c r="DE1265" s="151"/>
      <c r="DF1265" s="151"/>
      <c r="DG1265" s="151"/>
      <c r="DH1265" s="151"/>
      <c r="DI1265" s="151"/>
      <c r="DJ1265" s="151"/>
      <c r="DK1265" s="151"/>
      <c r="DL1265" s="151"/>
      <c r="DM1265" s="151"/>
      <c r="DN1265" s="151"/>
      <c r="DO1265" s="151"/>
    </row>
    <row r="1266" spans="1:119" ht="15.75" customHeight="1" x14ac:dyDescent="0.2">
      <c r="A1266" s="151"/>
      <c r="B1266" s="151"/>
      <c r="C1266" s="151"/>
      <c r="D1266" s="151"/>
      <c r="E1266" s="151"/>
      <c r="F1266" s="151"/>
      <c r="G1266" s="151"/>
      <c r="H1266" s="151"/>
      <c r="I1266" s="151"/>
      <c r="J1266" s="151"/>
      <c r="K1266" s="151"/>
      <c r="L1266" s="151"/>
      <c r="M1266" s="151"/>
      <c r="N1266" s="151"/>
      <c r="O1266" s="151"/>
      <c r="P1266" s="151"/>
      <c r="Q1266" s="151"/>
      <c r="R1266" s="151"/>
      <c r="S1266" s="151"/>
      <c r="T1266" s="151"/>
      <c r="U1266" s="151"/>
      <c r="V1266" s="151"/>
      <c r="W1266" s="151"/>
      <c r="X1266" s="151"/>
      <c r="Y1266" s="151"/>
      <c r="Z1266" s="151"/>
      <c r="AA1266" s="151"/>
      <c r="AB1266" s="151"/>
      <c r="AC1266" s="151"/>
      <c r="AD1266" s="151"/>
      <c r="AE1266" s="151"/>
      <c r="AF1266" s="151"/>
      <c r="AG1266" s="151"/>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c r="BG1266" s="151"/>
      <c r="BH1266" s="151"/>
      <c r="BI1266" s="151"/>
      <c r="BJ1266" s="151"/>
      <c r="BK1266" s="151"/>
      <c r="BL1266" s="151"/>
      <c r="BM1266" s="151"/>
      <c r="BN1266" s="151"/>
      <c r="BO1266" s="151"/>
      <c r="BP1266" s="151"/>
      <c r="BQ1266" s="151"/>
      <c r="BR1266" s="151"/>
      <c r="BS1266" s="151"/>
      <c r="BT1266" s="151"/>
      <c r="BU1266" s="151"/>
      <c r="BV1266" s="151"/>
      <c r="BW1266" s="151"/>
      <c r="BX1266" s="151"/>
      <c r="BY1266" s="151"/>
      <c r="BZ1266" s="151"/>
      <c r="CA1266" s="151"/>
      <c r="CB1266" s="151"/>
      <c r="CC1266" s="151"/>
      <c r="CD1266" s="151"/>
      <c r="CE1266" s="151"/>
      <c r="CF1266" s="151"/>
      <c r="CG1266" s="151"/>
      <c r="CH1266" s="151"/>
      <c r="CI1266" s="151"/>
      <c r="CJ1266" s="151"/>
      <c r="CK1266" s="151"/>
      <c r="CL1266" s="151"/>
      <c r="CM1266" s="151"/>
      <c r="CN1266" s="151"/>
      <c r="CO1266" s="151"/>
      <c r="CP1266" s="151"/>
      <c r="CQ1266" s="151"/>
      <c r="CR1266" s="151"/>
      <c r="CS1266" s="151"/>
      <c r="CT1266" s="151"/>
      <c r="CU1266" s="151"/>
      <c r="CV1266" s="151"/>
      <c r="CW1266" s="151"/>
      <c r="CX1266" s="151"/>
      <c r="CY1266" s="151"/>
      <c r="CZ1266" s="151"/>
      <c r="DA1266" s="151"/>
      <c r="DB1266" s="151"/>
      <c r="DC1266" s="151"/>
      <c r="DD1266" s="151"/>
      <c r="DE1266" s="151"/>
      <c r="DF1266" s="151"/>
      <c r="DG1266" s="151"/>
      <c r="DH1266" s="151"/>
      <c r="DI1266" s="151"/>
      <c r="DJ1266" s="151"/>
      <c r="DK1266" s="151"/>
      <c r="DL1266" s="151"/>
      <c r="DM1266" s="151"/>
      <c r="DN1266" s="151"/>
      <c r="DO1266" s="151"/>
    </row>
    <row r="1267" spans="1:119" ht="15.75" customHeight="1" x14ac:dyDescent="0.2">
      <c r="A1267" s="151"/>
      <c r="B1267" s="151"/>
      <c r="C1267" s="151"/>
      <c r="D1267" s="151"/>
      <c r="E1267" s="151"/>
      <c r="F1267" s="151"/>
      <c r="G1267" s="151"/>
      <c r="H1267" s="151"/>
      <c r="I1267" s="151"/>
      <c r="J1267" s="151"/>
      <c r="K1267" s="151"/>
      <c r="L1267" s="151"/>
      <c r="M1267" s="151"/>
      <c r="N1267" s="151"/>
      <c r="O1267" s="151"/>
      <c r="P1267" s="151"/>
      <c r="Q1267" s="151"/>
      <c r="R1267" s="151"/>
      <c r="S1267" s="151"/>
      <c r="T1267" s="151"/>
      <c r="U1267" s="151"/>
      <c r="V1267" s="151"/>
      <c r="W1267" s="151"/>
      <c r="X1267" s="151"/>
      <c r="Y1267" s="151"/>
      <c r="Z1267" s="151"/>
      <c r="AA1267" s="151"/>
      <c r="AB1267" s="151"/>
      <c r="AC1267" s="151"/>
      <c r="AD1267" s="151"/>
      <c r="AE1267" s="151"/>
      <c r="AF1267" s="151"/>
      <c r="AG1267" s="151"/>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c r="BG1267" s="151"/>
      <c r="BH1267" s="151"/>
      <c r="BI1267" s="151"/>
      <c r="BJ1267" s="151"/>
      <c r="BK1267" s="151"/>
      <c r="BL1267" s="151"/>
      <c r="BM1267" s="151"/>
      <c r="BN1267" s="151"/>
      <c r="BO1267" s="151"/>
      <c r="BP1267" s="151"/>
      <c r="BQ1267" s="151"/>
      <c r="BR1267" s="151"/>
      <c r="BS1267" s="151"/>
      <c r="BT1267" s="151"/>
      <c r="BU1267" s="151"/>
      <c r="BV1267" s="151"/>
      <c r="BW1267" s="151"/>
      <c r="BX1267" s="151"/>
      <c r="BY1267" s="151"/>
      <c r="BZ1267" s="151"/>
      <c r="CA1267" s="151"/>
      <c r="CB1267" s="151"/>
      <c r="CC1267" s="151"/>
      <c r="CD1267" s="151"/>
      <c r="CE1267" s="151"/>
      <c r="CF1267" s="151"/>
      <c r="CG1267" s="151"/>
      <c r="CH1267" s="151"/>
      <c r="CI1267" s="151"/>
      <c r="CJ1267" s="151"/>
      <c r="CK1267" s="151"/>
      <c r="CL1267" s="151"/>
      <c r="CM1267" s="151"/>
      <c r="CN1267" s="151"/>
      <c r="CO1267" s="151"/>
      <c r="CP1267" s="151"/>
      <c r="CQ1267" s="151"/>
      <c r="CR1267" s="151"/>
      <c r="CS1267" s="151"/>
      <c r="CT1267" s="151"/>
      <c r="CU1267" s="151"/>
      <c r="CV1267" s="151"/>
      <c r="CW1267" s="151"/>
      <c r="CX1267" s="151"/>
      <c r="CY1267" s="151"/>
      <c r="CZ1267" s="151"/>
      <c r="DA1267" s="151"/>
      <c r="DB1267" s="151"/>
      <c r="DC1267" s="151"/>
      <c r="DD1267" s="151"/>
      <c r="DE1267" s="151"/>
      <c r="DF1267" s="151"/>
      <c r="DG1267" s="151"/>
      <c r="DH1267" s="151"/>
      <c r="DI1267" s="151"/>
      <c r="DJ1267" s="151"/>
      <c r="DK1267" s="151"/>
      <c r="DL1267" s="151"/>
      <c r="DM1267" s="151"/>
      <c r="DN1267" s="151"/>
      <c r="DO1267" s="151"/>
    </row>
    <row r="1268" spans="1:119" ht="15.75" customHeight="1" x14ac:dyDescent="0.2">
      <c r="A1268" s="151"/>
      <c r="B1268" s="151"/>
      <c r="C1268" s="151"/>
      <c r="D1268" s="151"/>
      <c r="E1268" s="151"/>
      <c r="F1268" s="151"/>
      <c r="G1268" s="151"/>
      <c r="H1268" s="151"/>
      <c r="I1268" s="151"/>
      <c r="J1268" s="151"/>
      <c r="K1268" s="151"/>
      <c r="L1268" s="151"/>
      <c r="M1268" s="151"/>
      <c r="N1268" s="151"/>
      <c r="O1268" s="151"/>
      <c r="P1268" s="151"/>
      <c r="Q1268" s="151"/>
      <c r="R1268" s="151"/>
      <c r="S1268" s="151"/>
      <c r="T1268" s="151"/>
      <c r="U1268" s="151"/>
      <c r="V1268" s="151"/>
      <c r="W1268" s="151"/>
      <c r="X1268" s="151"/>
      <c r="Y1268" s="151"/>
      <c r="Z1268" s="151"/>
      <c r="AA1268" s="151"/>
      <c r="AB1268" s="151"/>
      <c r="AC1268" s="151"/>
      <c r="AD1268" s="151"/>
      <c r="AE1268" s="151"/>
      <c r="AF1268" s="151"/>
      <c r="AG1268" s="151"/>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c r="BG1268" s="151"/>
      <c r="BH1268" s="151"/>
      <c r="BI1268" s="151"/>
      <c r="BJ1268" s="151"/>
      <c r="BK1268" s="151"/>
      <c r="BL1268" s="151"/>
      <c r="BM1268" s="151"/>
      <c r="BN1268" s="151"/>
      <c r="BO1268" s="151"/>
      <c r="BP1268" s="151"/>
      <c r="BQ1268" s="151"/>
      <c r="BR1268" s="151"/>
      <c r="BS1268" s="151"/>
      <c r="BT1268" s="151"/>
      <c r="BU1268" s="151"/>
      <c r="BV1268" s="151"/>
      <c r="BW1268" s="151"/>
      <c r="BX1268" s="151"/>
      <c r="BY1268" s="151"/>
      <c r="BZ1268" s="151"/>
      <c r="CA1268" s="151"/>
      <c r="CB1268" s="151"/>
      <c r="CC1268" s="151"/>
      <c r="CD1268" s="151"/>
      <c r="CE1268" s="151"/>
      <c r="CF1268" s="151"/>
      <c r="CG1268" s="151"/>
      <c r="CH1268" s="151"/>
      <c r="CI1268" s="151"/>
      <c r="CJ1268" s="151"/>
      <c r="CK1268" s="151"/>
      <c r="CL1268" s="151"/>
      <c r="CM1268" s="151"/>
      <c r="CN1268" s="151"/>
      <c r="CO1268" s="151"/>
      <c r="CP1268" s="151"/>
      <c r="CQ1268" s="151"/>
      <c r="CR1268" s="151"/>
      <c r="CS1268" s="151"/>
      <c r="CT1268" s="151"/>
      <c r="CU1268" s="151"/>
      <c r="CV1268" s="151"/>
      <c r="CW1268" s="151"/>
      <c r="CX1268" s="151"/>
      <c r="CY1268" s="151"/>
      <c r="CZ1268" s="151"/>
      <c r="DA1268" s="151"/>
      <c r="DB1268" s="151"/>
      <c r="DC1268" s="151"/>
      <c r="DD1268" s="151"/>
      <c r="DE1268" s="151"/>
      <c r="DF1268" s="151"/>
      <c r="DG1268" s="151"/>
      <c r="DH1268" s="151"/>
      <c r="DI1268" s="151"/>
      <c r="DJ1268" s="151"/>
      <c r="DK1268" s="151"/>
      <c r="DL1268" s="151"/>
      <c r="DM1268" s="151"/>
      <c r="DN1268" s="151"/>
      <c r="DO1268" s="151"/>
    </row>
    <row r="1269" spans="1:119" ht="15.75" customHeight="1" x14ac:dyDescent="0.2">
      <c r="A1269" s="151"/>
      <c r="B1269" s="151"/>
      <c r="C1269" s="151"/>
      <c r="D1269" s="151"/>
      <c r="E1269" s="151"/>
      <c r="F1269" s="151"/>
      <c r="G1269" s="151"/>
      <c r="H1269" s="151"/>
      <c r="I1269" s="151"/>
      <c r="J1269" s="151"/>
      <c r="K1269" s="151"/>
      <c r="L1269" s="151"/>
      <c r="M1269" s="151"/>
      <c r="N1269" s="151"/>
      <c r="O1269" s="151"/>
      <c r="P1269" s="151"/>
      <c r="Q1269" s="151"/>
      <c r="R1269" s="151"/>
      <c r="S1269" s="151"/>
      <c r="T1269" s="151"/>
      <c r="U1269" s="151"/>
      <c r="V1269" s="151"/>
      <c r="W1269" s="151"/>
      <c r="X1269" s="151"/>
      <c r="Y1269" s="151"/>
      <c r="Z1269" s="151"/>
      <c r="AA1269" s="151"/>
      <c r="AB1269" s="151"/>
      <c r="AC1269" s="151"/>
      <c r="AD1269" s="151"/>
      <c r="AE1269" s="151"/>
      <c r="AF1269" s="151"/>
      <c r="AG1269" s="151"/>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c r="BG1269" s="151"/>
      <c r="BH1269" s="151"/>
      <c r="BI1269" s="151"/>
      <c r="BJ1269" s="151"/>
      <c r="BK1269" s="151"/>
      <c r="BL1269" s="151"/>
      <c r="BM1269" s="151"/>
      <c r="BN1269" s="151"/>
      <c r="BO1269" s="151"/>
      <c r="BP1269" s="151"/>
      <c r="BQ1269" s="151"/>
      <c r="BR1269" s="151"/>
      <c r="BS1269" s="151"/>
      <c r="BT1269" s="151"/>
      <c r="BU1269" s="151"/>
      <c r="BV1269" s="151"/>
      <c r="BW1269" s="151"/>
      <c r="BX1269" s="151"/>
      <c r="BY1269" s="151"/>
      <c r="BZ1269" s="151"/>
      <c r="CA1269" s="151"/>
      <c r="CB1269" s="151"/>
      <c r="CC1269" s="151"/>
      <c r="CD1269" s="151"/>
      <c r="CE1269" s="151"/>
      <c r="CF1269" s="151"/>
      <c r="CG1269" s="151"/>
      <c r="CH1269" s="151"/>
      <c r="CI1269" s="151"/>
      <c r="CJ1269" s="151"/>
      <c r="CK1269" s="151"/>
      <c r="CL1269" s="151"/>
      <c r="CM1269" s="151"/>
      <c r="CN1269" s="151"/>
      <c r="CO1269" s="151"/>
      <c r="CP1269" s="151"/>
      <c r="CQ1269" s="151"/>
      <c r="CR1269" s="151"/>
      <c r="CS1269" s="151"/>
      <c r="CT1269" s="151"/>
      <c r="CU1269" s="151"/>
      <c r="CV1269" s="151"/>
      <c r="CW1269" s="151"/>
      <c r="CX1269" s="151"/>
      <c r="CY1269" s="151"/>
      <c r="CZ1269" s="151"/>
      <c r="DA1269" s="151"/>
      <c r="DB1269" s="151"/>
      <c r="DC1269" s="151"/>
      <c r="DD1269" s="151"/>
      <c r="DE1269" s="151"/>
      <c r="DF1269" s="151"/>
      <c r="DG1269" s="151"/>
      <c r="DH1269" s="151"/>
      <c r="DI1269" s="151"/>
      <c r="DJ1269" s="151"/>
      <c r="DK1269" s="151"/>
      <c r="DL1269" s="151"/>
      <c r="DM1269" s="151"/>
      <c r="DN1269" s="151"/>
      <c r="DO1269" s="151"/>
    </row>
    <row r="1270" spans="1:119" ht="15.75" customHeight="1" x14ac:dyDescent="0.2">
      <c r="A1270" s="151"/>
      <c r="B1270" s="151"/>
      <c r="C1270" s="151"/>
      <c r="D1270" s="151"/>
      <c r="E1270" s="151"/>
      <c r="F1270" s="151"/>
      <c r="G1270" s="151"/>
      <c r="H1270" s="151"/>
      <c r="I1270" s="151"/>
      <c r="J1270" s="151"/>
      <c r="K1270" s="151"/>
      <c r="L1270" s="151"/>
      <c r="M1270" s="151"/>
      <c r="N1270" s="151"/>
      <c r="O1270" s="151"/>
      <c r="P1270" s="151"/>
      <c r="Q1270" s="151"/>
      <c r="R1270" s="151"/>
      <c r="S1270" s="151"/>
      <c r="T1270" s="151"/>
      <c r="U1270" s="151"/>
      <c r="V1270" s="151"/>
      <c r="W1270" s="151"/>
      <c r="X1270" s="151"/>
      <c r="Y1270" s="151"/>
      <c r="Z1270" s="151"/>
      <c r="AA1270" s="151"/>
      <c r="AB1270" s="151"/>
      <c r="AC1270" s="151"/>
      <c r="AD1270" s="151"/>
      <c r="AE1270" s="151"/>
      <c r="AF1270" s="151"/>
      <c r="AG1270" s="151"/>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c r="BG1270" s="151"/>
      <c r="BH1270" s="151"/>
      <c r="BI1270" s="151"/>
      <c r="BJ1270" s="151"/>
      <c r="BK1270" s="151"/>
      <c r="BL1270" s="151"/>
      <c r="BM1270" s="151"/>
      <c r="BN1270" s="151"/>
      <c r="BO1270" s="151"/>
      <c r="BP1270" s="151"/>
      <c r="BQ1270" s="151"/>
      <c r="BR1270" s="151"/>
      <c r="BS1270" s="151"/>
      <c r="BT1270" s="151"/>
      <c r="BU1270" s="151"/>
      <c r="BV1270" s="151"/>
      <c r="BW1270" s="151"/>
      <c r="BX1270" s="151"/>
      <c r="BY1270" s="151"/>
      <c r="BZ1270" s="151"/>
      <c r="CA1270" s="151"/>
      <c r="CB1270" s="151"/>
      <c r="CC1270" s="151"/>
      <c r="CD1270" s="151"/>
      <c r="CE1270" s="151"/>
      <c r="CF1270" s="151"/>
      <c r="CG1270" s="151"/>
      <c r="CH1270" s="151"/>
      <c r="CI1270" s="151"/>
      <c r="CJ1270" s="151"/>
      <c r="CK1270" s="151"/>
      <c r="CL1270" s="151"/>
      <c r="CM1270" s="151"/>
      <c r="CN1270" s="151"/>
      <c r="CO1270" s="151"/>
      <c r="CP1270" s="151"/>
      <c r="CQ1270" s="151"/>
      <c r="CR1270" s="151"/>
      <c r="CS1270" s="151"/>
      <c r="CT1270" s="151"/>
      <c r="CU1270" s="151"/>
      <c r="CV1270" s="151"/>
      <c r="CW1270" s="151"/>
      <c r="CX1270" s="151"/>
      <c r="CY1270" s="151"/>
      <c r="CZ1270" s="151"/>
      <c r="DA1270" s="151"/>
      <c r="DB1270" s="151"/>
      <c r="DC1270" s="151"/>
      <c r="DD1270" s="151"/>
      <c r="DE1270" s="151"/>
      <c r="DF1270" s="151"/>
      <c r="DG1270" s="151"/>
      <c r="DH1270" s="151"/>
      <c r="DI1270" s="151"/>
      <c r="DJ1270" s="151"/>
      <c r="DK1270" s="151"/>
      <c r="DL1270" s="151"/>
      <c r="DM1270" s="151"/>
      <c r="DN1270" s="151"/>
      <c r="DO1270" s="151"/>
    </row>
    <row r="1271" spans="1:119" ht="15.75" customHeight="1" x14ac:dyDescent="0.2">
      <c r="A1271" s="151"/>
      <c r="B1271" s="151"/>
      <c r="C1271" s="151"/>
      <c r="D1271" s="151"/>
      <c r="E1271" s="151"/>
      <c r="F1271" s="151"/>
      <c r="G1271" s="151"/>
      <c r="H1271" s="151"/>
      <c r="I1271" s="151"/>
      <c r="J1271" s="151"/>
      <c r="K1271" s="151"/>
      <c r="L1271" s="151"/>
      <c r="M1271" s="151"/>
      <c r="N1271" s="151"/>
      <c r="O1271" s="151"/>
      <c r="P1271" s="151"/>
      <c r="Q1271" s="151"/>
      <c r="R1271" s="151"/>
      <c r="S1271" s="151"/>
      <c r="T1271" s="151"/>
      <c r="U1271" s="151"/>
      <c r="V1271" s="151"/>
      <c r="W1271" s="151"/>
      <c r="X1271" s="151"/>
      <c r="Y1271" s="151"/>
      <c r="Z1271" s="151"/>
      <c r="AA1271" s="151"/>
      <c r="AB1271" s="151"/>
      <c r="AC1271" s="151"/>
      <c r="AD1271" s="151"/>
      <c r="AE1271" s="151"/>
      <c r="AF1271" s="151"/>
      <c r="AG1271" s="151"/>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c r="BG1271" s="151"/>
      <c r="BH1271" s="151"/>
      <c r="BI1271" s="151"/>
      <c r="BJ1271" s="151"/>
      <c r="BK1271" s="151"/>
      <c r="BL1271" s="151"/>
      <c r="BM1271" s="151"/>
      <c r="BN1271" s="151"/>
      <c r="BO1271" s="151"/>
      <c r="BP1271" s="151"/>
      <c r="BQ1271" s="151"/>
      <c r="BR1271" s="151"/>
      <c r="BS1271" s="151"/>
      <c r="BT1271" s="151"/>
      <c r="BU1271" s="151"/>
      <c r="BV1271" s="151"/>
      <c r="BW1271" s="151"/>
      <c r="BX1271" s="151"/>
      <c r="BY1271" s="151"/>
      <c r="BZ1271" s="151"/>
      <c r="CA1271" s="151"/>
      <c r="CB1271" s="151"/>
      <c r="CC1271" s="151"/>
      <c r="CD1271" s="151"/>
      <c r="CE1271" s="151"/>
      <c r="CF1271" s="151"/>
      <c r="CG1271" s="151"/>
      <c r="CH1271" s="151"/>
      <c r="CI1271" s="151"/>
      <c r="CJ1271" s="151"/>
      <c r="CK1271" s="151"/>
      <c r="CL1271" s="151"/>
      <c r="CM1271" s="151"/>
      <c r="CN1271" s="151"/>
      <c r="CO1271" s="151"/>
      <c r="CP1271" s="151"/>
      <c r="CQ1271" s="151"/>
      <c r="CR1271" s="151"/>
      <c r="CS1271" s="151"/>
      <c r="CT1271" s="151"/>
      <c r="CU1271" s="151"/>
      <c r="CV1271" s="151"/>
      <c r="CW1271" s="151"/>
      <c r="CX1271" s="151"/>
      <c r="CY1271" s="151"/>
      <c r="CZ1271" s="151"/>
      <c r="DA1271" s="151"/>
      <c r="DB1271" s="151"/>
      <c r="DC1271" s="151"/>
      <c r="DD1271" s="151"/>
      <c r="DE1271" s="151"/>
      <c r="DF1271" s="151"/>
      <c r="DG1271" s="151"/>
      <c r="DH1271" s="151"/>
      <c r="DI1271" s="151"/>
      <c r="DJ1271" s="151"/>
      <c r="DK1271" s="151"/>
      <c r="DL1271" s="151"/>
      <c r="DM1271" s="151"/>
      <c r="DN1271" s="151"/>
      <c r="DO1271" s="151"/>
    </row>
    <row r="1272" spans="1:119" ht="15.75" customHeight="1" x14ac:dyDescent="0.2">
      <c r="A1272" s="151"/>
      <c r="B1272" s="151"/>
      <c r="C1272" s="151"/>
      <c r="D1272" s="151"/>
      <c r="E1272" s="151"/>
      <c r="F1272" s="151"/>
      <c r="G1272" s="151"/>
      <c r="H1272" s="151"/>
      <c r="I1272" s="151"/>
      <c r="J1272" s="151"/>
      <c r="K1272" s="151"/>
      <c r="L1272" s="151"/>
      <c r="M1272" s="151"/>
      <c r="N1272" s="151"/>
      <c r="O1272" s="151"/>
      <c r="P1272" s="151"/>
      <c r="Q1272" s="151"/>
      <c r="R1272" s="151"/>
      <c r="S1272" s="151"/>
      <c r="T1272" s="151"/>
      <c r="U1272" s="151"/>
      <c r="V1272" s="151"/>
      <c r="W1272" s="151"/>
      <c r="X1272" s="151"/>
      <c r="Y1272" s="151"/>
      <c r="Z1272" s="151"/>
      <c r="AA1272" s="151"/>
      <c r="AB1272" s="151"/>
      <c r="AC1272" s="151"/>
      <c r="AD1272" s="151"/>
      <c r="AE1272" s="151"/>
      <c r="AF1272" s="151"/>
      <c r="AG1272" s="151"/>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c r="BG1272" s="151"/>
      <c r="BH1272" s="151"/>
      <c r="BI1272" s="151"/>
      <c r="BJ1272" s="151"/>
      <c r="BK1272" s="151"/>
      <c r="BL1272" s="151"/>
      <c r="BM1272" s="151"/>
      <c r="BN1272" s="151"/>
      <c r="BO1272" s="151"/>
      <c r="BP1272" s="151"/>
      <c r="BQ1272" s="151"/>
      <c r="BR1272" s="151"/>
      <c r="BS1272" s="151"/>
      <c r="BT1272" s="151"/>
      <c r="BU1272" s="151"/>
      <c r="BV1272" s="151"/>
      <c r="BW1272" s="151"/>
      <c r="BX1272" s="151"/>
      <c r="BY1272" s="151"/>
      <c r="BZ1272" s="151"/>
      <c r="CA1272" s="151"/>
      <c r="CB1272" s="151"/>
      <c r="CC1272" s="151"/>
      <c r="CD1272" s="151"/>
      <c r="CE1272" s="151"/>
      <c r="CF1272" s="151"/>
      <c r="CG1272" s="151"/>
      <c r="CH1272" s="151"/>
      <c r="CI1272" s="151"/>
      <c r="CJ1272" s="151"/>
      <c r="CK1272" s="151"/>
      <c r="CL1272" s="151"/>
      <c r="CM1272" s="151"/>
      <c r="CN1272" s="151"/>
      <c r="CO1272" s="151"/>
      <c r="CP1272" s="151"/>
      <c r="CQ1272" s="151"/>
      <c r="CR1272" s="151"/>
      <c r="CS1272" s="151"/>
      <c r="CT1272" s="151"/>
      <c r="CU1272" s="151"/>
      <c r="CV1272" s="151"/>
      <c r="CW1272" s="151"/>
      <c r="CX1272" s="151"/>
      <c r="CY1272" s="151"/>
      <c r="CZ1272" s="151"/>
      <c r="DA1272" s="151"/>
      <c r="DB1272" s="151"/>
      <c r="DC1272" s="151"/>
      <c r="DD1272" s="151"/>
      <c r="DE1272" s="151"/>
      <c r="DF1272" s="151"/>
      <c r="DG1272" s="151"/>
      <c r="DH1272" s="151"/>
      <c r="DI1272" s="151"/>
      <c r="DJ1272" s="151"/>
      <c r="DK1272" s="151"/>
      <c r="DL1272" s="151"/>
      <c r="DM1272" s="151"/>
      <c r="DN1272" s="151"/>
      <c r="DO1272" s="151"/>
    </row>
    <row r="1273" spans="1:119" ht="15.75" customHeight="1" x14ac:dyDescent="0.2">
      <c r="A1273" s="151"/>
      <c r="B1273" s="151"/>
      <c r="C1273" s="151"/>
      <c r="D1273" s="151"/>
      <c r="E1273" s="151"/>
      <c r="F1273" s="151"/>
      <c r="G1273" s="151"/>
      <c r="H1273" s="151"/>
      <c r="I1273" s="151"/>
      <c r="J1273" s="151"/>
      <c r="K1273" s="151"/>
      <c r="L1273" s="151"/>
      <c r="M1273" s="151"/>
      <c r="N1273" s="151"/>
      <c r="O1273" s="151"/>
      <c r="P1273" s="151"/>
      <c r="Q1273" s="151"/>
      <c r="R1273" s="151"/>
      <c r="S1273" s="151"/>
      <c r="T1273" s="151"/>
      <c r="U1273" s="151"/>
      <c r="V1273" s="151"/>
      <c r="W1273" s="151"/>
      <c r="X1273" s="151"/>
      <c r="Y1273" s="151"/>
      <c r="Z1273" s="151"/>
      <c r="AA1273" s="151"/>
      <c r="AB1273" s="151"/>
      <c r="AC1273" s="151"/>
      <c r="AD1273" s="151"/>
      <c r="AE1273" s="151"/>
      <c r="AF1273" s="151"/>
      <c r="AG1273" s="151"/>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c r="BG1273" s="151"/>
      <c r="BH1273" s="151"/>
      <c r="BI1273" s="151"/>
      <c r="BJ1273" s="151"/>
      <c r="BK1273" s="151"/>
      <c r="BL1273" s="151"/>
      <c r="BM1273" s="151"/>
      <c r="BN1273" s="151"/>
      <c r="BO1273" s="151"/>
      <c r="BP1273" s="151"/>
      <c r="BQ1273" s="151"/>
      <c r="BR1273" s="151"/>
      <c r="BS1273" s="151"/>
      <c r="BT1273" s="151"/>
      <c r="BU1273" s="151"/>
      <c r="BV1273" s="151"/>
      <c r="BW1273" s="151"/>
      <c r="BX1273" s="151"/>
      <c r="BY1273" s="151"/>
      <c r="BZ1273" s="151"/>
      <c r="CA1273" s="151"/>
      <c r="CB1273" s="151"/>
      <c r="CC1273" s="151"/>
      <c r="CD1273" s="151"/>
      <c r="CE1273" s="151"/>
      <c r="CF1273" s="151"/>
      <c r="CG1273" s="151"/>
      <c r="CH1273" s="151"/>
      <c r="CI1273" s="151"/>
      <c r="CJ1273" s="151"/>
      <c r="CK1273" s="151"/>
      <c r="CL1273" s="151"/>
      <c r="CM1273" s="151"/>
      <c r="CN1273" s="151"/>
      <c r="CO1273" s="151"/>
      <c r="CP1273" s="151"/>
      <c r="CQ1273" s="151"/>
      <c r="CR1273" s="151"/>
      <c r="CS1273" s="151"/>
      <c r="CT1273" s="151"/>
      <c r="CU1273" s="151"/>
      <c r="CV1273" s="151"/>
      <c r="CW1273" s="151"/>
      <c r="CX1273" s="151"/>
      <c r="CY1273" s="151"/>
      <c r="CZ1273" s="151"/>
      <c r="DA1273" s="151"/>
      <c r="DB1273" s="151"/>
      <c r="DC1273" s="151"/>
      <c r="DD1273" s="151"/>
      <c r="DE1273" s="151"/>
      <c r="DF1273" s="151"/>
      <c r="DG1273" s="151"/>
      <c r="DH1273" s="151"/>
      <c r="DI1273" s="151"/>
      <c r="DJ1273" s="151"/>
      <c r="DK1273" s="151"/>
      <c r="DL1273" s="151"/>
      <c r="DM1273" s="151"/>
      <c r="DN1273" s="151"/>
      <c r="DO1273" s="151"/>
    </row>
    <row r="1274" spans="1:119" ht="15.75" customHeight="1" x14ac:dyDescent="0.2">
      <c r="A1274" s="151"/>
      <c r="B1274" s="151"/>
      <c r="C1274" s="151"/>
      <c r="D1274" s="151"/>
      <c r="E1274" s="151"/>
      <c r="F1274" s="151"/>
      <c r="G1274" s="151"/>
      <c r="H1274" s="151"/>
      <c r="I1274" s="151"/>
      <c r="J1274" s="151"/>
      <c r="K1274" s="151"/>
      <c r="L1274" s="151"/>
      <c r="M1274" s="151"/>
      <c r="N1274" s="151"/>
      <c r="O1274" s="151"/>
      <c r="P1274" s="151"/>
      <c r="Q1274" s="151"/>
      <c r="R1274" s="151"/>
      <c r="S1274" s="151"/>
      <c r="T1274" s="151"/>
      <c r="U1274" s="151"/>
      <c r="V1274" s="151"/>
      <c r="W1274" s="151"/>
      <c r="X1274" s="151"/>
      <c r="Y1274" s="151"/>
      <c r="Z1274" s="151"/>
      <c r="AA1274" s="151"/>
      <c r="AB1274" s="151"/>
      <c r="AC1274" s="151"/>
      <c r="AD1274" s="151"/>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c r="BG1274" s="151"/>
      <c r="BH1274" s="151"/>
      <c r="BI1274" s="151"/>
      <c r="BJ1274" s="151"/>
      <c r="BK1274" s="151"/>
      <c r="BL1274" s="151"/>
      <c r="BM1274" s="151"/>
      <c r="BN1274" s="151"/>
      <c r="BO1274" s="151"/>
      <c r="BP1274" s="151"/>
      <c r="BQ1274" s="151"/>
      <c r="BR1274" s="151"/>
      <c r="BS1274" s="151"/>
      <c r="BT1274" s="151"/>
      <c r="BU1274" s="151"/>
      <c r="BV1274" s="151"/>
      <c r="BW1274" s="151"/>
      <c r="BX1274" s="151"/>
      <c r="BY1274" s="151"/>
      <c r="BZ1274" s="151"/>
      <c r="CA1274" s="151"/>
      <c r="CB1274" s="151"/>
      <c r="CC1274" s="151"/>
      <c r="CD1274" s="151"/>
      <c r="CE1274" s="151"/>
      <c r="CF1274" s="151"/>
      <c r="CG1274" s="151"/>
      <c r="CH1274" s="151"/>
      <c r="CI1274" s="151"/>
      <c r="CJ1274" s="151"/>
      <c r="CK1274" s="151"/>
      <c r="CL1274" s="151"/>
      <c r="CM1274" s="151"/>
      <c r="CN1274" s="151"/>
      <c r="CO1274" s="151"/>
      <c r="CP1274" s="151"/>
      <c r="CQ1274" s="151"/>
      <c r="CR1274" s="151"/>
      <c r="CS1274" s="151"/>
      <c r="CT1274" s="151"/>
      <c r="CU1274" s="151"/>
      <c r="CV1274" s="151"/>
      <c r="CW1274" s="151"/>
      <c r="CX1274" s="151"/>
      <c r="CY1274" s="151"/>
      <c r="CZ1274" s="151"/>
      <c r="DA1274" s="151"/>
      <c r="DB1274" s="151"/>
      <c r="DC1274" s="151"/>
      <c r="DD1274" s="151"/>
      <c r="DE1274" s="151"/>
      <c r="DF1274" s="151"/>
      <c r="DG1274" s="151"/>
      <c r="DH1274" s="151"/>
      <c r="DI1274" s="151"/>
      <c r="DJ1274" s="151"/>
      <c r="DK1274" s="151"/>
      <c r="DL1274" s="151"/>
      <c r="DM1274" s="151"/>
      <c r="DN1274" s="151"/>
      <c r="DO1274" s="151"/>
    </row>
    <row r="1275" spans="1:119" ht="15.75" customHeight="1" x14ac:dyDescent="0.2">
      <c r="A1275" s="151"/>
      <c r="B1275" s="151"/>
      <c r="C1275" s="151"/>
      <c r="D1275" s="151"/>
      <c r="E1275" s="151"/>
      <c r="F1275" s="151"/>
      <c r="G1275" s="151"/>
      <c r="H1275" s="151"/>
      <c r="I1275" s="151"/>
      <c r="J1275" s="151"/>
      <c r="K1275" s="151"/>
      <c r="L1275" s="151"/>
      <c r="M1275" s="151"/>
      <c r="N1275" s="151"/>
      <c r="O1275" s="151"/>
      <c r="P1275" s="151"/>
      <c r="Q1275" s="151"/>
      <c r="R1275" s="151"/>
      <c r="S1275" s="151"/>
      <c r="T1275" s="151"/>
      <c r="U1275" s="151"/>
      <c r="V1275" s="151"/>
      <c r="W1275" s="151"/>
      <c r="X1275" s="151"/>
      <c r="Y1275" s="151"/>
      <c r="Z1275" s="151"/>
      <c r="AA1275" s="151"/>
      <c r="AB1275" s="151"/>
      <c r="AC1275" s="151"/>
      <c r="AD1275" s="151"/>
      <c r="AE1275" s="151"/>
      <c r="AF1275" s="151"/>
      <c r="AG1275" s="151"/>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c r="BG1275" s="151"/>
      <c r="BH1275" s="151"/>
      <c r="BI1275" s="151"/>
      <c r="BJ1275" s="151"/>
      <c r="BK1275" s="151"/>
      <c r="BL1275" s="151"/>
      <c r="BM1275" s="151"/>
      <c r="BN1275" s="151"/>
      <c r="BO1275" s="151"/>
      <c r="BP1275" s="151"/>
      <c r="BQ1275" s="151"/>
      <c r="BR1275" s="151"/>
      <c r="BS1275" s="151"/>
      <c r="BT1275" s="151"/>
      <c r="BU1275" s="151"/>
      <c r="BV1275" s="151"/>
      <c r="BW1275" s="151"/>
      <c r="BX1275" s="151"/>
      <c r="BY1275" s="151"/>
      <c r="BZ1275" s="151"/>
      <c r="CA1275" s="151"/>
      <c r="CB1275" s="151"/>
      <c r="CC1275" s="151"/>
      <c r="CD1275" s="151"/>
      <c r="CE1275" s="151"/>
      <c r="CF1275" s="151"/>
      <c r="CG1275" s="151"/>
      <c r="CH1275" s="151"/>
      <c r="CI1275" s="151"/>
      <c r="CJ1275" s="151"/>
      <c r="CK1275" s="151"/>
      <c r="CL1275" s="151"/>
      <c r="CM1275" s="151"/>
      <c r="CN1275" s="151"/>
      <c r="CO1275" s="151"/>
      <c r="CP1275" s="151"/>
      <c r="CQ1275" s="151"/>
      <c r="CR1275" s="151"/>
      <c r="CS1275" s="151"/>
      <c r="CT1275" s="151"/>
      <c r="CU1275" s="151"/>
      <c r="CV1275" s="151"/>
      <c r="CW1275" s="151"/>
      <c r="CX1275" s="151"/>
      <c r="CY1275" s="151"/>
      <c r="CZ1275" s="151"/>
      <c r="DA1275" s="151"/>
      <c r="DB1275" s="151"/>
      <c r="DC1275" s="151"/>
      <c r="DD1275" s="151"/>
      <c r="DE1275" s="151"/>
      <c r="DF1275" s="151"/>
      <c r="DG1275" s="151"/>
      <c r="DH1275" s="151"/>
      <c r="DI1275" s="151"/>
      <c r="DJ1275" s="151"/>
      <c r="DK1275" s="151"/>
      <c r="DL1275" s="151"/>
      <c r="DM1275" s="151"/>
      <c r="DN1275" s="151"/>
      <c r="DO1275" s="151"/>
    </row>
    <row r="1276" spans="1:119" ht="15.75" customHeight="1" x14ac:dyDescent="0.2">
      <c r="A1276" s="151"/>
      <c r="B1276" s="151"/>
      <c r="C1276" s="151"/>
      <c r="D1276" s="151"/>
      <c r="E1276" s="151"/>
      <c r="F1276" s="151"/>
      <c r="G1276" s="151"/>
      <c r="H1276" s="151"/>
      <c r="I1276" s="151"/>
      <c r="J1276" s="151"/>
      <c r="K1276" s="151"/>
      <c r="L1276" s="151"/>
      <c r="M1276" s="151"/>
      <c r="N1276" s="151"/>
      <c r="O1276" s="151"/>
      <c r="P1276" s="151"/>
      <c r="Q1276" s="151"/>
      <c r="R1276" s="151"/>
      <c r="S1276" s="151"/>
      <c r="T1276" s="151"/>
      <c r="U1276" s="151"/>
      <c r="V1276" s="151"/>
      <c r="W1276" s="151"/>
      <c r="X1276" s="151"/>
      <c r="Y1276" s="151"/>
      <c r="Z1276" s="151"/>
      <c r="AA1276" s="151"/>
      <c r="AB1276" s="151"/>
      <c r="AC1276" s="151"/>
      <c r="AD1276" s="151"/>
      <c r="AE1276" s="151"/>
      <c r="AF1276" s="151"/>
      <c r="AG1276" s="151"/>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c r="BG1276" s="151"/>
      <c r="BH1276" s="151"/>
      <c r="BI1276" s="151"/>
      <c r="BJ1276" s="151"/>
      <c r="BK1276" s="151"/>
      <c r="BL1276" s="151"/>
      <c r="BM1276" s="151"/>
      <c r="BN1276" s="151"/>
      <c r="BO1276" s="151"/>
      <c r="BP1276" s="151"/>
      <c r="BQ1276" s="151"/>
      <c r="BR1276" s="151"/>
      <c r="BS1276" s="151"/>
      <c r="BT1276" s="151"/>
      <c r="BU1276" s="151"/>
      <c r="BV1276" s="151"/>
      <c r="BW1276" s="151"/>
      <c r="BX1276" s="151"/>
      <c r="BY1276" s="151"/>
      <c r="BZ1276" s="151"/>
      <c r="CA1276" s="151"/>
      <c r="CB1276" s="151"/>
      <c r="CC1276" s="151"/>
      <c r="CD1276" s="151"/>
      <c r="CE1276" s="151"/>
      <c r="CF1276" s="151"/>
      <c r="CG1276" s="151"/>
      <c r="CH1276" s="151"/>
      <c r="CI1276" s="151"/>
      <c r="CJ1276" s="151"/>
      <c r="CK1276" s="151"/>
      <c r="CL1276" s="151"/>
      <c r="CM1276" s="151"/>
      <c r="CN1276" s="151"/>
      <c r="CO1276" s="151"/>
      <c r="CP1276" s="151"/>
      <c r="CQ1276" s="151"/>
      <c r="CR1276" s="151"/>
      <c r="CS1276" s="151"/>
      <c r="CT1276" s="151"/>
      <c r="CU1276" s="151"/>
      <c r="CV1276" s="151"/>
      <c r="CW1276" s="151"/>
      <c r="CX1276" s="151"/>
      <c r="CY1276" s="151"/>
      <c r="CZ1276" s="151"/>
      <c r="DA1276" s="151"/>
      <c r="DB1276" s="151"/>
      <c r="DC1276" s="151"/>
      <c r="DD1276" s="151"/>
      <c r="DE1276" s="151"/>
      <c r="DF1276" s="151"/>
      <c r="DG1276" s="151"/>
      <c r="DH1276" s="151"/>
      <c r="DI1276" s="151"/>
      <c r="DJ1276" s="151"/>
      <c r="DK1276" s="151"/>
      <c r="DL1276" s="151"/>
      <c r="DM1276" s="151"/>
      <c r="DN1276" s="151"/>
      <c r="DO1276" s="151"/>
    </row>
    <row r="1277" spans="1:119" ht="15.75" customHeight="1" x14ac:dyDescent="0.2">
      <c r="A1277" s="151"/>
      <c r="B1277" s="151"/>
      <c r="C1277" s="151"/>
      <c r="D1277" s="151"/>
      <c r="E1277" s="151"/>
      <c r="F1277" s="151"/>
      <c r="G1277" s="151"/>
      <c r="H1277" s="151"/>
      <c r="I1277" s="151"/>
      <c r="J1277" s="151"/>
      <c r="K1277" s="151"/>
      <c r="L1277" s="151"/>
      <c r="M1277" s="151"/>
      <c r="N1277" s="151"/>
      <c r="O1277" s="151"/>
      <c r="P1277" s="151"/>
      <c r="Q1277" s="151"/>
      <c r="R1277" s="151"/>
      <c r="S1277" s="151"/>
      <c r="T1277" s="151"/>
      <c r="U1277" s="151"/>
      <c r="V1277" s="151"/>
      <c r="W1277" s="151"/>
      <c r="X1277" s="151"/>
      <c r="Y1277" s="151"/>
      <c r="Z1277" s="151"/>
      <c r="AA1277" s="151"/>
      <c r="AB1277" s="151"/>
      <c r="AC1277" s="151"/>
      <c r="AD1277" s="151"/>
      <c r="AE1277" s="151"/>
      <c r="AF1277" s="151"/>
      <c r="AG1277" s="151"/>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c r="BG1277" s="151"/>
      <c r="BH1277" s="151"/>
      <c r="BI1277" s="151"/>
      <c r="BJ1277" s="151"/>
      <c r="BK1277" s="151"/>
      <c r="BL1277" s="151"/>
      <c r="BM1277" s="151"/>
      <c r="BN1277" s="151"/>
      <c r="BO1277" s="151"/>
      <c r="BP1277" s="151"/>
      <c r="BQ1277" s="151"/>
      <c r="BR1277" s="151"/>
      <c r="BS1277" s="151"/>
      <c r="BT1277" s="151"/>
      <c r="BU1277" s="151"/>
      <c r="BV1277" s="151"/>
      <c r="BW1277" s="151"/>
      <c r="BX1277" s="151"/>
      <c r="BY1277" s="151"/>
      <c r="BZ1277" s="151"/>
      <c r="CA1277" s="151"/>
      <c r="CB1277" s="151"/>
      <c r="CC1277" s="151"/>
      <c r="CD1277" s="151"/>
      <c r="CE1277" s="151"/>
      <c r="CF1277" s="151"/>
      <c r="CG1277" s="151"/>
      <c r="CH1277" s="151"/>
      <c r="CI1277" s="151"/>
      <c r="CJ1277" s="151"/>
      <c r="CK1277" s="151"/>
      <c r="CL1277" s="151"/>
      <c r="CM1277" s="151"/>
      <c r="CN1277" s="151"/>
      <c r="CO1277" s="151"/>
      <c r="CP1277" s="151"/>
      <c r="CQ1277" s="151"/>
      <c r="CR1277" s="151"/>
      <c r="CS1277" s="151"/>
      <c r="CT1277" s="151"/>
      <c r="CU1277" s="151"/>
      <c r="CV1277" s="151"/>
      <c r="CW1277" s="151"/>
      <c r="CX1277" s="151"/>
      <c r="CY1277" s="151"/>
      <c r="CZ1277" s="151"/>
      <c r="DA1277" s="151"/>
      <c r="DB1277" s="151"/>
      <c r="DC1277" s="151"/>
      <c r="DD1277" s="151"/>
      <c r="DE1277" s="151"/>
      <c r="DF1277" s="151"/>
      <c r="DG1277" s="151"/>
      <c r="DH1277" s="151"/>
      <c r="DI1277" s="151"/>
      <c r="DJ1277" s="151"/>
      <c r="DK1277" s="151"/>
      <c r="DL1277" s="151"/>
      <c r="DM1277" s="151"/>
      <c r="DN1277" s="151"/>
      <c r="DO1277" s="151"/>
    </row>
    <row r="1278" spans="1:119" ht="15.75" customHeight="1" x14ac:dyDescent="0.2">
      <c r="A1278" s="151"/>
      <c r="B1278" s="151"/>
      <c r="C1278" s="151"/>
      <c r="D1278" s="151"/>
      <c r="E1278" s="151"/>
      <c r="F1278" s="151"/>
      <c r="G1278" s="151"/>
      <c r="H1278" s="151"/>
      <c r="I1278" s="151"/>
      <c r="J1278" s="151"/>
      <c r="K1278" s="151"/>
      <c r="L1278" s="151"/>
      <c r="M1278" s="151"/>
      <c r="N1278" s="151"/>
      <c r="O1278" s="151"/>
      <c r="P1278" s="151"/>
      <c r="Q1278" s="151"/>
      <c r="R1278" s="151"/>
      <c r="S1278" s="151"/>
      <c r="T1278" s="151"/>
      <c r="U1278" s="151"/>
      <c r="V1278" s="151"/>
      <c r="W1278" s="151"/>
      <c r="X1278" s="151"/>
      <c r="Y1278" s="151"/>
      <c r="Z1278" s="151"/>
      <c r="AA1278" s="151"/>
      <c r="AB1278" s="151"/>
      <c r="AC1278" s="151"/>
      <c r="AD1278" s="151"/>
      <c r="AE1278" s="151"/>
      <c r="AF1278" s="151"/>
      <c r="AG1278" s="151"/>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c r="BG1278" s="151"/>
      <c r="BH1278" s="151"/>
      <c r="BI1278" s="151"/>
      <c r="BJ1278" s="151"/>
      <c r="BK1278" s="151"/>
      <c r="BL1278" s="151"/>
      <c r="BM1278" s="151"/>
      <c r="BN1278" s="151"/>
      <c r="BO1278" s="151"/>
      <c r="BP1278" s="151"/>
      <c r="BQ1278" s="151"/>
      <c r="BR1278" s="151"/>
      <c r="BS1278" s="151"/>
      <c r="BT1278" s="151"/>
      <c r="BU1278" s="151"/>
      <c r="BV1278" s="151"/>
      <c r="BW1278" s="151"/>
      <c r="BX1278" s="151"/>
      <c r="BY1278" s="151"/>
      <c r="BZ1278" s="151"/>
      <c r="CA1278" s="151"/>
      <c r="CB1278" s="151"/>
      <c r="CC1278" s="151"/>
      <c r="CD1278" s="151"/>
      <c r="CE1278" s="151"/>
      <c r="CF1278" s="151"/>
      <c r="CG1278" s="151"/>
      <c r="CH1278" s="151"/>
      <c r="CI1278" s="151"/>
      <c r="CJ1278" s="151"/>
      <c r="CK1278" s="151"/>
      <c r="CL1278" s="151"/>
      <c r="CM1278" s="151"/>
      <c r="CN1278" s="151"/>
      <c r="CO1278" s="151"/>
      <c r="CP1278" s="151"/>
      <c r="CQ1278" s="151"/>
      <c r="CR1278" s="151"/>
      <c r="CS1278" s="151"/>
      <c r="CT1278" s="151"/>
      <c r="CU1278" s="151"/>
      <c r="CV1278" s="151"/>
      <c r="CW1278" s="151"/>
      <c r="CX1278" s="151"/>
      <c r="CY1278" s="151"/>
      <c r="CZ1278" s="151"/>
      <c r="DA1278" s="151"/>
      <c r="DB1278" s="151"/>
      <c r="DC1278" s="151"/>
      <c r="DD1278" s="151"/>
      <c r="DE1278" s="151"/>
      <c r="DF1278" s="151"/>
      <c r="DG1278" s="151"/>
      <c r="DH1278" s="151"/>
      <c r="DI1278" s="151"/>
      <c r="DJ1278" s="151"/>
      <c r="DK1278" s="151"/>
      <c r="DL1278" s="151"/>
      <c r="DM1278" s="151"/>
      <c r="DN1278" s="151"/>
      <c r="DO1278" s="151"/>
    </row>
    <row r="1279" spans="1:119" ht="15.75" customHeight="1" x14ac:dyDescent="0.2">
      <c r="A1279" s="151"/>
      <c r="B1279" s="151"/>
      <c r="C1279" s="151"/>
      <c r="D1279" s="151"/>
      <c r="E1279" s="151"/>
      <c r="F1279" s="151"/>
      <c r="G1279" s="151"/>
      <c r="H1279" s="151"/>
      <c r="I1279" s="151"/>
      <c r="J1279" s="151"/>
      <c r="K1279" s="151"/>
      <c r="L1279" s="151"/>
      <c r="M1279" s="151"/>
      <c r="N1279" s="151"/>
      <c r="O1279" s="151"/>
      <c r="P1279" s="151"/>
      <c r="Q1279" s="151"/>
      <c r="R1279" s="151"/>
      <c r="S1279" s="151"/>
      <c r="T1279" s="151"/>
      <c r="U1279" s="151"/>
      <c r="V1279" s="151"/>
      <c r="W1279" s="151"/>
      <c r="X1279" s="151"/>
      <c r="Y1279" s="151"/>
      <c r="Z1279" s="151"/>
      <c r="AA1279" s="151"/>
      <c r="AB1279" s="151"/>
      <c r="AC1279" s="151"/>
      <c r="AD1279" s="151"/>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c r="BG1279" s="151"/>
      <c r="BH1279" s="151"/>
      <c r="BI1279" s="151"/>
      <c r="BJ1279" s="151"/>
      <c r="BK1279" s="151"/>
      <c r="BL1279" s="151"/>
      <c r="BM1279" s="151"/>
      <c r="BN1279" s="151"/>
      <c r="BO1279" s="151"/>
      <c r="BP1279" s="151"/>
      <c r="BQ1279" s="151"/>
      <c r="BR1279" s="151"/>
      <c r="BS1279" s="151"/>
      <c r="BT1279" s="151"/>
      <c r="BU1279" s="151"/>
      <c r="BV1279" s="151"/>
      <c r="BW1279" s="151"/>
      <c r="BX1279" s="151"/>
      <c r="BY1279" s="151"/>
      <c r="BZ1279" s="151"/>
      <c r="CA1279" s="151"/>
      <c r="CB1279" s="151"/>
      <c r="CC1279" s="151"/>
      <c r="CD1279" s="151"/>
      <c r="CE1279" s="151"/>
      <c r="CF1279" s="151"/>
      <c r="CG1279" s="151"/>
      <c r="CH1279" s="151"/>
      <c r="CI1279" s="151"/>
      <c r="CJ1279" s="151"/>
      <c r="CK1279" s="151"/>
      <c r="CL1279" s="151"/>
      <c r="CM1279" s="151"/>
      <c r="CN1279" s="151"/>
      <c r="CO1279" s="151"/>
      <c r="CP1279" s="151"/>
      <c r="CQ1279" s="151"/>
      <c r="CR1279" s="151"/>
      <c r="CS1279" s="151"/>
      <c r="CT1279" s="151"/>
      <c r="CU1279" s="151"/>
      <c r="CV1279" s="151"/>
      <c r="CW1279" s="151"/>
      <c r="CX1279" s="151"/>
      <c r="CY1279" s="151"/>
      <c r="CZ1279" s="151"/>
      <c r="DA1279" s="151"/>
      <c r="DB1279" s="151"/>
      <c r="DC1279" s="151"/>
      <c r="DD1279" s="151"/>
      <c r="DE1279" s="151"/>
      <c r="DF1279" s="151"/>
      <c r="DG1279" s="151"/>
      <c r="DH1279" s="151"/>
      <c r="DI1279" s="151"/>
      <c r="DJ1279" s="151"/>
      <c r="DK1279" s="151"/>
      <c r="DL1279" s="151"/>
      <c r="DM1279" s="151"/>
      <c r="DN1279" s="151"/>
      <c r="DO1279" s="151"/>
    </row>
    <row r="1280" spans="1:119" ht="15.75" customHeight="1" x14ac:dyDescent="0.2">
      <c r="A1280" s="151"/>
      <c r="B1280" s="151"/>
      <c r="C1280" s="151"/>
      <c r="D1280" s="151"/>
      <c r="E1280" s="151"/>
      <c r="F1280" s="151"/>
      <c r="G1280" s="151"/>
      <c r="H1280" s="151"/>
      <c r="I1280" s="151"/>
      <c r="J1280" s="151"/>
      <c r="K1280" s="151"/>
      <c r="L1280" s="151"/>
      <c r="M1280" s="151"/>
      <c r="N1280" s="151"/>
      <c r="O1280" s="151"/>
      <c r="P1280" s="151"/>
      <c r="Q1280" s="151"/>
      <c r="R1280" s="151"/>
      <c r="S1280" s="151"/>
      <c r="T1280" s="151"/>
      <c r="U1280" s="151"/>
      <c r="V1280" s="151"/>
      <c r="W1280" s="151"/>
      <c r="X1280" s="151"/>
      <c r="Y1280" s="151"/>
      <c r="Z1280" s="151"/>
      <c r="AA1280" s="151"/>
      <c r="AB1280" s="151"/>
      <c r="AC1280" s="151"/>
      <c r="AD1280" s="151"/>
      <c r="AE1280" s="151"/>
      <c r="AF1280" s="151"/>
      <c r="AG1280" s="151"/>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c r="BG1280" s="151"/>
      <c r="BH1280" s="151"/>
      <c r="BI1280" s="151"/>
      <c r="BJ1280" s="151"/>
      <c r="BK1280" s="151"/>
      <c r="BL1280" s="151"/>
      <c r="BM1280" s="151"/>
      <c r="BN1280" s="151"/>
      <c r="BO1280" s="151"/>
      <c r="BP1280" s="151"/>
      <c r="BQ1280" s="151"/>
      <c r="BR1280" s="151"/>
      <c r="BS1280" s="151"/>
      <c r="BT1280" s="151"/>
      <c r="BU1280" s="151"/>
      <c r="BV1280" s="151"/>
      <c r="BW1280" s="151"/>
      <c r="BX1280" s="151"/>
      <c r="BY1280" s="151"/>
      <c r="BZ1280" s="151"/>
      <c r="CA1280" s="151"/>
      <c r="CB1280" s="151"/>
      <c r="CC1280" s="151"/>
      <c r="CD1280" s="151"/>
      <c r="CE1280" s="151"/>
      <c r="CF1280" s="151"/>
      <c r="CG1280" s="151"/>
      <c r="CH1280" s="151"/>
      <c r="CI1280" s="151"/>
      <c r="CJ1280" s="151"/>
      <c r="CK1280" s="151"/>
      <c r="CL1280" s="151"/>
      <c r="CM1280" s="151"/>
      <c r="CN1280" s="151"/>
      <c r="CO1280" s="151"/>
      <c r="CP1280" s="151"/>
      <c r="CQ1280" s="151"/>
      <c r="CR1280" s="151"/>
      <c r="CS1280" s="151"/>
      <c r="CT1280" s="151"/>
      <c r="CU1280" s="151"/>
      <c r="CV1280" s="151"/>
      <c r="CW1280" s="151"/>
      <c r="CX1280" s="151"/>
      <c r="CY1280" s="151"/>
      <c r="CZ1280" s="151"/>
      <c r="DA1280" s="151"/>
      <c r="DB1280" s="151"/>
      <c r="DC1280" s="151"/>
      <c r="DD1280" s="151"/>
      <c r="DE1280" s="151"/>
      <c r="DF1280" s="151"/>
      <c r="DG1280" s="151"/>
      <c r="DH1280" s="151"/>
      <c r="DI1280" s="151"/>
      <c r="DJ1280" s="151"/>
      <c r="DK1280" s="151"/>
      <c r="DL1280" s="151"/>
      <c r="DM1280" s="151"/>
      <c r="DN1280" s="151"/>
      <c r="DO1280" s="151"/>
    </row>
    <row r="1281" spans="1:119" ht="15.75" customHeight="1" x14ac:dyDescent="0.2">
      <c r="A1281" s="151"/>
      <c r="B1281" s="151"/>
      <c r="C1281" s="151"/>
      <c r="D1281" s="151"/>
      <c r="E1281" s="151"/>
      <c r="F1281" s="151"/>
      <c r="G1281" s="151"/>
      <c r="H1281" s="151"/>
      <c r="I1281" s="151"/>
      <c r="J1281" s="151"/>
      <c r="K1281" s="151"/>
      <c r="L1281" s="151"/>
      <c r="M1281" s="151"/>
      <c r="N1281" s="151"/>
      <c r="O1281" s="151"/>
      <c r="P1281" s="151"/>
      <c r="Q1281" s="151"/>
      <c r="R1281" s="151"/>
      <c r="S1281" s="151"/>
      <c r="T1281" s="151"/>
      <c r="U1281" s="151"/>
      <c r="V1281" s="151"/>
      <c r="W1281" s="151"/>
      <c r="X1281" s="151"/>
      <c r="Y1281" s="151"/>
      <c r="Z1281" s="151"/>
      <c r="AA1281" s="151"/>
      <c r="AB1281" s="151"/>
      <c r="AC1281" s="151"/>
      <c r="AD1281" s="151"/>
      <c r="AE1281" s="151"/>
      <c r="AF1281" s="151"/>
      <c r="AG1281" s="151"/>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c r="BG1281" s="151"/>
      <c r="BH1281" s="151"/>
      <c r="BI1281" s="151"/>
      <c r="BJ1281" s="151"/>
      <c r="BK1281" s="151"/>
      <c r="BL1281" s="151"/>
      <c r="BM1281" s="151"/>
      <c r="BN1281" s="151"/>
      <c r="BO1281" s="151"/>
      <c r="BP1281" s="151"/>
      <c r="BQ1281" s="151"/>
      <c r="BR1281" s="151"/>
      <c r="BS1281" s="151"/>
      <c r="BT1281" s="151"/>
      <c r="BU1281" s="151"/>
      <c r="BV1281" s="151"/>
      <c r="BW1281" s="151"/>
      <c r="BX1281" s="151"/>
      <c r="BY1281" s="151"/>
      <c r="BZ1281" s="151"/>
      <c r="CA1281" s="151"/>
      <c r="CB1281" s="151"/>
      <c r="CC1281" s="151"/>
      <c r="CD1281" s="151"/>
      <c r="CE1281" s="151"/>
      <c r="CF1281" s="151"/>
      <c r="CG1281" s="151"/>
      <c r="CH1281" s="151"/>
      <c r="CI1281" s="151"/>
      <c r="CJ1281" s="151"/>
      <c r="CK1281" s="151"/>
      <c r="CL1281" s="151"/>
      <c r="CM1281" s="151"/>
      <c r="CN1281" s="151"/>
      <c r="CO1281" s="151"/>
      <c r="CP1281" s="151"/>
      <c r="CQ1281" s="151"/>
      <c r="CR1281" s="151"/>
      <c r="CS1281" s="151"/>
      <c r="CT1281" s="151"/>
      <c r="CU1281" s="151"/>
      <c r="CV1281" s="151"/>
      <c r="CW1281" s="151"/>
      <c r="CX1281" s="151"/>
      <c r="CY1281" s="151"/>
      <c r="CZ1281" s="151"/>
      <c r="DA1281" s="151"/>
      <c r="DB1281" s="151"/>
      <c r="DC1281" s="151"/>
      <c r="DD1281" s="151"/>
      <c r="DE1281" s="151"/>
      <c r="DF1281" s="151"/>
      <c r="DG1281" s="151"/>
      <c r="DH1281" s="151"/>
      <c r="DI1281" s="151"/>
      <c r="DJ1281" s="151"/>
      <c r="DK1281" s="151"/>
      <c r="DL1281" s="151"/>
      <c r="DM1281" s="151"/>
      <c r="DN1281" s="151"/>
      <c r="DO1281" s="151"/>
    </row>
    <row r="1282" spans="1:119" ht="15.75" customHeight="1" x14ac:dyDescent="0.2">
      <c r="A1282" s="151"/>
      <c r="B1282" s="151"/>
      <c r="C1282" s="151"/>
      <c r="D1282" s="151"/>
      <c r="E1282" s="151"/>
      <c r="F1282" s="151"/>
      <c r="G1282" s="151"/>
      <c r="H1282" s="151"/>
      <c r="I1282" s="151"/>
      <c r="J1282" s="151"/>
      <c r="K1282" s="151"/>
      <c r="L1282" s="151"/>
      <c r="M1282" s="151"/>
      <c r="N1282" s="151"/>
      <c r="O1282" s="151"/>
      <c r="P1282" s="151"/>
      <c r="Q1282" s="151"/>
      <c r="R1282" s="151"/>
      <c r="S1282" s="151"/>
      <c r="T1282" s="151"/>
      <c r="U1282" s="151"/>
      <c r="V1282" s="151"/>
      <c r="W1282" s="151"/>
      <c r="X1282" s="151"/>
      <c r="Y1282" s="151"/>
      <c r="Z1282" s="151"/>
      <c r="AA1282" s="151"/>
      <c r="AB1282" s="151"/>
      <c r="AC1282" s="151"/>
      <c r="AD1282" s="151"/>
      <c r="AE1282" s="151"/>
      <c r="AF1282" s="151"/>
      <c r="AG1282" s="151"/>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c r="BG1282" s="151"/>
      <c r="BH1282" s="151"/>
      <c r="BI1282" s="151"/>
      <c r="BJ1282" s="151"/>
      <c r="BK1282" s="151"/>
      <c r="BL1282" s="151"/>
      <c r="BM1282" s="151"/>
      <c r="BN1282" s="151"/>
      <c r="BO1282" s="151"/>
      <c r="BP1282" s="151"/>
      <c r="BQ1282" s="151"/>
      <c r="BR1282" s="151"/>
      <c r="BS1282" s="151"/>
      <c r="BT1282" s="151"/>
      <c r="BU1282" s="151"/>
      <c r="BV1282" s="151"/>
      <c r="BW1282" s="151"/>
      <c r="BX1282" s="151"/>
      <c r="BY1282" s="151"/>
      <c r="BZ1282" s="151"/>
      <c r="CA1282" s="151"/>
      <c r="CB1282" s="151"/>
      <c r="CC1282" s="151"/>
      <c r="CD1282" s="151"/>
      <c r="CE1282" s="151"/>
      <c r="CF1282" s="151"/>
      <c r="CG1282" s="151"/>
      <c r="CH1282" s="151"/>
      <c r="CI1282" s="151"/>
      <c r="CJ1282" s="151"/>
      <c r="CK1282" s="151"/>
      <c r="CL1282" s="151"/>
      <c r="CM1282" s="151"/>
      <c r="CN1282" s="151"/>
      <c r="CO1282" s="151"/>
      <c r="CP1282" s="151"/>
      <c r="CQ1282" s="151"/>
      <c r="CR1282" s="151"/>
      <c r="CS1282" s="151"/>
      <c r="CT1282" s="151"/>
      <c r="CU1282" s="151"/>
      <c r="CV1282" s="151"/>
      <c r="CW1282" s="151"/>
      <c r="CX1282" s="151"/>
      <c r="CY1282" s="151"/>
      <c r="CZ1282" s="151"/>
      <c r="DA1282" s="151"/>
      <c r="DB1282" s="151"/>
      <c r="DC1282" s="151"/>
      <c r="DD1282" s="151"/>
      <c r="DE1282" s="151"/>
      <c r="DF1282" s="151"/>
      <c r="DG1282" s="151"/>
      <c r="DH1282" s="151"/>
      <c r="DI1282" s="151"/>
      <c r="DJ1282" s="151"/>
      <c r="DK1282" s="151"/>
      <c r="DL1282" s="151"/>
      <c r="DM1282" s="151"/>
      <c r="DN1282" s="151"/>
      <c r="DO1282" s="151"/>
    </row>
    <row r="1283" spans="1:119" ht="15.75" customHeight="1" x14ac:dyDescent="0.2">
      <c r="A1283" s="151"/>
      <c r="B1283" s="151"/>
      <c r="C1283" s="151"/>
      <c r="D1283" s="151"/>
      <c r="E1283" s="151"/>
      <c r="F1283" s="151"/>
      <c r="G1283" s="151"/>
      <c r="H1283" s="151"/>
      <c r="I1283" s="151"/>
      <c r="J1283" s="151"/>
      <c r="K1283" s="151"/>
      <c r="L1283" s="151"/>
      <c r="M1283" s="151"/>
      <c r="N1283" s="151"/>
      <c r="O1283" s="151"/>
      <c r="P1283" s="151"/>
      <c r="Q1283" s="151"/>
      <c r="R1283" s="151"/>
      <c r="S1283" s="151"/>
      <c r="T1283" s="151"/>
      <c r="U1283" s="151"/>
      <c r="V1283" s="151"/>
      <c r="W1283" s="151"/>
      <c r="X1283" s="151"/>
      <c r="Y1283" s="151"/>
      <c r="Z1283" s="151"/>
      <c r="AA1283" s="151"/>
      <c r="AB1283" s="151"/>
      <c r="AC1283" s="151"/>
      <c r="AD1283" s="151"/>
      <c r="AE1283" s="151"/>
      <c r="AF1283" s="151"/>
      <c r="AG1283" s="151"/>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c r="BG1283" s="151"/>
      <c r="BH1283" s="151"/>
      <c r="BI1283" s="151"/>
      <c r="BJ1283" s="151"/>
      <c r="BK1283" s="151"/>
      <c r="BL1283" s="151"/>
      <c r="BM1283" s="151"/>
      <c r="BN1283" s="151"/>
      <c r="BO1283" s="151"/>
      <c r="BP1283" s="151"/>
      <c r="BQ1283" s="151"/>
      <c r="BR1283" s="151"/>
      <c r="BS1283" s="151"/>
      <c r="BT1283" s="151"/>
      <c r="BU1283" s="151"/>
      <c r="BV1283" s="151"/>
      <c r="BW1283" s="151"/>
      <c r="BX1283" s="151"/>
      <c r="BY1283" s="151"/>
      <c r="BZ1283" s="151"/>
      <c r="CA1283" s="151"/>
      <c r="CB1283" s="151"/>
      <c r="CC1283" s="151"/>
      <c r="CD1283" s="151"/>
      <c r="CE1283" s="151"/>
      <c r="CF1283" s="151"/>
      <c r="CG1283" s="151"/>
      <c r="CH1283" s="151"/>
      <c r="CI1283" s="151"/>
      <c r="CJ1283" s="151"/>
      <c r="CK1283" s="151"/>
      <c r="CL1283" s="151"/>
      <c r="CM1283" s="151"/>
      <c r="CN1283" s="151"/>
      <c r="CO1283" s="151"/>
      <c r="CP1283" s="151"/>
      <c r="CQ1283" s="151"/>
      <c r="CR1283" s="151"/>
      <c r="CS1283" s="151"/>
      <c r="CT1283" s="151"/>
      <c r="CU1283" s="151"/>
      <c r="CV1283" s="151"/>
      <c r="CW1283" s="151"/>
      <c r="CX1283" s="151"/>
      <c r="CY1283" s="151"/>
      <c r="CZ1283" s="151"/>
      <c r="DA1283" s="151"/>
      <c r="DB1283" s="151"/>
      <c r="DC1283" s="151"/>
      <c r="DD1283" s="151"/>
      <c r="DE1283" s="151"/>
      <c r="DF1283" s="151"/>
      <c r="DG1283" s="151"/>
      <c r="DH1283" s="151"/>
      <c r="DI1283" s="151"/>
      <c r="DJ1283" s="151"/>
      <c r="DK1283" s="151"/>
      <c r="DL1283" s="151"/>
      <c r="DM1283" s="151"/>
      <c r="DN1283" s="151"/>
      <c r="DO1283" s="151"/>
    </row>
    <row r="1284" spans="1:119" ht="15.75" customHeight="1" x14ac:dyDescent="0.2">
      <c r="A1284" s="151"/>
      <c r="B1284" s="151"/>
      <c r="C1284" s="151"/>
      <c r="D1284" s="151"/>
      <c r="E1284" s="151"/>
      <c r="F1284" s="151"/>
      <c r="G1284" s="151"/>
      <c r="H1284" s="151"/>
      <c r="I1284" s="151"/>
      <c r="J1284" s="151"/>
      <c r="K1284" s="151"/>
      <c r="L1284" s="151"/>
      <c r="M1284" s="151"/>
      <c r="N1284" s="151"/>
      <c r="O1284" s="151"/>
      <c r="P1284" s="151"/>
      <c r="Q1284" s="151"/>
      <c r="R1284" s="151"/>
      <c r="S1284" s="151"/>
      <c r="T1284" s="151"/>
      <c r="U1284" s="151"/>
      <c r="V1284" s="151"/>
      <c r="W1284" s="151"/>
      <c r="X1284" s="151"/>
      <c r="Y1284" s="151"/>
      <c r="Z1284" s="151"/>
      <c r="AA1284" s="151"/>
      <c r="AB1284" s="151"/>
      <c r="AC1284" s="151"/>
      <c r="AD1284" s="151"/>
      <c r="AE1284" s="151"/>
      <c r="AF1284" s="151"/>
      <c r="AG1284" s="151"/>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c r="BG1284" s="151"/>
      <c r="BH1284" s="151"/>
      <c r="BI1284" s="151"/>
      <c r="BJ1284" s="151"/>
      <c r="BK1284" s="151"/>
      <c r="BL1284" s="151"/>
      <c r="BM1284" s="151"/>
      <c r="BN1284" s="151"/>
      <c r="BO1284" s="151"/>
      <c r="BP1284" s="151"/>
      <c r="BQ1284" s="151"/>
      <c r="BR1284" s="151"/>
      <c r="BS1284" s="151"/>
      <c r="BT1284" s="151"/>
      <c r="BU1284" s="151"/>
      <c r="BV1284" s="151"/>
      <c r="BW1284" s="151"/>
      <c r="BX1284" s="151"/>
      <c r="BY1284" s="151"/>
      <c r="BZ1284" s="151"/>
      <c r="CA1284" s="151"/>
      <c r="CB1284" s="151"/>
      <c r="CC1284" s="151"/>
      <c r="CD1284" s="151"/>
      <c r="CE1284" s="151"/>
      <c r="CF1284" s="151"/>
      <c r="CG1284" s="151"/>
      <c r="CH1284" s="151"/>
      <c r="CI1284" s="151"/>
      <c r="CJ1284" s="151"/>
      <c r="CK1284" s="151"/>
      <c r="CL1284" s="151"/>
      <c r="CM1284" s="151"/>
      <c r="CN1284" s="151"/>
      <c r="CO1284" s="151"/>
      <c r="CP1284" s="151"/>
      <c r="CQ1284" s="151"/>
      <c r="CR1284" s="151"/>
      <c r="CS1284" s="151"/>
      <c r="CT1284" s="151"/>
      <c r="CU1284" s="151"/>
      <c r="CV1284" s="151"/>
      <c r="CW1284" s="151"/>
      <c r="CX1284" s="151"/>
      <c r="CY1284" s="151"/>
      <c r="CZ1284" s="151"/>
      <c r="DA1284" s="151"/>
      <c r="DB1284" s="151"/>
      <c r="DC1284" s="151"/>
      <c r="DD1284" s="151"/>
      <c r="DE1284" s="151"/>
      <c r="DF1284" s="151"/>
      <c r="DG1284" s="151"/>
      <c r="DH1284" s="151"/>
      <c r="DI1284" s="151"/>
      <c r="DJ1284" s="151"/>
      <c r="DK1284" s="151"/>
      <c r="DL1284" s="151"/>
      <c r="DM1284" s="151"/>
      <c r="DN1284" s="151"/>
      <c r="DO1284" s="151"/>
    </row>
    <row r="1285" spans="1:119" ht="15.75" customHeight="1" x14ac:dyDescent="0.2">
      <c r="A1285" s="151"/>
      <c r="B1285" s="151"/>
      <c r="C1285" s="151"/>
      <c r="D1285" s="151"/>
      <c r="E1285" s="151"/>
      <c r="F1285" s="151"/>
      <c r="G1285" s="151"/>
      <c r="H1285" s="151"/>
      <c r="I1285" s="151"/>
      <c r="J1285" s="151"/>
      <c r="K1285" s="151"/>
      <c r="L1285" s="151"/>
      <c r="M1285" s="151"/>
      <c r="N1285" s="151"/>
      <c r="O1285" s="151"/>
      <c r="P1285" s="151"/>
      <c r="Q1285" s="151"/>
      <c r="R1285" s="151"/>
      <c r="S1285" s="151"/>
      <c r="T1285" s="151"/>
      <c r="U1285" s="151"/>
      <c r="V1285" s="151"/>
      <c r="W1285" s="151"/>
      <c r="X1285" s="151"/>
      <c r="Y1285" s="151"/>
      <c r="Z1285" s="151"/>
      <c r="AA1285" s="151"/>
      <c r="AB1285" s="151"/>
      <c r="AC1285" s="151"/>
      <c r="AD1285" s="151"/>
      <c r="AE1285" s="151"/>
      <c r="AF1285" s="151"/>
      <c r="AG1285" s="151"/>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c r="BG1285" s="151"/>
      <c r="BH1285" s="151"/>
      <c r="BI1285" s="151"/>
      <c r="BJ1285" s="151"/>
      <c r="BK1285" s="151"/>
      <c r="BL1285" s="151"/>
      <c r="BM1285" s="151"/>
      <c r="BN1285" s="151"/>
      <c r="BO1285" s="151"/>
      <c r="BP1285" s="151"/>
      <c r="BQ1285" s="151"/>
      <c r="BR1285" s="151"/>
      <c r="BS1285" s="151"/>
      <c r="BT1285" s="151"/>
      <c r="BU1285" s="151"/>
      <c r="BV1285" s="151"/>
      <c r="BW1285" s="151"/>
      <c r="BX1285" s="151"/>
      <c r="BY1285" s="151"/>
      <c r="BZ1285" s="151"/>
      <c r="CA1285" s="151"/>
      <c r="CB1285" s="151"/>
      <c r="CC1285" s="151"/>
      <c r="CD1285" s="151"/>
      <c r="CE1285" s="151"/>
      <c r="CF1285" s="151"/>
      <c r="CG1285" s="151"/>
      <c r="CH1285" s="151"/>
      <c r="CI1285" s="151"/>
      <c r="CJ1285" s="151"/>
      <c r="CK1285" s="151"/>
      <c r="CL1285" s="151"/>
      <c r="CM1285" s="151"/>
      <c r="CN1285" s="151"/>
      <c r="CO1285" s="151"/>
      <c r="CP1285" s="151"/>
      <c r="CQ1285" s="151"/>
      <c r="CR1285" s="151"/>
      <c r="CS1285" s="151"/>
      <c r="CT1285" s="151"/>
      <c r="CU1285" s="151"/>
      <c r="CV1285" s="151"/>
      <c r="CW1285" s="151"/>
      <c r="CX1285" s="151"/>
      <c r="CY1285" s="151"/>
      <c r="CZ1285" s="151"/>
      <c r="DA1285" s="151"/>
      <c r="DB1285" s="151"/>
      <c r="DC1285" s="151"/>
      <c r="DD1285" s="151"/>
      <c r="DE1285" s="151"/>
      <c r="DF1285" s="151"/>
      <c r="DG1285" s="151"/>
      <c r="DH1285" s="151"/>
      <c r="DI1285" s="151"/>
      <c r="DJ1285" s="151"/>
      <c r="DK1285" s="151"/>
      <c r="DL1285" s="151"/>
      <c r="DM1285" s="151"/>
      <c r="DN1285" s="151"/>
      <c r="DO1285" s="151"/>
    </row>
    <row r="1286" spans="1:119" ht="15.75" customHeight="1" x14ac:dyDescent="0.2">
      <c r="A1286" s="151"/>
      <c r="B1286" s="151"/>
      <c r="C1286" s="151"/>
      <c r="D1286" s="151"/>
      <c r="E1286" s="151"/>
      <c r="F1286" s="151"/>
      <c r="G1286" s="151"/>
      <c r="H1286" s="151"/>
      <c r="I1286" s="151"/>
      <c r="J1286" s="151"/>
      <c r="K1286" s="151"/>
      <c r="L1286" s="151"/>
      <c r="M1286" s="151"/>
      <c r="N1286" s="151"/>
      <c r="O1286" s="151"/>
      <c r="P1286" s="151"/>
      <c r="Q1286" s="151"/>
      <c r="R1286" s="151"/>
      <c r="S1286" s="151"/>
      <c r="T1286" s="151"/>
      <c r="U1286" s="151"/>
      <c r="V1286" s="151"/>
      <c r="W1286" s="151"/>
      <c r="X1286" s="151"/>
      <c r="Y1286" s="151"/>
      <c r="Z1286" s="151"/>
      <c r="AA1286" s="151"/>
      <c r="AB1286" s="151"/>
      <c r="AC1286" s="151"/>
      <c r="AD1286" s="151"/>
      <c r="AE1286" s="151"/>
      <c r="AF1286" s="151"/>
      <c r="AG1286" s="151"/>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c r="BG1286" s="151"/>
      <c r="BH1286" s="151"/>
      <c r="BI1286" s="151"/>
      <c r="BJ1286" s="151"/>
      <c r="BK1286" s="151"/>
      <c r="BL1286" s="151"/>
      <c r="BM1286" s="151"/>
      <c r="BN1286" s="151"/>
      <c r="BO1286" s="151"/>
      <c r="BP1286" s="151"/>
      <c r="BQ1286" s="151"/>
      <c r="BR1286" s="151"/>
      <c r="BS1286" s="151"/>
      <c r="BT1286" s="151"/>
      <c r="BU1286" s="151"/>
      <c r="BV1286" s="151"/>
      <c r="BW1286" s="151"/>
      <c r="BX1286" s="151"/>
      <c r="BY1286" s="151"/>
      <c r="BZ1286" s="151"/>
      <c r="CA1286" s="151"/>
      <c r="CB1286" s="151"/>
      <c r="CC1286" s="151"/>
      <c r="CD1286" s="151"/>
      <c r="CE1286" s="151"/>
      <c r="CF1286" s="151"/>
      <c r="CG1286" s="151"/>
      <c r="CH1286" s="151"/>
      <c r="CI1286" s="151"/>
      <c r="CJ1286" s="151"/>
      <c r="CK1286" s="151"/>
      <c r="CL1286" s="151"/>
      <c r="CM1286" s="151"/>
      <c r="CN1286" s="151"/>
      <c r="CO1286" s="151"/>
      <c r="CP1286" s="151"/>
      <c r="CQ1286" s="151"/>
      <c r="CR1286" s="151"/>
      <c r="CS1286" s="151"/>
      <c r="CT1286" s="151"/>
      <c r="CU1286" s="151"/>
      <c r="CV1286" s="151"/>
      <c r="CW1286" s="151"/>
      <c r="CX1286" s="151"/>
      <c r="CY1286" s="151"/>
      <c r="CZ1286" s="151"/>
      <c r="DA1286" s="151"/>
      <c r="DB1286" s="151"/>
      <c r="DC1286" s="151"/>
      <c r="DD1286" s="151"/>
      <c r="DE1286" s="151"/>
      <c r="DF1286" s="151"/>
      <c r="DG1286" s="151"/>
      <c r="DH1286" s="151"/>
      <c r="DI1286" s="151"/>
      <c r="DJ1286" s="151"/>
      <c r="DK1286" s="151"/>
      <c r="DL1286" s="151"/>
      <c r="DM1286" s="151"/>
      <c r="DN1286" s="151"/>
      <c r="DO1286" s="151"/>
    </row>
    <row r="1287" spans="1:119" ht="15.75" customHeight="1" x14ac:dyDescent="0.2">
      <c r="A1287" s="151"/>
      <c r="B1287" s="151"/>
      <c r="C1287" s="151"/>
      <c r="D1287" s="151"/>
      <c r="E1287" s="151"/>
      <c r="F1287" s="151"/>
      <c r="G1287" s="151"/>
      <c r="H1287" s="151"/>
      <c r="I1287" s="151"/>
      <c r="J1287" s="151"/>
      <c r="K1287" s="151"/>
      <c r="L1287" s="151"/>
      <c r="M1287" s="151"/>
      <c r="N1287" s="151"/>
      <c r="O1287" s="151"/>
      <c r="P1287" s="151"/>
      <c r="Q1287" s="151"/>
      <c r="R1287" s="151"/>
      <c r="S1287" s="151"/>
      <c r="T1287" s="151"/>
      <c r="U1287" s="151"/>
      <c r="V1287" s="151"/>
      <c r="W1287" s="151"/>
      <c r="X1287" s="151"/>
      <c r="Y1287" s="151"/>
      <c r="Z1287" s="151"/>
      <c r="AA1287" s="151"/>
      <c r="AB1287" s="151"/>
      <c r="AC1287" s="151"/>
      <c r="AD1287" s="151"/>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c r="BG1287" s="151"/>
      <c r="BH1287" s="151"/>
      <c r="BI1287" s="151"/>
      <c r="BJ1287" s="151"/>
      <c r="BK1287" s="151"/>
      <c r="BL1287" s="151"/>
      <c r="BM1287" s="151"/>
      <c r="BN1287" s="151"/>
      <c r="BO1287" s="151"/>
      <c r="BP1287" s="151"/>
      <c r="BQ1287" s="151"/>
      <c r="BR1287" s="151"/>
      <c r="BS1287" s="151"/>
      <c r="BT1287" s="151"/>
      <c r="BU1287" s="151"/>
      <c r="BV1287" s="151"/>
      <c r="BW1287" s="151"/>
      <c r="BX1287" s="151"/>
      <c r="BY1287" s="151"/>
      <c r="BZ1287" s="151"/>
      <c r="CA1287" s="151"/>
      <c r="CB1287" s="151"/>
      <c r="CC1287" s="151"/>
      <c r="CD1287" s="151"/>
      <c r="CE1287" s="151"/>
      <c r="CF1287" s="151"/>
      <c r="CG1287" s="151"/>
      <c r="CH1287" s="151"/>
      <c r="CI1287" s="151"/>
      <c r="CJ1287" s="151"/>
      <c r="CK1287" s="151"/>
      <c r="CL1287" s="151"/>
      <c r="CM1287" s="151"/>
      <c r="CN1287" s="151"/>
      <c r="CO1287" s="151"/>
      <c r="CP1287" s="151"/>
      <c r="CQ1287" s="151"/>
      <c r="CR1287" s="151"/>
      <c r="CS1287" s="151"/>
      <c r="CT1287" s="151"/>
      <c r="CU1287" s="151"/>
      <c r="CV1287" s="151"/>
      <c r="CW1287" s="151"/>
      <c r="CX1287" s="151"/>
      <c r="CY1287" s="151"/>
      <c r="CZ1287" s="151"/>
      <c r="DA1287" s="151"/>
      <c r="DB1287" s="151"/>
      <c r="DC1287" s="151"/>
      <c r="DD1287" s="151"/>
      <c r="DE1287" s="151"/>
      <c r="DF1287" s="151"/>
      <c r="DG1287" s="151"/>
      <c r="DH1287" s="151"/>
      <c r="DI1287" s="151"/>
      <c r="DJ1287" s="151"/>
      <c r="DK1287" s="151"/>
      <c r="DL1287" s="151"/>
      <c r="DM1287" s="151"/>
      <c r="DN1287" s="151"/>
      <c r="DO1287" s="151"/>
    </row>
    <row r="1288" spans="1:119" ht="15.75" customHeight="1" x14ac:dyDescent="0.2">
      <c r="A1288" s="151"/>
      <c r="B1288" s="151"/>
      <c r="C1288" s="151"/>
      <c r="D1288" s="151"/>
      <c r="E1288" s="151"/>
      <c r="F1288" s="151"/>
      <c r="G1288" s="151"/>
      <c r="H1288" s="151"/>
      <c r="I1288" s="151"/>
      <c r="J1288" s="151"/>
      <c r="K1288" s="151"/>
      <c r="L1288" s="151"/>
      <c r="M1288" s="151"/>
      <c r="N1288" s="151"/>
      <c r="O1288" s="151"/>
      <c r="P1288" s="151"/>
      <c r="Q1288" s="151"/>
      <c r="R1288" s="151"/>
      <c r="S1288" s="151"/>
      <c r="T1288" s="151"/>
      <c r="U1288" s="151"/>
      <c r="V1288" s="151"/>
      <c r="W1288" s="151"/>
      <c r="X1288" s="151"/>
      <c r="Y1288" s="151"/>
      <c r="Z1288" s="151"/>
      <c r="AA1288" s="151"/>
      <c r="AB1288" s="151"/>
      <c r="AC1288" s="151"/>
      <c r="AD1288" s="151"/>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c r="BG1288" s="151"/>
      <c r="BH1288" s="151"/>
      <c r="BI1288" s="151"/>
      <c r="BJ1288" s="151"/>
      <c r="BK1288" s="151"/>
      <c r="BL1288" s="151"/>
      <c r="BM1288" s="151"/>
      <c r="BN1288" s="151"/>
      <c r="BO1288" s="151"/>
      <c r="BP1288" s="151"/>
      <c r="BQ1288" s="151"/>
      <c r="BR1288" s="151"/>
      <c r="BS1288" s="151"/>
      <c r="BT1288" s="151"/>
      <c r="BU1288" s="151"/>
      <c r="BV1288" s="151"/>
      <c r="BW1288" s="151"/>
      <c r="BX1288" s="151"/>
      <c r="BY1288" s="151"/>
      <c r="BZ1288" s="151"/>
      <c r="CA1288" s="151"/>
      <c r="CB1288" s="151"/>
      <c r="CC1288" s="151"/>
      <c r="CD1288" s="151"/>
      <c r="CE1288" s="151"/>
      <c r="CF1288" s="151"/>
      <c r="CG1288" s="151"/>
      <c r="CH1288" s="151"/>
      <c r="CI1288" s="151"/>
      <c r="CJ1288" s="151"/>
      <c r="CK1288" s="151"/>
      <c r="CL1288" s="151"/>
      <c r="CM1288" s="151"/>
      <c r="CN1288" s="151"/>
      <c r="CO1288" s="151"/>
      <c r="CP1288" s="151"/>
      <c r="CQ1288" s="151"/>
      <c r="CR1288" s="151"/>
      <c r="CS1288" s="151"/>
      <c r="CT1288" s="151"/>
      <c r="CU1288" s="151"/>
      <c r="CV1288" s="151"/>
      <c r="CW1288" s="151"/>
      <c r="CX1288" s="151"/>
      <c r="CY1288" s="151"/>
      <c r="CZ1288" s="151"/>
      <c r="DA1288" s="151"/>
      <c r="DB1288" s="151"/>
      <c r="DC1288" s="151"/>
      <c r="DD1288" s="151"/>
      <c r="DE1288" s="151"/>
      <c r="DF1288" s="151"/>
      <c r="DG1288" s="151"/>
      <c r="DH1288" s="151"/>
      <c r="DI1288" s="151"/>
      <c r="DJ1288" s="151"/>
      <c r="DK1288" s="151"/>
      <c r="DL1288" s="151"/>
      <c r="DM1288" s="151"/>
      <c r="DN1288" s="151"/>
      <c r="DO1288" s="151"/>
    </row>
    <row r="1289" spans="1:119" ht="15.75" customHeight="1" x14ac:dyDescent="0.2">
      <c r="A1289" s="151"/>
      <c r="B1289" s="151"/>
      <c r="C1289" s="151"/>
      <c r="D1289" s="151"/>
      <c r="E1289" s="151"/>
      <c r="F1289" s="151"/>
      <c r="G1289" s="151"/>
      <c r="H1289" s="151"/>
      <c r="I1289" s="151"/>
      <c r="J1289" s="151"/>
      <c r="K1289" s="151"/>
      <c r="L1289" s="151"/>
      <c r="M1289" s="151"/>
      <c r="N1289" s="151"/>
      <c r="O1289" s="151"/>
      <c r="P1289" s="151"/>
      <c r="Q1289" s="151"/>
      <c r="R1289" s="151"/>
      <c r="S1289" s="151"/>
      <c r="T1289" s="151"/>
      <c r="U1289" s="151"/>
      <c r="V1289" s="151"/>
      <c r="W1289" s="151"/>
      <c r="X1289" s="151"/>
      <c r="Y1289" s="151"/>
      <c r="Z1289" s="151"/>
      <c r="AA1289" s="151"/>
      <c r="AB1289" s="151"/>
      <c r="AC1289" s="151"/>
      <c r="AD1289" s="151"/>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c r="BG1289" s="151"/>
      <c r="BH1289" s="151"/>
      <c r="BI1289" s="151"/>
      <c r="BJ1289" s="151"/>
      <c r="BK1289" s="151"/>
      <c r="BL1289" s="151"/>
      <c r="BM1289" s="151"/>
      <c r="BN1289" s="151"/>
      <c r="BO1289" s="151"/>
      <c r="BP1289" s="151"/>
      <c r="BQ1289" s="151"/>
      <c r="BR1289" s="151"/>
      <c r="BS1289" s="151"/>
      <c r="BT1289" s="151"/>
      <c r="BU1289" s="151"/>
      <c r="BV1289" s="151"/>
      <c r="BW1289" s="151"/>
      <c r="BX1289" s="151"/>
      <c r="BY1289" s="151"/>
      <c r="BZ1289" s="151"/>
      <c r="CA1289" s="151"/>
      <c r="CB1289" s="151"/>
      <c r="CC1289" s="151"/>
      <c r="CD1289" s="151"/>
      <c r="CE1289" s="151"/>
      <c r="CF1289" s="151"/>
      <c r="CG1289" s="151"/>
      <c r="CH1289" s="151"/>
      <c r="CI1289" s="151"/>
      <c r="CJ1289" s="151"/>
      <c r="CK1289" s="151"/>
      <c r="CL1289" s="151"/>
      <c r="CM1289" s="151"/>
      <c r="CN1289" s="151"/>
      <c r="CO1289" s="151"/>
      <c r="CP1289" s="151"/>
      <c r="CQ1289" s="151"/>
      <c r="CR1289" s="151"/>
      <c r="CS1289" s="151"/>
      <c r="CT1289" s="151"/>
      <c r="CU1289" s="151"/>
      <c r="CV1289" s="151"/>
      <c r="CW1289" s="151"/>
      <c r="CX1289" s="151"/>
      <c r="CY1289" s="151"/>
      <c r="CZ1289" s="151"/>
      <c r="DA1289" s="151"/>
      <c r="DB1289" s="151"/>
      <c r="DC1289" s="151"/>
      <c r="DD1289" s="151"/>
      <c r="DE1289" s="151"/>
      <c r="DF1289" s="151"/>
      <c r="DG1289" s="151"/>
      <c r="DH1289" s="151"/>
      <c r="DI1289" s="151"/>
      <c r="DJ1289" s="151"/>
      <c r="DK1289" s="151"/>
      <c r="DL1289" s="151"/>
      <c r="DM1289" s="151"/>
      <c r="DN1289" s="151"/>
      <c r="DO1289" s="151"/>
    </row>
    <row r="1290" spans="1:119" ht="15.75" customHeight="1" x14ac:dyDescent="0.2">
      <c r="A1290" s="151"/>
      <c r="B1290" s="151"/>
      <c r="C1290" s="151"/>
      <c r="D1290" s="151"/>
      <c r="E1290" s="151"/>
      <c r="F1290" s="151"/>
      <c r="G1290" s="151"/>
      <c r="H1290" s="151"/>
      <c r="I1290" s="151"/>
      <c r="J1290" s="151"/>
      <c r="K1290" s="151"/>
      <c r="L1290" s="151"/>
      <c r="M1290" s="151"/>
      <c r="N1290" s="151"/>
      <c r="O1290" s="151"/>
      <c r="P1290" s="151"/>
      <c r="Q1290" s="151"/>
      <c r="R1290" s="151"/>
      <c r="S1290" s="151"/>
      <c r="T1290" s="151"/>
      <c r="U1290" s="151"/>
      <c r="V1290" s="151"/>
      <c r="W1290" s="151"/>
      <c r="X1290" s="151"/>
      <c r="Y1290" s="151"/>
      <c r="Z1290" s="151"/>
      <c r="AA1290" s="151"/>
      <c r="AB1290" s="151"/>
      <c r="AC1290" s="151"/>
      <c r="AD1290" s="151"/>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c r="BG1290" s="151"/>
      <c r="BH1290" s="151"/>
      <c r="BI1290" s="151"/>
      <c r="BJ1290" s="151"/>
      <c r="BK1290" s="151"/>
      <c r="BL1290" s="151"/>
      <c r="BM1290" s="151"/>
      <c r="BN1290" s="151"/>
      <c r="BO1290" s="151"/>
      <c r="BP1290" s="151"/>
      <c r="BQ1290" s="151"/>
      <c r="BR1290" s="151"/>
      <c r="BS1290" s="151"/>
      <c r="BT1290" s="151"/>
      <c r="BU1290" s="151"/>
      <c r="BV1290" s="151"/>
      <c r="BW1290" s="151"/>
      <c r="BX1290" s="151"/>
      <c r="BY1290" s="151"/>
      <c r="BZ1290" s="151"/>
      <c r="CA1290" s="151"/>
      <c r="CB1290" s="151"/>
      <c r="CC1290" s="151"/>
      <c r="CD1290" s="151"/>
      <c r="CE1290" s="151"/>
      <c r="CF1290" s="151"/>
      <c r="CG1290" s="151"/>
      <c r="CH1290" s="151"/>
      <c r="CI1290" s="151"/>
      <c r="CJ1290" s="151"/>
      <c r="CK1290" s="151"/>
      <c r="CL1290" s="151"/>
      <c r="CM1290" s="151"/>
      <c r="CN1290" s="151"/>
      <c r="CO1290" s="151"/>
      <c r="CP1290" s="151"/>
      <c r="CQ1290" s="151"/>
      <c r="CR1290" s="151"/>
      <c r="CS1290" s="151"/>
      <c r="CT1290" s="151"/>
      <c r="CU1290" s="151"/>
      <c r="CV1290" s="151"/>
      <c r="CW1290" s="151"/>
      <c r="CX1290" s="151"/>
      <c r="CY1290" s="151"/>
      <c r="CZ1290" s="151"/>
      <c r="DA1290" s="151"/>
      <c r="DB1290" s="151"/>
      <c r="DC1290" s="151"/>
      <c r="DD1290" s="151"/>
      <c r="DE1290" s="151"/>
      <c r="DF1290" s="151"/>
      <c r="DG1290" s="151"/>
      <c r="DH1290" s="151"/>
      <c r="DI1290" s="151"/>
      <c r="DJ1290" s="151"/>
      <c r="DK1290" s="151"/>
      <c r="DL1290" s="151"/>
      <c r="DM1290" s="151"/>
      <c r="DN1290" s="151"/>
      <c r="DO1290" s="151"/>
    </row>
    <row r="1291" spans="1:119" ht="15.75" customHeight="1" x14ac:dyDescent="0.2">
      <c r="A1291" s="151"/>
      <c r="B1291" s="151"/>
      <c r="C1291" s="151"/>
      <c r="D1291" s="151"/>
      <c r="E1291" s="151"/>
      <c r="F1291" s="151"/>
      <c r="G1291" s="151"/>
      <c r="H1291" s="151"/>
      <c r="I1291" s="151"/>
      <c r="J1291" s="151"/>
      <c r="K1291" s="151"/>
      <c r="L1291" s="151"/>
      <c r="M1291" s="151"/>
      <c r="N1291" s="151"/>
      <c r="O1291" s="151"/>
      <c r="P1291" s="151"/>
      <c r="Q1291" s="151"/>
      <c r="R1291" s="151"/>
      <c r="S1291" s="151"/>
      <c r="T1291" s="151"/>
      <c r="U1291" s="151"/>
      <c r="V1291" s="151"/>
      <c r="W1291" s="151"/>
      <c r="X1291" s="151"/>
      <c r="Y1291" s="151"/>
      <c r="Z1291" s="151"/>
      <c r="AA1291" s="151"/>
      <c r="AB1291" s="151"/>
      <c r="AC1291" s="151"/>
      <c r="AD1291" s="151"/>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c r="BG1291" s="151"/>
      <c r="BH1291" s="151"/>
      <c r="BI1291" s="151"/>
      <c r="BJ1291" s="151"/>
      <c r="BK1291" s="151"/>
      <c r="BL1291" s="151"/>
      <c r="BM1291" s="151"/>
      <c r="BN1291" s="151"/>
      <c r="BO1291" s="151"/>
      <c r="BP1291" s="151"/>
      <c r="BQ1291" s="151"/>
      <c r="BR1291" s="151"/>
      <c r="BS1291" s="151"/>
      <c r="BT1291" s="151"/>
      <c r="BU1291" s="151"/>
      <c r="BV1291" s="151"/>
      <c r="BW1291" s="151"/>
      <c r="BX1291" s="151"/>
      <c r="BY1291" s="151"/>
      <c r="BZ1291" s="151"/>
      <c r="CA1291" s="151"/>
      <c r="CB1291" s="151"/>
      <c r="CC1291" s="151"/>
      <c r="CD1291" s="151"/>
      <c r="CE1291" s="151"/>
      <c r="CF1291" s="151"/>
      <c r="CG1291" s="151"/>
      <c r="CH1291" s="151"/>
      <c r="CI1291" s="151"/>
      <c r="CJ1291" s="151"/>
      <c r="CK1291" s="151"/>
      <c r="CL1291" s="151"/>
      <c r="CM1291" s="151"/>
      <c r="CN1291" s="151"/>
      <c r="CO1291" s="151"/>
      <c r="CP1291" s="151"/>
      <c r="CQ1291" s="151"/>
      <c r="CR1291" s="151"/>
      <c r="CS1291" s="151"/>
      <c r="CT1291" s="151"/>
      <c r="CU1291" s="151"/>
      <c r="CV1291" s="151"/>
      <c r="CW1291" s="151"/>
      <c r="CX1291" s="151"/>
      <c r="CY1291" s="151"/>
      <c r="CZ1291" s="151"/>
      <c r="DA1291" s="151"/>
      <c r="DB1291" s="151"/>
      <c r="DC1291" s="151"/>
      <c r="DD1291" s="151"/>
      <c r="DE1291" s="151"/>
      <c r="DF1291" s="151"/>
      <c r="DG1291" s="151"/>
      <c r="DH1291" s="151"/>
      <c r="DI1291" s="151"/>
      <c r="DJ1291" s="151"/>
      <c r="DK1291" s="151"/>
      <c r="DL1291" s="151"/>
      <c r="DM1291" s="151"/>
      <c r="DN1291" s="151"/>
      <c r="DO1291" s="151"/>
    </row>
    <row r="1292" spans="1:119" ht="15.75" customHeight="1" x14ac:dyDescent="0.2">
      <c r="A1292" s="151"/>
      <c r="B1292" s="151"/>
      <c r="C1292" s="151"/>
      <c r="D1292" s="151"/>
      <c r="E1292" s="151"/>
      <c r="F1292" s="151"/>
      <c r="G1292" s="151"/>
      <c r="H1292" s="151"/>
      <c r="I1292" s="151"/>
      <c r="J1292" s="151"/>
      <c r="K1292" s="151"/>
      <c r="L1292" s="151"/>
      <c r="M1292" s="151"/>
      <c r="N1292" s="151"/>
      <c r="O1292" s="151"/>
      <c r="P1292" s="151"/>
      <c r="Q1292" s="151"/>
      <c r="R1292" s="151"/>
      <c r="S1292" s="151"/>
      <c r="T1292" s="151"/>
      <c r="U1292" s="151"/>
      <c r="V1292" s="151"/>
      <c r="W1292" s="151"/>
      <c r="X1292" s="151"/>
      <c r="Y1292" s="151"/>
      <c r="Z1292" s="151"/>
      <c r="AA1292" s="151"/>
      <c r="AB1292" s="151"/>
      <c r="AC1292" s="151"/>
      <c r="AD1292" s="151"/>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c r="BG1292" s="151"/>
      <c r="BH1292" s="151"/>
      <c r="BI1292" s="151"/>
      <c r="BJ1292" s="151"/>
      <c r="BK1292" s="151"/>
      <c r="BL1292" s="151"/>
      <c r="BM1292" s="151"/>
      <c r="BN1292" s="151"/>
      <c r="BO1292" s="151"/>
      <c r="BP1292" s="151"/>
      <c r="BQ1292" s="151"/>
      <c r="BR1292" s="151"/>
      <c r="BS1292" s="151"/>
      <c r="BT1292" s="151"/>
      <c r="BU1292" s="151"/>
      <c r="BV1292" s="151"/>
      <c r="BW1292" s="151"/>
      <c r="BX1292" s="151"/>
      <c r="BY1292" s="151"/>
      <c r="BZ1292" s="151"/>
      <c r="CA1292" s="151"/>
      <c r="CB1292" s="151"/>
      <c r="CC1292" s="151"/>
      <c r="CD1292" s="151"/>
      <c r="CE1292" s="151"/>
      <c r="CF1292" s="151"/>
      <c r="CG1292" s="151"/>
      <c r="CH1292" s="151"/>
      <c r="CI1292" s="151"/>
      <c r="CJ1292" s="151"/>
      <c r="CK1292" s="151"/>
      <c r="CL1292" s="151"/>
      <c r="CM1292" s="151"/>
      <c r="CN1292" s="151"/>
      <c r="CO1292" s="151"/>
      <c r="CP1292" s="151"/>
      <c r="CQ1292" s="151"/>
      <c r="CR1292" s="151"/>
      <c r="CS1292" s="151"/>
      <c r="CT1292" s="151"/>
      <c r="CU1292" s="151"/>
      <c r="CV1292" s="151"/>
      <c r="CW1292" s="151"/>
      <c r="CX1292" s="151"/>
      <c r="CY1292" s="151"/>
      <c r="CZ1292" s="151"/>
      <c r="DA1292" s="151"/>
      <c r="DB1292" s="151"/>
      <c r="DC1292" s="151"/>
      <c r="DD1292" s="151"/>
      <c r="DE1292" s="151"/>
      <c r="DF1292" s="151"/>
      <c r="DG1292" s="151"/>
      <c r="DH1292" s="151"/>
      <c r="DI1292" s="151"/>
      <c r="DJ1292" s="151"/>
      <c r="DK1292" s="151"/>
      <c r="DL1292" s="151"/>
      <c r="DM1292" s="151"/>
      <c r="DN1292" s="151"/>
      <c r="DO1292" s="151"/>
    </row>
    <row r="1293" spans="1:119" ht="15.75" customHeight="1" x14ac:dyDescent="0.2">
      <c r="A1293" s="151"/>
      <c r="B1293" s="151"/>
      <c r="C1293" s="151"/>
      <c r="D1293" s="151"/>
      <c r="E1293" s="151"/>
      <c r="F1293" s="151"/>
      <c r="G1293" s="151"/>
      <c r="H1293" s="151"/>
      <c r="I1293" s="151"/>
      <c r="J1293" s="151"/>
      <c r="K1293" s="151"/>
      <c r="L1293" s="151"/>
      <c r="M1293" s="151"/>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c r="BG1293" s="151"/>
      <c r="BH1293" s="151"/>
      <c r="BI1293" s="151"/>
      <c r="BJ1293" s="151"/>
      <c r="BK1293" s="151"/>
      <c r="BL1293" s="151"/>
      <c r="BM1293" s="151"/>
      <c r="BN1293" s="151"/>
      <c r="BO1293" s="151"/>
      <c r="BP1293" s="151"/>
      <c r="BQ1293" s="151"/>
      <c r="BR1293" s="151"/>
      <c r="BS1293" s="151"/>
      <c r="BT1293" s="151"/>
      <c r="BU1293" s="151"/>
      <c r="BV1293" s="151"/>
      <c r="BW1293" s="151"/>
      <c r="BX1293" s="151"/>
      <c r="BY1293" s="151"/>
      <c r="BZ1293" s="151"/>
      <c r="CA1293" s="151"/>
      <c r="CB1293" s="151"/>
      <c r="CC1293" s="151"/>
      <c r="CD1293" s="151"/>
      <c r="CE1293" s="151"/>
      <c r="CF1293" s="151"/>
      <c r="CG1293" s="151"/>
      <c r="CH1293" s="151"/>
      <c r="CI1293" s="151"/>
      <c r="CJ1293" s="151"/>
      <c r="CK1293" s="151"/>
      <c r="CL1293" s="151"/>
      <c r="CM1293" s="151"/>
      <c r="CN1293" s="151"/>
      <c r="CO1293" s="151"/>
      <c r="CP1293" s="151"/>
      <c r="CQ1293" s="151"/>
      <c r="CR1293" s="151"/>
      <c r="CS1293" s="151"/>
      <c r="CT1293" s="151"/>
      <c r="CU1293" s="151"/>
      <c r="CV1293" s="151"/>
      <c r="CW1293" s="151"/>
      <c r="CX1293" s="151"/>
      <c r="CY1293" s="151"/>
      <c r="CZ1293" s="151"/>
      <c r="DA1293" s="151"/>
      <c r="DB1293" s="151"/>
      <c r="DC1293" s="151"/>
      <c r="DD1293" s="151"/>
      <c r="DE1293" s="151"/>
      <c r="DF1293" s="151"/>
      <c r="DG1293" s="151"/>
      <c r="DH1293" s="151"/>
      <c r="DI1293" s="151"/>
      <c r="DJ1293" s="151"/>
      <c r="DK1293" s="151"/>
      <c r="DL1293" s="151"/>
      <c r="DM1293" s="151"/>
      <c r="DN1293" s="151"/>
      <c r="DO1293" s="151"/>
    </row>
    <row r="1294" spans="1:119" ht="15.75" customHeight="1" x14ac:dyDescent="0.2">
      <c r="A1294" s="151"/>
      <c r="B1294" s="151"/>
      <c r="C1294" s="151"/>
      <c r="D1294" s="151"/>
      <c r="E1294" s="151"/>
      <c r="F1294" s="151"/>
      <c r="G1294" s="151"/>
      <c r="H1294" s="151"/>
      <c r="I1294" s="151"/>
      <c r="J1294" s="151"/>
      <c r="K1294" s="151"/>
      <c r="L1294" s="151"/>
      <c r="M1294" s="151"/>
      <c r="N1294" s="151"/>
      <c r="O1294" s="151"/>
      <c r="P1294" s="151"/>
      <c r="Q1294" s="151"/>
      <c r="R1294" s="151"/>
      <c r="S1294" s="151"/>
      <c r="T1294" s="151"/>
      <c r="U1294" s="151"/>
      <c r="V1294" s="151"/>
      <c r="W1294" s="151"/>
      <c r="X1294" s="151"/>
      <c r="Y1294" s="151"/>
      <c r="Z1294" s="151"/>
      <c r="AA1294" s="151"/>
      <c r="AB1294" s="151"/>
      <c r="AC1294" s="151"/>
      <c r="AD1294" s="151"/>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c r="BG1294" s="151"/>
      <c r="BH1294" s="151"/>
      <c r="BI1294" s="151"/>
      <c r="BJ1294" s="151"/>
      <c r="BK1294" s="151"/>
      <c r="BL1294" s="151"/>
      <c r="BM1294" s="151"/>
      <c r="BN1294" s="151"/>
      <c r="BO1294" s="151"/>
      <c r="BP1294" s="151"/>
      <c r="BQ1294" s="151"/>
      <c r="BR1294" s="151"/>
      <c r="BS1294" s="151"/>
      <c r="BT1294" s="151"/>
      <c r="BU1294" s="151"/>
      <c r="BV1294" s="151"/>
      <c r="BW1294" s="151"/>
      <c r="BX1294" s="151"/>
      <c r="BY1294" s="151"/>
      <c r="BZ1294" s="151"/>
      <c r="CA1294" s="151"/>
      <c r="CB1294" s="151"/>
      <c r="CC1294" s="151"/>
      <c r="CD1294" s="151"/>
      <c r="CE1294" s="151"/>
      <c r="CF1294" s="151"/>
      <c r="CG1294" s="151"/>
      <c r="CH1294" s="151"/>
      <c r="CI1294" s="151"/>
      <c r="CJ1294" s="151"/>
      <c r="CK1294" s="151"/>
      <c r="CL1294" s="151"/>
      <c r="CM1294" s="151"/>
      <c r="CN1294" s="151"/>
      <c r="CO1294" s="151"/>
      <c r="CP1294" s="151"/>
      <c r="CQ1294" s="151"/>
      <c r="CR1294" s="151"/>
      <c r="CS1294" s="151"/>
      <c r="CT1294" s="151"/>
      <c r="CU1294" s="151"/>
      <c r="CV1294" s="151"/>
      <c r="CW1294" s="151"/>
      <c r="CX1294" s="151"/>
      <c r="CY1294" s="151"/>
      <c r="CZ1294" s="151"/>
      <c r="DA1294" s="151"/>
      <c r="DB1294" s="151"/>
      <c r="DC1294" s="151"/>
      <c r="DD1294" s="151"/>
      <c r="DE1294" s="151"/>
      <c r="DF1294" s="151"/>
      <c r="DG1294" s="151"/>
      <c r="DH1294" s="151"/>
      <c r="DI1294" s="151"/>
      <c r="DJ1294" s="151"/>
      <c r="DK1294" s="151"/>
      <c r="DL1294" s="151"/>
      <c r="DM1294" s="151"/>
      <c r="DN1294" s="151"/>
      <c r="DO1294" s="151"/>
    </row>
    <row r="1295" spans="1:119" ht="15.75" customHeight="1" x14ac:dyDescent="0.2">
      <c r="A1295" s="151"/>
      <c r="B1295" s="151"/>
      <c r="C1295" s="151"/>
      <c r="D1295" s="151"/>
      <c r="E1295" s="151"/>
      <c r="F1295" s="151"/>
      <c r="G1295" s="151"/>
      <c r="H1295" s="151"/>
      <c r="I1295" s="151"/>
      <c r="J1295" s="151"/>
      <c r="K1295" s="151"/>
      <c r="L1295" s="151"/>
      <c r="M1295" s="151"/>
      <c r="N1295" s="151"/>
      <c r="O1295" s="151"/>
      <c r="P1295" s="151"/>
      <c r="Q1295" s="151"/>
      <c r="R1295" s="151"/>
      <c r="S1295" s="151"/>
      <c r="T1295" s="151"/>
      <c r="U1295" s="151"/>
      <c r="V1295" s="151"/>
      <c r="W1295" s="151"/>
      <c r="X1295" s="151"/>
      <c r="Y1295" s="151"/>
      <c r="Z1295" s="151"/>
      <c r="AA1295" s="151"/>
      <c r="AB1295" s="151"/>
      <c r="AC1295" s="151"/>
      <c r="AD1295" s="151"/>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c r="BG1295" s="151"/>
      <c r="BH1295" s="151"/>
      <c r="BI1295" s="151"/>
      <c r="BJ1295" s="151"/>
      <c r="BK1295" s="151"/>
      <c r="BL1295" s="151"/>
      <c r="BM1295" s="151"/>
      <c r="BN1295" s="151"/>
      <c r="BO1295" s="151"/>
      <c r="BP1295" s="151"/>
      <c r="BQ1295" s="151"/>
      <c r="BR1295" s="151"/>
      <c r="BS1295" s="151"/>
      <c r="BT1295" s="151"/>
      <c r="BU1295" s="151"/>
      <c r="BV1295" s="151"/>
      <c r="BW1295" s="151"/>
      <c r="BX1295" s="151"/>
      <c r="BY1295" s="151"/>
      <c r="BZ1295" s="151"/>
      <c r="CA1295" s="151"/>
      <c r="CB1295" s="151"/>
      <c r="CC1295" s="151"/>
      <c r="CD1295" s="151"/>
      <c r="CE1295" s="151"/>
      <c r="CF1295" s="151"/>
      <c r="CG1295" s="151"/>
      <c r="CH1295" s="151"/>
      <c r="CI1295" s="151"/>
      <c r="CJ1295" s="151"/>
      <c r="CK1295" s="151"/>
      <c r="CL1295" s="151"/>
      <c r="CM1295" s="151"/>
      <c r="CN1295" s="151"/>
      <c r="CO1295" s="151"/>
      <c r="CP1295" s="151"/>
      <c r="CQ1295" s="151"/>
      <c r="CR1295" s="151"/>
      <c r="CS1295" s="151"/>
      <c r="CT1295" s="151"/>
      <c r="CU1295" s="151"/>
      <c r="CV1295" s="151"/>
      <c r="CW1295" s="151"/>
      <c r="CX1295" s="151"/>
      <c r="CY1295" s="151"/>
      <c r="CZ1295" s="151"/>
      <c r="DA1295" s="151"/>
      <c r="DB1295" s="151"/>
      <c r="DC1295" s="151"/>
      <c r="DD1295" s="151"/>
      <c r="DE1295" s="151"/>
      <c r="DF1295" s="151"/>
      <c r="DG1295" s="151"/>
      <c r="DH1295" s="151"/>
      <c r="DI1295" s="151"/>
      <c r="DJ1295" s="151"/>
      <c r="DK1295" s="151"/>
      <c r="DL1295" s="151"/>
      <c r="DM1295" s="151"/>
      <c r="DN1295" s="151"/>
      <c r="DO1295" s="151"/>
    </row>
    <row r="1296" spans="1:119" ht="15.75" customHeight="1" x14ac:dyDescent="0.2">
      <c r="A1296" s="151"/>
      <c r="B1296" s="151"/>
      <c r="C1296" s="151"/>
      <c r="D1296" s="151"/>
      <c r="E1296" s="151"/>
      <c r="F1296" s="151"/>
      <c r="G1296" s="151"/>
      <c r="H1296" s="151"/>
      <c r="I1296" s="151"/>
      <c r="J1296" s="151"/>
      <c r="K1296" s="151"/>
      <c r="L1296" s="151"/>
      <c r="M1296" s="151"/>
      <c r="N1296" s="151"/>
      <c r="O1296" s="151"/>
      <c r="P1296" s="151"/>
      <c r="Q1296" s="151"/>
      <c r="R1296" s="151"/>
      <c r="S1296" s="151"/>
      <c r="T1296" s="151"/>
      <c r="U1296" s="151"/>
      <c r="V1296" s="151"/>
      <c r="W1296" s="151"/>
      <c r="X1296" s="151"/>
      <c r="Y1296" s="151"/>
      <c r="Z1296" s="151"/>
      <c r="AA1296" s="151"/>
      <c r="AB1296" s="151"/>
      <c r="AC1296" s="151"/>
      <c r="AD1296" s="151"/>
      <c r="AE1296" s="151"/>
      <c r="AF1296" s="151"/>
      <c r="AG1296" s="151"/>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c r="BG1296" s="151"/>
      <c r="BH1296" s="151"/>
      <c r="BI1296" s="151"/>
      <c r="BJ1296" s="151"/>
      <c r="BK1296" s="151"/>
      <c r="BL1296" s="151"/>
      <c r="BM1296" s="151"/>
      <c r="BN1296" s="151"/>
      <c r="BO1296" s="151"/>
      <c r="BP1296" s="151"/>
      <c r="BQ1296" s="151"/>
      <c r="BR1296" s="151"/>
      <c r="BS1296" s="151"/>
      <c r="BT1296" s="151"/>
      <c r="BU1296" s="151"/>
      <c r="BV1296" s="151"/>
      <c r="BW1296" s="151"/>
      <c r="BX1296" s="151"/>
      <c r="BY1296" s="151"/>
      <c r="BZ1296" s="151"/>
      <c r="CA1296" s="151"/>
      <c r="CB1296" s="151"/>
      <c r="CC1296" s="151"/>
      <c r="CD1296" s="151"/>
      <c r="CE1296" s="151"/>
      <c r="CF1296" s="151"/>
      <c r="CG1296" s="151"/>
      <c r="CH1296" s="151"/>
      <c r="CI1296" s="151"/>
      <c r="CJ1296" s="151"/>
      <c r="CK1296" s="151"/>
      <c r="CL1296" s="151"/>
      <c r="CM1296" s="151"/>
      <c r="CN1296" s="151"/>
      <c r="CO1296" s="151"/>
      <c r="CP1296" s="151"/>
      <c r="CQ1296" s="151"/>
      <c r="CR1296" s="151"/>
      <c r="CS1296" s="151"/>
      <c r="CT1296" s="151"/>
      <c r="CU1296" s="151"/>
      <c r="CV1296" s="151"/>
      <c r="CW1296" s="151"/>
      <c r="CX1296" s="151"/>
      <c r="CY1296" s="151"/>
      <c r="CZ1296" s="151"/>
      <c r="DA1296" s="151"/>
      <c r="DB1296" s="151"/>
      <c r="DC1296" s="151"/>
      <c r="DD1296" s="151"/>
      <c r="DE1296" s="151"/>
      <c r="DF1296" s="151"/>
      <c r="DG1296" s="151"/>
      <c r="DH1296" s="151"/>
      <c r="DI1296" s="151"/>
      <c r="DJ1296" s="151"/>
      <c r="DK1296" s="151"/>
      <c r="DL1296" s="151"/>
      <c r="DM1296" s="151"/>
      <c r="DN1296" s="151"/>
      <c r="DO1296" s="151"/>
    </row>
    <row r="1297" spans="1:119" ht="15.75" customHeight="1" x14ac:dyDescent="0.2">
      <c r="A1297" s="151"/>
      <c r="B1297" s="151"/>
      <c r="C1297" s="151"/>
      <c r="D1297" s="151"/>
      <c r="E1297" s="151"/>
      <c r="F1297" s="151"/>
      <c r="G1297" s="151"/>
      <c r="H1297" s="151"/>
      <c r="I1297" s="151"/>
      <c r="J1297" s="151"/>
      <c r="K1297" s="151"/>
      <c r="L1297" s="151"/>
      <c r="M1297" s="151"/>
      <c r="N1297" s="151"/>
      <c r="O1297" s="151"/>
      <c r="P1297" s="151"/>
      <c r="Q1297" s="151"/>
      <c r="R1297" s="151"/>
      <c r="S1297" s="151"/>
      <c r="T1297" s="151"/>
      <c r="U1297" s="151"/>
      <c r="V1297" s="151"/>
      <c r="W1297" s="151"/>
      <c r="X1297" s="151"/>
      <c r="Y1297" s="151"/>
      <c r="Z1297" s="151"/>
      <c r="AA1297" s="151"/>
      <c r="AB1297" s="151"/>
      <c r="AC1297" s="151"/>
      <c r="AD1297" s="151"/>
      <c r="AE1297" s="151"/>
      <c r="AF1297" s="151"/>
      <c r="AG1297" s="151"/>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c r="BG1297" s="151"/>
      <c r="BH1297" s="151"/>
      <c r="BI1297" s="151"/>
      <c r="BJ1297" s="151"/>
      <c r="BK1297" s="151"/>
      <c r="BL1297" s="151"/>
      <c r="BM1297" s="151"/>
      <c r="BN1297" s="151"/>
      <c r="BO1297" s="151"/>
      <c r="BP1297" s="151"/>
      <c r="BQ1297" s="151"/>
      <c r="BR1297" s="151"/>
      <c r="BS1297" s="151"/>
      <c r="BT1297" s="151"/>
      <c r="BU1297" s="151"/>
      <c r="BV1297" s="151"/>
      <c r="BW1297" s="151"/>
      <c r="BX1297" s="151"/>
      <c r="BY1297" s="151"/>
      <c r="BZ1297" s="151"/>
      <c r="CA1297" s="151"/>
      <c r="CB1297" s="151"/>
      <c r="CC1297" s="151"/>
      <c r="CD1297" s="151"/>
      <c r="CE1297" s="151"/>
      <c r="CF1297" s="151"/>
      <c r="CG1297" s="151"/>
      <c r="CH1297" s="151"/>
      <c r="CI1297" s="151"/>
      <c r="CJ1297" s="151"/>
      <c r="CK1297" s="151"/>
      <c r="CL1297" s="151"/>
      <c r="CM1297" s="151"/>
      <c r="CN1297" s="151"/>
      <c r="CO1297" s="151"/>
      <c r="CP1297" s="151"/>
      <c r="CQ1297" s="151"/>
      <c r="CR1297" s="151"/>
      <c r="CS1297" s="151"/>
      <c r="CT1297" s="151"/>
      <c r="CU1297" s="151"/>
      <c r="CV1297" s="151"/>
      <c r="CW1297" s="151"/>
      <c r="CX1297" s="151"/>
      <c r="CY1297" s="151"/>
      <c r="CZ1297" s="151"/>
      <c r="DA1297" s="151"/>
      <c r="DB1297" s="151"/>
      <c r="DC1297" s="151"/>
      <c r="DD1297" s="151"/>
      <c r="DE1297" s="151"/>
      <c r="DF1297" s="151"/>
      <c r="DG1297" s="151"/>
      <c r="DH1297" s="151"/>
      <c r="DI1297" s="151"/>
      <c r="DJ1297" s="151"/>
      <c r="DK1297" s="151"/>
      <c r="DL1297" s="151"/>
      <c r="DM1297" s="151"/>
      <c r="DN1297" s="151"/>
      <c r="DO1297" s="151"/>
    </row>
    <row r="1298" spans="1:119" ht="15.75" customHeight="1" x14ac:dyDescent="0.2">
      <c r="A1298" s="151"/>
      <c r="B1298" s="151"/>
      <c r="C1298" s="151"/>
      <c r="D1298" s="151"/>
      <c r="E1298" s="151"/>
      <c r="F1298" s="151"/>
      <c r="G1298" s="151"/>
      <c r="H1298" s="151"/>
      <c r="I1298" s="151"/>
      <c r="J1298" s="151"/>
      <c r="K1298" s="151"/>
      <c r="L1298" s="151"/>
      <c r="M1298" s="151"/>
      <c r="N1298" s="151"/>
      <c r="O1298" s="151"/>
      <c r="P1298" s="151"/>
      <c r="Q1298" s="151"/>
      <c r="R1298" s="151"/>
      <c r="S1298" s="151"/>
      <c r="T1298" s="151"/>
      <c r="U1298" s="151"/>
      <c r="V1298" s="151"/>
      <c r="W1298" s="151"/>
      <c r="X1298" s="151"/>
      <c r="Y1298" s="151"/>
      <c r="Z1298" s="151"/>
      <c r="AA1298" s="151"/>
      <c r="AB1298" s="151"/>
      <c r="AC1298" s="151"/>
      <c r="AD1298" s="151"/>
      <c r="AE1298" s="151"/>
      <c r="AF1298" s="151"/>
      <c r="AG1298" s="151"/>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c r="BG1298" s="151"/>
      <c r="BH1298" s="151"/>
      <c r="BI1298" s="151"/>
      <c r="BJ1298" s="151"/>
      <c r="BK1298" s="151"/>
      <c r="BL1298" s="151"/>
      <c r="BM1298" s="151"/>
      <c r="BN1298" s="151"/>
      <c r="BO1298" s="151"/>
      <c r="BP1298" s="151"/>
      <c r="BQ1298" s="151"/>
      <c r="BR1298" s="151"/>
      <c r="BS1298" s="151"/>
      <c r="BT1298" s="151"/>
      <c r="BU1298" s="151"/>
      <c r="BV1298" s="151"/>
      <c r="BW1298" s="151"/>
      <c r="BX1298" s="151"/>
      <c r="BY1298" s="151"/>
      <c r="BZ1298" s="151"/>
      <c r="CA1298" s="151"/>
      <c r="CB1298" s="151"/>
      <c r="CC1298" s="151"/>
      <c r="CD1298" s="151"/>
      <c r="CE1298" s="151"/>
      <c r="CF1298" s="151"/>
      <c r="CG1298" s="151"/>
      <c r="CH1298" s="151"/>
      <c r="CI1298" s="151"/>
      <c r="CJ1298" s="151"/>
      <c r="CK1298" s="151"/>
      <c r="CL1298" s="151"/>
      <c r="CM1298" s="151"/>
      <c r="CN1298" s="151"/>
      <c r="CO1298" s="151"/>
      <c r="CP1298" s="151"/>
      <c r="CQ1298" s="151"/>
      <c r="CR1298" s="151"/>
      <c r="CS1298" s="151"/>
      <c r="CT1298" s="151"/>
      <c r="CU1298" s="151"/>
      <c r="CV1298" s="151"/>
      <c r="CW1298" s="151"/>
      <c r="CX1298" s="151"/>
      <c r="CY1298" s="151"/>
      <c r="CZ1298" s="151"/>
      <c r="DA1298" s="151"/>
      <c r="DB1298" s="151"/>
      <c r="DC1298" s="151"/>
      <c r="DD1298" s="151"/>
      <c r="DE1298" s="151"/>
      <c r="DF1298" s="151"/>
      <c r="DG1298" s="151"/>
      <c r="DH1298" s="151"/>
      <c r="DI1298" s="151"/>
      <c r="DJ1298" s="151"/>
      <c r="DK1298" s="151"/>
      <c r="DL1298" s="151"/>
      <c r="DM1298" s="151"/>
      <c r="DN1298" s="151"/>
      <c r="DO1298" s="151"/>
    </row>
    <row r="1299" spans="1:119" ht="15.75" customHeight="1" x14ac:dyDescent="0.2">
      <c r="A1299" s="151"/>
      <c r="B1299" s="151"/>
      <c r="C1299" s="151"/>
      <c r="D1299" s="151"/>
      <c r="E1299" s="151"/>
      <c r="F1299" s="151"/>
      <c r="G1299" s="151"/>
      <c r="H1299" s="151"/>
      <c r="I1299" s="151"/>
      <c r="J1299" s="151"/>
      <c r="K1299" s="151"/>
      <c r="L1299" s="151"/>
      <c r="M1299" s="151"/>
      <c r="N1299" s="151"/>
      <c r="O1299" s="151"/>
      <c r="P1299" s="151"/>
      <c r="Q1299" s="151"/>
      <c r="R1299" s="151"/>
      <c r="S1299" s="151"/>
      <c r="T1299" s="151"/>
      <c r="U1299" s="151"/>
      <c r="V1299" s="151"/>
      <c r="W1299" s="151"/>
      <c r="X1299" s="151"/>
      <c r="Y1299" s="151"/>
      <c r="Z1299" s="151"/>
      <c r="AA1299" s="151"/>
      <c r="AB1299" s="151"/>
      <c r="AC1299" s="151"/>
      <c r="AD1299" s="151"/>
      <c r="AE1299" s="151"/>
      <c r="AF1299" s="151"/>
      <c r="AG1299" s="151"/>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c r="BG1299" s="151"/>
      <c r="BH1299" s="151"/>
      <c r="BI1299" s="151"/>
      <c r="BJ1299" s="151"/>
      <c r="BK1299" s="151"/>
      <c r="BL1299" s="151"/>
      <c r="BM1299" s="151"/>
      <c r="BN1299" s="151"/>
      <c r="BO1299" s="151"/>
      <c r="BP1299" s="151"/>
      <c r="BQ1299" s="151"/>
      <c r="BR1299" s="151"/>
      <c r="BS1299" s="151"/>
      <c r="BT1299" s="151"/>
      <c r="BU1299" s="151"/>
      <c r="BV1299" s="151"/>
      <c r="BW1299" s="151"/>
      <c r="BX1299" s="151"/>
      <c r="BY1299" s="151"/>
      <c r="BZ1299" s="151"/>
      <c r="CA1299" s="151"/>
      <c r="CB1299" s="151"/>
      <c r="CC1299" s="151"/>
      <c r="CD1299" s="151"/>
      <c r="CE1299" s="151"/>
      <c r="CF1299" s="151"/>
      <c r="CG1299" s="151"/>
      <c r="CH1299" s="151"/>
      <c r="CI1299" s="151"/>
      <c r="CJ1299" s="151"/>
      <c r="CK1299" s="151"/>
      <c r="CL1299" s="151"/>
      <c r="CM1299" s="151"/>
      <c r="CN1299" s="151"/>
      <c r="CO1299" s="151"/>
      <c r="CP1299" s="151"/>
      <c r="CQ1299" s="151"/>
      <c r="CR1299" s="151"/>
      <c r="CS1299" s="151"/>
      <c r="CT1299" s="151"/>
      <c r="CU1299" s="151"/>
      <c r="CV1299" s="151"/>
      <c r="CW1299" s="151"/>
      <c r="CX1299" s="151"/>
      <c r="CY1299" s="151"/>
      <c r="CZ1299" s="151"/>
      <c r="DA1299" s="151"/>
      <c r="DB1299" s="151"/>
      <c r="DC1299" s="151"/>
      <c r="DD1299" s="151"/>
      <c r="DE1299" s="151"/>
      <c r="DF1299" s="151"/>
      <c r="DG1299" s="151"/>
      <c r="DH1299" s="151"/>
      <c r="DI1299" s="151"/>
      <c r="DJ1299" s="151"/>
      <c r="DK1299" s="151"/>
      <c r="DL1299" s="151"/>
      <c r="DM1299" s="151"/>
      <c r="DN1299" s="151"/>
      <c r="DO1299" s="151"/>
    </row>
    <row r="1300" spans="1:119" ht="15.75" customHeight="1" x14ac:dyDescent="0.2">
      <c r="A1300" s="151"/>
      <c r="B1300" s="151"/>
      <c r="C1300" s="151"/>
      <c r="D1300" s="151"/>
      <c r="E1300" s="151"/>
      <c r="F1300" s="151"/>
      <c r="G1300" s="151"/>
      <c r="H1300" s="151"/>
      <c r="I1300" s="151"/>
      <c r="J1300" s="151"/>
      <c r="K1300" s="151"/>
      <c r="L1300" s="151"/>
      <c r="M1300" s="151"/>
      <c r="N1300" s="151"/>
      <c r="O1300" s="151"/>
      <c r="P1300" s="151"/>
      <c r="Q1300" s="151"/>
      <c r="R1300" s="151"/>
      <c r="S1300" s="151"/>
      <c r="T1300" s="151"/>
      <c r="U1300" s="151"/>
      <c r="V1300" s="151"/>
      <c r="W1300" s="151"/>
      <c r="X1300" s="151"/>
      <c r="Y1300" s="151"/>
      <c r="Z1300" s="151"/>
      <c r="AA1300" s="151"/>
      <c r="AB1300" s="151"/>
      <c r="AC1300" s="151"/>
      <c r="AD1300" s="151"/>
      <c r="AE1300" s="151"/>
      <c r="AF1300" s="151"/>
      <c r="AG1300" s="151"/>
      <c r="AH1300" s="151"/>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c r="BG1300" s="151"/>
      <c r="BH1300" s="151"/>
      <c r="BI1300" s="151"/>
      <c r="BJ1300" s="151"/>
      <c r="BK1300" s="151"/>
      <c r="BL1300" s="151"/>
      <c r="BM1300" s="151"/>
      <c r="BN1300" s="151"/>
      <c r="BO1300" s="151"/>
      <c r="BP1300" s="151"/>
      <c r="BQ1300" s="151"/>
      <c r="BR1300" s="151"/>
      <c r="BS1300" s="151"/>
      <c r="BT1300" s="151"/>
      <c r="BU1300" s="151"/>
      <c r="BV1300" s="151"/>
      <c r="BW1300" s="151"/>
      <c r="BX1300" s="151"/>
      <c r="BY1300" s="151"/>
      <c r="BZ1300" s="151"/>
      <c r="CA1300" s="151"/>
      <c r="CB1300" s="151"/>
      <c r="CC1300" s="151"/>
      <c r="CD1300" s="151"/>
      <c r="CE1300" s="151"/>
      <c r="CF1300" s="151"/>
      <c r="CG1300" s="151"/>
      <c r="CH1300" s="151"/>
      <c r="CI1300" s="151"/>
      <c r="CJ1300" s="151"/>
      <c r="CK1300" s="151"/>
      <c r="CL1300" s="151"/>
      <c r="CM1300" s="151"/>
      <c r="CN1300" s="151"/>
      <c r="CO1300" s="151"/>
      <c r="CP1300" s="151"/>
      <c r="CQ1300" s="151"/>
      <c r="CR1300" s="151"/>
      <c r="CS1300" s="151"/>
      <c r="CT1300" s="151"/>
      <c r="CU1300" s="151"/>
      <c r="CV1300" s="151"/>
      <c r="CW1300" s="151"/>
      <c r="CX1300" s="151"/>
      <c r="CY1300" s="151"/>
      <c r="CZ1300" s="151"/>
      <c r="DA1300" s="151"/>
      <c r="DB1300" s="151"/>
      <c r="DC1300" s="151"/>
      <c r="DD1300" s="151"/>
      <c r="DE1300" s="151"/>
      <c r="DF1300" s="151"/>
      <c r="DG1300" s="151"/>
      <c r="DH1300" s="151"/>
      <c r="DI1300" s="151"/>
      <c r="DJ1300" s="151"/>
      <c r="DK1300" s="151"/>
      <c r="DL1300" s="151"/>
      <c r="DM1300" s="151"/>
      <c r="DN1300" s="151"/>
      <c r="DO1300" s="151"/>
    </row>
    <row r="1301" spans="1:119" ht="15.75" customHeight="1" x14ac:dyDescent="0.2">
      <c r="A1301" s="151"/>
      <c r="B1301" s="151"/>
      <c r="C1301" s="151"/>
      <c r="D1301" s="151"/>
      <c r="E1301" s="151"/>
      <c r="F1301" s="151"/>
      <c r="G1301" s="151"/>
      <c r="H1301" s="151"/>
      <c r="I1301" s="151"/>
      <c r="J1301" s="151"/>
      <c r="K1301" s="151"/>
      <c r="L1301" s="151"/>
      <c r="M1301" s="151"/>
      <c r="N1301" s="151"/>
      <c r="O1301" s="151"/>
      <c r="P1301" s="151"/>
      <c r="Q1301" s="151"/>
      <c r="R1301" s="151"/>
      <c r="S1301" s="151"/>
      <c r="T1301" s="151"/>
      <c r="U1301" s="151"/>
      <c r="V1301" s="151"/>
      <c r="W1301" s="151"/>
      <c r="X1301" s="151"/>
      <c r="Y1301" s="151"/>
      <c r="Z1301" s="151"/>
      <c r="AA1301" s="151"/>
      <c r="AB1301" s="151"/>
      <c r="AC1301" s="151"/>
      <c r="AD1301" s="151"/>
      <c r="AE1301" s="151"/>
      <c r="AF1301" s="151"/>
      <c r="AG1301" s="151"/>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c r="BG1301" s="151"/>
      <c r="BH1301" s="151"/>
      <c r="BI1301" s="151"/>
      <c r="BJ1301" s="151"/>
      <c r="BK1301" s="151"/>
      <c r="BL1301" s="151"/>
      <c r="BM1301" s="151"/>
      <c r="BN1301" s="151"/>
      <c r="BO1301" s="151"/>
      <c r="BP1301" s="151"/>
      <c r="BQ1301" s="151"/>
      <c r="BR1301" s="151"/>
      <c r="BS1301" s="151"/>
      <c r="BT1301" s="151"/>
      <c r="BU1301" s="151"/>
      <c r="BV1301" s="151"/>
      <c r="BW1301" s="151"/>
      <c r="BX1301" s="151"/>
      <c r="BY1301" s="151"/>
      <c r="BZ1301" s="151"/>
      <c r="CA1301" s="151"/>
      <c r="CB1301" s="151"/>
      <c r="CC1301" s="151"/>
      <c r="CD1301" s="151"/>
      <c r="CE1301" s="151"/>
      <c r="CF1301" s="151"/>
      <c r="CG1301" s="151"/>
      <c r="CH1301" s="151"/>
      <c r="CI1301" s="151"/>
      <c r="CJ1301" s="151"/>
      <c r="CK1301" s="151"/>
      <c r="CL1301" s="151"/>
      <c r="CM1301" s="151"/>
      <c r="CN1301" s="151"/>
      <c r="CO1301" s="151"/>
      <c r="CP1301" s="151"/>
      <c r="CQ1301" s="151"/>
      <c r="CR1301" s="151"/>
      <c r="CS1301" s="151"/>
      <c r="CT1301" s="151"/>
      <c r="CU1301" s="151"/>
      <c r="CV1301" s="151"/>
      <c r="CW1301" s="151"/>
      <c r="CX1301" s="151"/>
      <c r="CY1301" s="151"/>
      <c r="CZ1301" s="151"/>
      <c r="DA1301" s="151"/>
      <c r="DB1301" s="151"/>
      <c r="DC1301" s="151"/>
      <c r="DD1301" s="151"/>
      <c r="DE1301" s="151"/>
      <c r="DF1301" s="151"/>
      <c r="DG1301" s="151"/>
      <c r="DH1301" s="151"/>
      <c r="DI1301" s="151"/>
      <c r="DJ1301" s="151"/>
      <c r="DK1301" s="151"/>
      <c r="DL1301" s="151"/>
      <c r="DM1301" s="151"/>
      <c r="DN1301" s="151"/>
      <c r="DO1301" s="151"/>
    </row>
    <row r="1302" spans="1:119" ht="15.75" customHeight="1" x14ac:dyDescent="0.2">
      <c r="A1302" s="151"/>
      <c r="B1302" s="151"/>
      <c r="C1302" s="151"/>
      <c r="D1302" s="151"/>
      <c r="E1302" s="151"/>
      <c r="F1302" s="151"/>
      <c r="G1302" s="151"/>
      <c r="H1302" s="151"/>
      <c r="I1302" s="151"/>
      <c r="J1302" s="151"/>
      <c r="K1302" s="151"/>
      <c r="L1302" s="151"/>
      <c r="M1302" s="151"/>
      <c r="N1302" s="151"/>
      <c r="O1302" s="151"/>
      <c r="P1302" s="151"/>
      <c r="Q1302" s="151"/>
      <c r="R1302" s="151"/>
      <c r="S1302" s="151"/>
      <c r="T1302" s="151"/>
      <c r="U1302" s="151"/>
      <c r="V1302" s="151"/>
      <c r="W1302" s="151"/>
      <c r="X1302" s="151"/>
      <c r="Y1302" s="151"/>
      <c r="Z1302" s="151"/>
      <c r="AA1302" s="151"/>
      <c r="AB1302" s="151"/>
      <c r="AC1302" s="151"/>
      <c r="AD1302" s="151"/>
      <c r="AE1302" s="151"/>
      <c r="AF1302" s="151"/>
      <c r="AG1302" s="151"/>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c r="BG1302" s="151"/>
      <c r="BH1302" s="151"/>
      <c r="BI1302" s="151"/>
      <c r="BJ1302" s="151"/>
      <c r="BK1302" s="151"/>
      <c r="BL1302" s="151"/>
      <c r="BM1302" s="151"/>
      <c r="BN1302" s="151"/>
      <c r="BO1302" s="151"/>
      <c r="BP1302" s="151"/>
      <c r="BQ1302" s="151"/>
      <c r="BR1302" s="151"/>
      <c r="BS1302" s="151"/>
      <c r="BT1302" s="151"/>
      <c r="BU1302" s="151"/>
      <c r="BV1302" s="151"/>
      <c r="BW1302" s="151"/>
      <c r="BX1302" s="151"/>
      <c r="BY1302" s="151"/>
      <c r="BZ1302" s="151"/>
      <c r="CA1302" s="151"/>
      <c r="CB1302" s="151"/>
      <c r="CC1302" s="151"/>
      <c r="CD1302" s="151"/>
      <c r="CE1302" s="151"/>
      <c r="CF1302" s="151"/>
      <c r="CG1302" s="151"/>
      <c r="CH1302" s="151"/>
      <c r="CI1302" s="151"/>
      <c r="CJ1302" s="151"/>
      <c r="CK1302" s="151"/>
      <c r="CL1302" s="151"/>
      <c r="CM1302" s="151"/>
      <c r="CN1302" s="151"/>
      <c r="CO1302" s="151"/>
      <c r="CP1302" s="151"/>
      <c r="CQ1302" s="151"/>
      <c r="CR1302" s="151"/>
      <c r="CS1302" s="151"/>
      <c r="CT1302" s="151"/>
      <c r="CU1302" s="151"/>
      <c r="CV1302" s="151"/>
      <c r="CW1302" s="151"/>
      <c r="CX1302" s="151"/>
      <c r="CY1302" s="151"/>
      <c r="CZ1302" s="151"/>
      <c r="DA1302" s="151"/>
      <c r="DB1302" s="151"/>
      <c r="DC1302" s="151"/>
      <c r="DD1302" s="151"/>
      <c r="DE1302" s="151"/>
      <c r="DF1302" s="151"/>
      <c r="DG1302" s="151"/>
      <c r="DH1302" s="151"/>
      <c r="DI1302" s="151"/>
      <c r="DJ1302" s="151"/>
      <c r="DK1302" s="151"/>
      <c r="DL1302" s="151"/>
      <c r="DM1302" s="151"/>
      <c r="DN1302" s="151"/>
      <c r="DO1302" s="151"/>
    </row>
    <row r="1303" spans="1:119" ht="15.75" customHeight="1" x14ac:dyDescent="0.2">
      <c r="A1303" s="151"/>
      <c r="B1303" s="151"/>
      <c r="C1303" s="151"/>
      <c r="D1303" s="151"/>
      <c r="E1303" s="151"/>
      <c r="F1303" s="151"/>
      <c r="G1303" s="151"/>
      <c r="H1303" s="151"/>
      <c r="I1303" s="151"/>
      <c r="J1303" s="151"/>
      <c r="K1303" s="151"/>
      <c r="L1303" s="151"/>
      <c r="M1303" s="151"/>
      <c r="N1303" s="151"/>
      <c r="O1303" s="151"/>
      <c r="P1303" s="151"/>
      <c r="Q1303" s="151"/>
      <c r="R1303" s="151"/>
      <c r="S1303" s="151"/>
      <c r="T1303" s="151"/>
      <c r="U1303" s="151"/>
      <c r="V1303" s="151"/>
      <c r="W1303" s="151"/>
      <c r="X1303" s="151"/>
      <c r="Y1303" s="151"/>
      <c r="Z1303" s="151"/>
      <c r="AA1303" s="151"/>
      <c r="AB1303" s="151"/>
      <c r="AC1303" s="151"/>
      <c r="AD1303" s="151"/>
      <c r="AE1303" s="151"/>
      <c r="AF1303" s="151"/>
      <c r="AG1303" s="151"/>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c r="BG1303" s="151"/>
      <c r="BH1303" s="151"/>
      <c r="BI1303" s="151"/>
      <c r="BJ1303" s="151"/>
      <c r="BK1303" s="151"/>
      <c r="BL1303" s="151"/>
      <c r="BM1303" s="151"/>
      <c r="BN1303" s="151"/>
      <c r="BO1303" s="151"/>
      <c r="BP1303" s="151"/>
      <c r="BQ1303" s="151"/>
      <c r="BR1303" s="151"/>
      <c r="BS1303" s="151"/>
      <c r="BT1303" s="151"/>
      <c r="BU1303" s="151"/>
      <c r="BV1303" s="151"/>
      <c r="BW1303" s="151"/>
      <c r="BX1303" s="151"/>
      <c r="BY1303" s="151"/>
      <c r="BZ1303" s="151"/>
      <c r="CA1303" s="151"/>
      <c r="CB1303" s="151"/>
      <c r="CC1303" s="151"/>
      <c r="CD1303" s="151"/>
      <c r="CE1303" s="151"/>
      <c r="CF1303" s="151"/>
      <c r="CG1303" s="151"/>
      <c r="CH1303" s="151"/>
      <c r="CI1303" s="151"/>
      <c r="CJ1303" s="151"/>
      <c r="CK1303" s="151"/>
      <c r="CL1303" s="151"/>
      <c r="CM1303" s="151"/>
      <c r="CN1303" s="151"/>
      <c r="CO1303" s="151"/>
      <c r="CP1303" s="151"/>
      <c r="CQ1303" s="151"/>
      <c r="CR1303" s="151"/>
      <c r="CS1303" s="151"/>
      <c r="CT1303" s="151"/>
      <c r="CU1303" s="151"/>
      <c r="CV1303" s="151"/>
      <c r="CW1303" s="151"/>
      <c r="CX1303" s="151"/>
      <c r="CY1303" s="151"/>
      <c r="CZ1303" s="151"/>
      <c r="DA1303" s="151"/>
      <c r="DB1303" s="151"/>
      <c r="DC1303" s="151"/>
      <c r="DD1303" s="151"/>
      <c r="DE1303" s="151"/>
      <c r="DF1303" s="151"/>
      <c r="DG1303" s="151"/>
      <c r="DH1303" s="151"/>
      <c r="DI1303" s="151"/>
      <c r="DJ1303" s="151"/>
      <c r="DK1303" s="151"/>
      <c r="DL1303" s="151"/>
      <c r="DM1303" s="151"/>
      <c r="DN1303" s="151"/>
      <c r="DO1303" s="151"/>
    </row>
    <row r="1304" spans="1:119" ht="15.75" customHeight="1" x14ac:dyDescent="0.2">
      <c r="A1304" s="151"/>
      <c r="B1304" s="151"/>
      <c r="C1304" s="151"/>
      <c r="D1304" s="151"/>
      <c r="E1304" s="151"/>
      <c r="F1304" s="151"/>
      <c r="G1304" s="151"/>
      <c r="H1304" s="151"/>
      <c r="I1304" s="151"/>
      <c r="J1304" s="151"/>
      <c r="K1304" s="151"/>
      <c r="L1304" s="151"/>
      <c r="M1304" s="151"/>
      <c r="N1304" s="151"/>
      <c r="O1304" s="151"/>
      <c r="P1304" s="151"/>
      <c r="Q1304" s="151"/>
      <c r="R1304" s="151"/>
      <c r="S1304" s="151"/>
      <c r="T1304" s="151"/>
      <c r="U1304" s="151"/>
      <c r="V1304" s="151"/>
      <c r="W1304" s="151"/>
      <c r="X1304" s="151"/>
      <c r="Y1304" s="151"/>
      <c r="Z1304" s="151"/>
      <c r="AA1304" s="151"/>
      <c r="AB1304" s="151"/>
      <c r="AC1304" s="151"/>
      <c r="AD1304" s="151"/>
      <c r="AE1304" s="151"/>
      <c r="AF1304" s="151"/>
      <c r="AG1304" s="151"/>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c r="BG1304" s="151"/>
      <c r="BH1304" s="151"/>
      <c r="BI1304" s="151"/>
      <c r="BJ1304" s="151"/>
      <c r="BK1304" s="151"/>
      <c r="BL1304" s="151"/>
      <c r="BM1304" s="151"/>
      <c r="BN1304" s="151"/>
      <c r="BO1304" s="151"/>
      <c r="BP1304" s="151"/>
      <c r="BQ1304" s="151"/>
      <c r="BR1304" s="151"/>
      <c r="BS1304" s="151"/>
      <c r="BT1304" s="151"/>
      <c r="BU1304" s="151"/>
      <c r="BV1304" s="151"/>
      <c r="BW1304" s="151"/>
      <c r="BX1304" s="151"/>
      <c r="BY1304" s="151"/>
      <c r="BZ1304" s="151"/>
      <c r="CA1304" s="151"/>
      <c r="CB1304" s="151"/>
      <c r="CC1304" s="151"/>
      <c r="CD1304" s="151"/>
      <c r="CE1304" s="151"/>
      <c r="CF1304" s="151"/>
      <c r="CG1304" s="151"/>
      <c r="CH1304" s="151"/>
      <c r="CI1304" s="151"/>
      <c r="CJ1304" s="151"/>
      <c r="CK1304" s="151"/>
      <c r="CL1304" s="151"/>
      <c r="CM1304" s="151"/>
      <c r="CN1304" s="151"/>
      <c r="CO1304" s="151"/>
      <c r="CP1304" s="151"/>
      <c r="CQ1304" s="151"/>
      <c r="CR1304" s="151"/>
      <c r="CS1304" s="151"/>
      <c r="CT1304" s="151"/>
      <c r="CU1304" s="151"/>
      <c r="CV1304" s="151"/>
      <c r="CW1304" s="151"/>
      <c r="CX1304" s="151"/>
      <c r="CY1304" s="151"/>
      <c r="CZ1304" s="151"/>
      <c r="DA1304" s="151"/>
      <c r="DB1304" s="151"/>
      <c r="DC1304" s="151"/>
      <c r="DD1304" s="151"/>
      <c r="DE1304" s="151"/>
      <c r="DF1304" s="151"/>
      <c r="DG1304" s="151"/>
      <c r="DH1304" s="151"/>
      <c r="DI1304" s="151"/>
      <c r="DJ1304" s="151"/>
      <c r="DK1304" s="151"/>
      <c r="DL1304" s="151"/>
      <c r="DM1304" s="151"/>
      <c r="DN1304" s="151"/>
      <c r="DO1304" s="151"/>
    </row>
    <row r="1305" spans="1:119" ht="15.75" customHeight="1" x14ac:dyDescent="0.2">
      <c r="A1305" s="151"/>
      <c r="B1305" s="151"/>
      <c r="C1305" s="151"/>
      <c r="D1305" s="151"/>
      <c r="E1305" s="151"/>
      <c r="F1305" s="151"/>
      <c r="G1305" s="151"/>
      <c r="H1305" s="151"/>
      <c r="I1305" s="151"/>
      <c r="J1305" s="151"/>
      <c r="K1305" s="151"/>
      <c r="L1305" s="151"/>
      <c r="M1305" s="151"/>
      <c r="N1305" s="151"/>
      <c r="O1305" s="151"/>
      <c r="P1305" s="151"/>
      <c r="Q1305" s="151"/>
      <c r="R1305" s="151"/>
      <c r="S1305" s="151"/>
      <c r="T1305" s="151"/>
      <c r="U1305" s="151"/>
      <c r="V1305" s="151"/>
      <c r="W1305" s="151"/>
      <c r="X1305" s="151"/>
      <c r="Y1305" s="151"/>
      <c r="Z1305" s="151"/>
      <c r="AA1305" s="151"/>
      <c r="AB1305" s="151"/>
      <c r="AC1305" s="151"/>
      <c r="AD1305" s="151"/>
      <c r="AE1305" s="151"/>
      <c r="AF1305" s="151"/>
      <c r="AG1305" s="151"/>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c r="BI1305" s="151"/>
      <c r="BJ1305" s="151"/>
      <c r="BK1305" s="151"/>
      <c r="BL1305" s="151"/>
      <c r="BM1305" s="151"/>
      <c r="BN1305" s="151"/>
      <c r="BO1305" s="151"/>
      <c r="BP1305" s="151"/>
      <c r="BQ1305" s="151"/>
      <c r="BR1305" s="151"/>
      <c r="BS1305" s="151"/>
      <c r="BT1305" s="151"/>
      <c r="BU1305" s="151"/>
      <c r="BV1305" s="151"/>
      <c r="BW1305" s="151"/>
      <c r="BX1305" s="151"/>
      <c r="BY1305" s="151"/>
      <c r="BZ1305" s="151"/>
      <c r="CA1305" s="151"/>
      <c r="CB1305" s="151"/>
      <c r="CC1305" s="151"/>
      <c r="CD1305" s="151"/>
      <c r="CE1305" s="151"/>
      <c r="CF1305" s="151"/>
      <c r="CG1305" s="151"/>
      <c r="CH1305" s="151"/>
      <c r="CI1305" s="151"/>
      <c r="CJ1305" s="151"/>
      <c r="CK1305" s="151"/>
      <c r="CL1305" s="151"/>
      <c r="CM1305" s="151"/>
      <c r="CN1305" s="151"/>
      <c r="CO1305" s="151"/>
      <c r="CP1305" s="151"/>
      <c r="CQ1305" s="151"/>
      <c r="CR1305" s="151"/>
      <c r="CS1305" s="151"/>
      <c r="CT1305" s="151"/>
      <c r="CU1305" s="151"/>
      <c r="CV1305" s="151"/>
      <c r="CW1305" s="151"/>
      <c r="CX1305" s="151"/>
      <c r="CY1305" s="151"/>
      <c r="CZ1305" s="151"/>
      <c r="DA1305" s="151"/>
      <c r="DB1305" s="151"/>
      <c r="DC1305" s="151"/>
      <c r="DD1305" s="151"/>
      <c r="DE1305" s="151"/>
      <c r="DF1305" s="151"/>
      <c r="DG1305" s="151"/>
      <c r="DH1305" s="151"/>
      <c r="DI1305" s="151"/>
      <c r="DJ1305" s="151"/>
      <c r="DK1305" s="151"/>
      <c r="DL1305" s="151"/>
      <c r="DM1305" s="151"/>
      <c r="DN1305" s="151"/>
      <c r="DO1305" s="151"/>
    </row>
    <row r="1306" spans="1:119" ht="15.75" customHeight="1" x14ac:dyDescent="0.2">
      <c r="A1306" s="151"/>
      <c r="B1306" s="151"/>
      <c r="C1306" s="151"/>
      <c r="D1306" s="151"/>
      <c r="E1306" s="151"/>
      <c r="F1306" s="151"/>
      <c r="G1306" s="151"/>
      <c r="H1306" s="151"/>
      <c r="I1306" s="151"/>
      <c r="J1306" s="151"/>
      <c r="K1306" s="151"/>
      <c r="L1306" s="151"/>
      <c r="M1306" s="151"/>
      <c r="N1306" s="151"/>
      <c r="O1306" s="151"/>
      <c r="P1306" s="151"/>
      <c r="Q1306" s="151"/>
      <c r="R1306" s="151"/>
      <c r="S1306" s="151"/>
      <c r="T1306" s="151"/>
      <c r="U1306" s="151"/>
      <c r="V1306" s="151"/>
      <c r="W1306" s="151"/>
      <c r="X1306" s="151"/>
      <c r="Y1306" s="151"/>
      <c r="Z1306" s="151"/>
      <c r="AA1306" s="151"/>
      <c r="AB1306" s="151"/>
      <c r="AC1306" s="151"/>
      <c r="AD1306" s="151"/>
      <c r="AE1306" s="151"/>
      <c r="AF1306" s="151"/>
      <c r="AG1306" s="151"/>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c r="BI1306" s="151"/>
      <c r="BJ1306" s="151"/>
      <c r="BK1306" s="151"/>
      <c r="BL1306" s="151"/>
      <c r="BM1306" s="151"/>
      <c r="BN1306" s="151"/>
      <c r="BO1306" s="151"/>
      <c r="BP1306" s="151"/>
      <c r="BQ1306" s="151"/>
      <c r="BR1306" s="151"/>
      <c r="BS1306" s="151"/>
      <c r="BT1306" s="151"/>
      <c r="BU1306" s="151"/>
      <c r="BV1306" s="151"/>
      <c r="BW1306" s="151"/>
      <c r="BX1306" s="151"/>
      <c r="BY1306" s="151"/>
      <c r="BZ1306" s="151"/>
      <c r="CA1306" s="151"/>
      <c r="CB1306" s="151"/>
      <c r="CC1306" s="151"/>
      <c r="CD1306" s="151"/>
      <c r="CE1306" s="151"/>
      <c r="CF1306" s="151"/>
      <c r="CG1306" s="151"/>
      <c r="CH1306" s="151"/>
      <c r="CI1306" s="151"/>
      <c r="CJ1306" s="151"/>
      <c r="CK1306" s="151"/>
      <c r="CL1306" s="151"/>
      <c r="CM1306" s="151"/>
      <c r="CN1306" s="151"/>
      <c r="CO1306" s="151"/>
      <c r="CP1306" s="151"/>
      <c r="CQ1306" s="151"/>
      <c r="CR1306" s="151"/>
      <c r="CS1306" s="151"/>
      <c r="CT1306" s="151"/>
      <c r="CU1306" s="151"/>
      <c r="CV1306" s="151"/>
      <c r="CW1306" s="151"/>
      <c r="CX1306" s="151"/>
      <c r="CY1306" s="151"/>
      <c r="CZ1306" s="151"/>
      <c r="DA1306" s="151"/>
      <c r="DB1306" s="151"/>
      <c r="DC1306" s="151"/>
      <c r="DD1306" s="151"/>
      <c r="DE1306" s="151"/>
      <c r="DF1306" s="151"/>
      <c r="DG1306" s="151"/>
      <c r="DH1306" s="151"/>
      <c r="DI1306" s="151"/>
      <c r="DJ1306" s="151"/>
      <c r="DK1306" s="151"/>
      <c r="DL1306" s="151"/>
      <c r="DM1306" s="151"/>
      <c r="DN1306" s="151"/>
      <c r="DO1306" s="151"/>
    </row>
    <row r="1307" spans="1:119" ht="15.75" customHeight="1" x14ac:dyDescent="0.2">
      <c r="A1307" s="151"/>
      <c r="B1307" s="151"/>
      <c r="C1307" s="151"/>
      <c r="D1307" s="151"/>
      <c r="E1307" s="151"/>
      <c r="F1307" s="151"/>
      <c r="G1307" s="151"/>
      <c r="H1307" s="151"/>
      <c r="I1307" s="151"/>
      <c r="J1307" s="151"/>
      <c r="K1307" s="151"/>
      <c r="L1307" s="151"/>
      <c r="M1307" s="151"/>
      <c r="N1307" s="151"/>
      <c r="O1307" s="151"/>
      <c r="P1307" s="151"/>
      <c r="Q1307" s="151"/>
      <c r="R1307" s="151"/>
      <c r="S1307" s="151"/>
      <c r="T1307" s="151"/>
      <c r="U1307" s="151"/>
      <c r="V1307" s="151"/>
      <c r="W1307" s="151"/>
      <c r="X1307" s="151"/>
      <c r="Y1307" s="151"/>
      <c r="Z1307" s="151"/>
      <c r="AA1307" s="151"/>
      <c r="AB1307" s="151"/>
      <c r="AC1307" s="151"/>
      <c r="AD1307" s="151"/>
      <c r="AE1307" s="151"/>
      <c r="AF1307" s="151"/>
      <c r="AG1307" s="151"/>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c r="BI1307" s="151"/>
      <c r="BJ1307" s="151"/>
      <c r="BK1307" s="151"/>
      <c r="BL1307" s="151"/>
      <c r="BM1307" s="151"/>
      <c r="BN1307" s="151"/>
      <c r="BO1307" s="151"/>
      <c r="BP1307" s="151"/>
      <c r="BQ1307" s="151"/>
      <c r="BR1307" s="151"/>
      <c r="BS1307" s="151"/>
      <c r="BT1307" s="151"/>
      <c r="BU1307" s="151"/>
      <c r="BV1307" s="151"/>
      <c r="BW1307" s="151"/>
      <c r="BX1307" s="151"/>
      <c r="BY1307" s="151"/>
      <c r="BZ1307" s="151"/>
      <c r="CA1307" s="151"/>
      <c r="CB1307" s="151"/>
      <c r="CC1307" s="151"/>
      <c r="CD1307" s="151"/>
      <c r="CE1307" s="151"/>
      <c r="CF1307" s="151"/>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151"/>
      <c r="DA1307" s="151"/>
      <c r="DB1307" s="151"/>
      <c r="DC1307" s="151"/>
      <c r="DD1307" s="151"/>
      <c r="DE1307" s="151"/>
      <c r="DF1307" s="151"/>
      <c r="DG1307" s="151"/>
      <c r="DH1307" s="151"/>
      <c r="DI1307" s="151"/>
      <c r="DJ1307" s="151"/>
      <c r="DK1307" s="151"/>
      <c r="DL1307" s="151"/>
      <c r="DM1307" s="151"/>
      <c r="DN1307" s="151"/>
      <c r="DO1307" s="151"/>
    </row>
    <row r="1308" spans="1:119" ht="15.75" customHeight="1" x14ac:dyDescent="0.2">
      <c r="A1308" s="151"/>
      <c r="B1308" s="151"/>
      <c r="C1308" s="151"/>
      <c r="D1308" s="151"/>
      <c r="E1308" s="151"/>
      <c r="F1308" s="151"/>
      <c r="G1308" s="151"/>
      <c r="H1308" s="151"/>
      <c r="I1308" s="151"/>
      <c r="J1308" s="151"/>
      <c r="K1308" s="151"/>
      <c r="L1308" s="151"/>
      <c r="M1308" s="151"/>
      <c r="N1308" s="151"/>
      <c r="O1308" s="151"/>
      <c r="P1308" s="151"/>
      <c r="Q1308" s="151"/>
      <c r="R1308" s="151"/>
      <c r="S1308" s="151"/>
      <c r="T1308" s="151"/>
      <c r="U1308" s="151"/>
      <c r="V1308" s="151"/>
      <c r="W1308" s="151"/>
      <c r="X1308" s="151"/>
      <c r="Y1308" s="151"/>
      <c r="Z1308" s="151"/>
      <c r="AA1308" s="151"/>
      <c r="AB1308" s="151"/>
      <c r="AC1308" s="151"/>
      <c r="AD1308" s="151"/>
      <c r="AE1308" s="151"/>
      <c r="AF1308" s="151"/>
      <c r="AG1308" s="151"/>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c r="BG1308" s="151"/>
      <c r="BH1308" s="151"/>
      <c r="BI1308" s="151"/>
      <c r="BJ1308" s="151"/>
      <c r="BK1308" s="151"/>
      <c r="BL1308" s="151"/>
      <c r="BM1308" s="151"/>
      <c r="BN1308" s="151"/>
      <c r="BO1308" s="151"/>
      <c r="BP1308" s="151"/>
      <c r="BQ1308" s="151"/>
      <c r="BR1308" s="151"/>
      <c r="BS1308" s="151"/>
      <c r="BT1308" s="151"/>
      <c r="BU1308" s="151"/>
      <c r="BV1308" s="151"/>
      <c r="BW1308" s="151"/>
      <c r="BX1308" s="151"/>
      <c r="BY1308" s="151"/>
      <c r="BZ1308" s="151"/>
      <c r="CA1308" s="151"/>
      <c r="CB1308" s="151"/>
      <c r="CC1308" s="151"/>
      <c r="CD1308" s="151"/>
      <c r="CE1308" s="151"/>
      <c r="CF1308" s="151"/>
      <c r="CG1308" s="151"/>
      <c r="CH1308" s="151"/>
      <c r="CI1308" s="151"/>
      <c r="CJ1308" s="151"/>
      <c r="CK1308" s="151"/>
      <c r="CL1308" s="151"/>
      <c r="CM1308" s="151"/>
      <c r="CN1308" s="151"/>
      <c r="CO1308" s="151"/>
      <c r="CP1308" s="151"/>
      <c r="CQ1308" s="151"/>
      <c r="CR1308" s="151"/>
      <c r="CS1308" s="151"/>
      <c r="CT1308" s="151"/>
      <c r="CU1308" s="151"/>
      <c r="CV1308" s="151"/>
      <c r="CW1308" s="151"/>
      <c r="CX1308" s="151"/>
      <c r="CY1308" s="151"/>
      <c r="CZ1308" s="151"/>
      <c r="DA1308" s="151"/>
      <c r="DB1308" s="151"/>
      <c r="DC1308" s="151"/>
      <c r="DD1308" s="151"/>
      <c r="DE1308" s="151"/>
      <c r="DF1308" s="151"/>
      <c r="DG1308" s="151"/>
      <c r="DH1308" s="151"/>
      <c r="DI1308" s="151"/>
      <c r="DJ1308" s="151"/>
      <c r="DK1308" s="151"/>
      <c r="DL1308" s="151"/>
      <c r="DM1308" s="151"/>
      <c r="DN1308" s="151"/>
      <c r="DO1308" s="151"/>
    </row>
    <row r="1309" spans="1:119" ht="15.75" customHeight="1" x14ac:dyDescent="0.2">
      <c r="A1309" s="151"/>
      <c r="B1309" s="151"/>
      <c r="C1309" s="151"/>
      <c r="D1309" s="151"/>
      <c r="E1309" s="151"/>
      <c r="F1309" s="151"/>
      <c r="G1309" s="151"/>
      <c r="H1309" s="151"/>
      <c r="I1309" s="151"/>
      <c r="J1309" s="151"/>
      <c r="K1309" s="151"/>
      <c r="L1309" s="151"/>
      <c r="M1309" s="151"/>
      <c r="N1309" s="151"/>
      <c r="O1309" s="151"/>
      <c r="P1309" s="151"/>
      <c r="Q1309" s="151"/>
      <c r="R1309" s="151"/>
      <c r="S1309" s="151"/>
      <c r="T1309" s="151"/>
      <c r="U1309" s="151"/>
      <c r="V1309" s="151"/>
      <c r="W1309" s="151"/>
      <c r="X1309" s="151"/>
      <c r="Y1309" s="151"/>
      <c r="Z1309" s="151"/>
      <c r="AA1309" s="151"/>
      <c r="AB1309" s="151"/>
      <c r="AC1309" s="151"/>
      <c r="AD1309" s="151"/>
      <c r="AE1309" s="151"/>
      <c r="AF1309" s="151"/>
      <c r="AG1309" s="151"/>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c r="BG1309" s="151"/>
      <c r="BH1309" s="151"/>
      <c r="BI1309" s="151"/>
      <c r="BJ1309" s="151"/>
      <c r="BK1309" s="151"/>
      <c r="BL1309" s="151"/>
      <c r="BM1309" s="151"/>
      <c r="BN1309" s="151"/>
      <c r="BO1309" s="151"/>
      <c r="BP1309" s="151"/>
      <c r="BQ1309" s="151"/>
      <c r="BR1309" s="151"/>
      <c r="BS1309" s="151"/>
      <c r="BT1309" s="151"/>
      <c r="BU1309" s="151"/>
      <c r="BV1309" s="151"/>
      <c r="BW1309" s="151"/>
      <c r="BX1309" s="151"/>
      <c r="BY1309" s="151"/>
      <c r="BZ1309" s="151"/>
      <c r="CA1309" s="151"/>
      <c r="CB1309" s="151"/>
      <c r="CC1309" s="151"/>
      <c r="CD1309" s="151"/>
      <c r="CE1309" s="151"/>
      <c r="CF1309" s="151"/>
      <c r="CG1309" s="151"/>
      <c r="CH1309" s="151"/>
      <c r="CI1309" s="151"/>
      <c r="CJ1309" s="151"/>
      <c r="CK1309" s="151"/>
      <c r="CL1309" s="151"/>
      <c r="CM1309" s="151"/>
      <c r="CN1309" s="151"/>
      <c r="CO1309" s="151"/>
      <c r="CP1309" s="151"/>
      <c r="CQ1309" s="151"/>
      <c r="CR1309" s="151"/>
      <c r="CS1309" s="151"/>
      <c r="CT1309" s="151"/>
      <c r="CU1309" s="151"/>
      <c r="CV1309" s="151"/>
      <c r="CW1309" s="151"/>
      <c r="CX1309" s="151"/>
      <c r="CY1309" s="151"/>
      <c r="CZ1309" s="151"/>
      <c r="DA1309" s="151"/>
      <c r="DB1309" s="151"/>
      <c r="DC1309" s="151"/>
      <c r="DD1309" s="151"/>
      <c r="DE1309" s="151"/>
      <c r="DF1309" s="151"/>
      <c r="DG1309" s="151"/>
      <c r="DH1309" s="151"/>
      <c r="DI1309" s="151"/>
      <c r="DJ1309" s="151"/>
      <c r="DK1309" s="151"/>
      <c r="DL1309" s="151"/>
      <c r="DM1309" s="151"/>
      <c r="DN1309" s="151"/>
      <c r="DO1309" s="151"/>
    </row>
    <row r="1310" spans="1:119" ht="15.75" customHeight="1" x14ac:dyDescent="0.2">
      <c r="A1310" s="151"/>
      <c r="B1310" s="151"/>
      <c r="C1310" s="151"/>
      <c r="D1310" s="151"/>
      <c r="E1310" s="151"/>
      <c r="F1310" s="151"/>
      <c r="G1310" s="151"/>
      <c r="H1310" s="151"/>
      <c r="I1310" s="151"/>
      <c r="J1310" s="151"/>
      <c r="K1310" s="151"/>
      <c r="L1310" s="151"/>
      <c r="M1310" s="151"/>
      <c r="N1310" s="151"/>
      <c r="O1310" s="151"/>
      <c r="P1310" s="151"/>
      <c r="Q1310" s="151"/>
      <c r="R1310" s="151"/>
      <c r="S1310" s="151"/>
      <c r="T1310" s="151"/>
      <c r="U1310" s="151"/>
      <c r="V1310" s="151"/>
      <c r="W1310" s="151"/>
      <c r="X1310" s="151"/>
      <c r="Y1310" s="151"/>
      <c r="Z1310" s="151"/>
      <c r="AA1310" s="151"/>
      <c r="AB1310" s="151"/>
      <c r="AC1310" s="151"/>
      <c r="AD1310" s="151"/>
      <c r="AE1310" s="151"/>
      <c r="AF1310" s="151"/>
      <c r="AG1310" s="151"/>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c r="BG1310" s="151"/>
      <c r="BH1310" s="151"/>
      <c r="BI1310" s="151"/>
      <c r="BJ1310" s="151"/>
      <c r="BK1310" s="151"/>
      <c r="BL1310" s="151"/>
      <c r="BM1310" s="151"/>
      <c r="BN1310" s="151"/>
      <c r="BO1310" s="151"/>
      <c r="BP1310" s="151"/>
      <c r="BQ1310" s="151"/>
      <c r="BR1310" s="151"/>
      <c r="BS1310" s="151"/>
      <c r="BT1310" s="151"/>
      <c r="BU1310" s="151"/>
      <c r="BV1310" s="151"/>
      <c r="BW1310" s="151"/>
      <c r="BX1310" s="151"/>
      <c r="BY1310" s="151"/>
      <c r="BZ1310" s="151"/>
      <c r="CA1310" s="151"/>
      <c r="CB1310" s="151"/>
      <c r="CC1310" s="151"/>
      <c r="CD1310" s="151"/>
      <c r="CE1310" s="151"/>
      <c r="CF1310" s="151"/>
      <c r="CG1310" s="151"/>
      <c r="CH1310" s="151"/>
      <c r="CI1310" s="151"/>
      <c r="CJ1310" s="151"/>
      <c r="CK1310" s="151"/>
      <c r="CL1310" s="151"/>
      <c r="CM1310" s="151"/>
      <c r="CN1310" s="151"/>
      <c r="CO1310" s="151"/>
      <c r="CP1310" s="151"/>
      <c r="CQ1310" s="151"/>
      <c r="CR1310" s="151"/>
      <c r="CS1310" s="151"/>
      <c r="CT1310" s="151"/>
      <c r="CU1310" s="151"/>
      <c r="CV1310" s="151"/>
      <c r="CW1310" s="151"/>
      <c r="CX1310" s="151"/>
      <c r="CY1310" s="151"/>
      <c r="CZ1310" s="151"/>
      <c r="DA1310" s="151"/>
      <c r="DB1310" s="151"/>
      <c r="DC1310" s="151"/>
      <c r="DD1310" s="151"/>
      <c r="DE1310" s="151"/>
      <c r="DF1310" s="151"/>
      <c r="DG1310" s="151"/>
      <c r="DH1310" s="151"/>
      <c r="DI1310" s="151"/>
      <c r="DJ1310" s="151"/>
      <c r="DK1310" s="151"/>
      <c r="DL1310" s="151"/>
      <c r="DM1310" s="151"/>
      <c r="DN1310" s="151"/>
      <c r="DO1310" s="151"/>
    </row>
    <row r="1311" spans="1:119" ht="15.75" customHeight="1" x14ac:dyDescent="0.2">
      <c r="A1311" s="151"/>
      <c r="B1311" s="151"/>
      <c r="C1311" s="151"/>
      <c r="D1311" s="151"/>
      <c r="E1311" s="151"/>
      <c r="F1311" s="151"/>
      <c r="G1311" s="151"/>
      <c r="H1311" s="151"/>
      <c r="I1311" s="151"/>
      <c r="J1311" s="151"/>
      <c r="K1311" s="151"/>
      <c r="L1311" s="151"/>
      <c r="M1311" s="151"/>
      <c r="N1311" s="151"/>
      <c r="O1311" s="151"/>
      <c r="P1311" s="151"/>
      <c r="Q1311" s="151"/>
      <c r="R1311" s="151"/>
      <c r="S1311" s="151"/>
      <c r="T1311" s="151"/>
      <c r="U1311" s="151"/>
      <c r="V1311" s="151"/>
      <c r="W1311" s="151"/>
      <c r="X1311" s="151"/>
      <c r="Y1311" s="151"/>
      <c r="Z1311" s="151"/>
      <c r="AA1311" s="151"/>
      <c r="AB1311" s="151"/>
      <c r="AC1311" s="151"/>
      <c r="AD1311" s="151"/>
      <c r="AE1311" s="151"/>
      <c r="AF1311" s="151"/>
      <c r="AG1311" s="151"/>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c r="BG1311" s="151"/>
      <c r="BH1311" s="151"/>
      <c r="BI1311" s="151"/>
      <c r="BJ1311" s="151"/>
      <c r="BK1311" s="151"/>
      <c r="BL1311" s="151"/>
      <c r="BM1311" s="151"/>
      <c r="BN1311" s="151"/>
      <c r="BO1311" s="151"/>
      <c r="BP1311" s="151"/>
      <c r="BQ1311" s="151"/>
      <c r="BR1311" s="151"/>
      <c r="BS1311" s="151"/>
      <c r="BT1311" s="151"/>
      <c r="BU1311" s="151"/>
      <c r="BV1311" s="151"/>
      <c r="BW1311" s="151"/>
      <c r="BX1311" s="151"/>
      <c r="BY1311" s="151"/>
      <c r="BZ1311" s="151"/>
      <c r="CA1311" s="151"/>
      <c r="CB1311" s="151"/>
      <c r="CC1311" s="151"/>
      <c r="CD1311" s="151"/>
      <c r="CE1311" s="151"/>
      <c r="CF1311" s="151"/>
      <c r="CG1311" s="151"/>
      <c r="CH1311" s="151"/>
      <c r="CI1311" s="151"/>
      <c r="CJ1311" s="151"/>
      <c r="CK1311" s="151"/>
      <c r="CL1311" s="151"/>
      <c r="CM1311" s="151"/>
      <c r="CN1311" s="151"/>
      <c r="CO1311" s="151"/>
      <c r="CP1311" s="151"/>
      <c r="CQ1311" s="151"/>
      <c r="CR1311" s="151"/>
      <c r="CS1311" s="151"/>
      <c r="CT1311" s="151"/>
      <c r="CU1311" s="151"/>
      <c r="CV1311" s="151"/>
      <c r="CW1311" s="151"/>
      <c r="CX1311" s="151"/>
      <c r="CY1311" s="151"/>
      <c r="CZ1311" s="151"/>
      <c r="DA1311" s="151"/>
      <c r="DB1311" s="151"/>
      <c r="DC1311" s="151"/>
      <c r="DD1311" s="151"/>
      <c r="DE1311" s="151"/>
      <c r="DF1311" s="151"/>
      <c r="DG1311" s="151"/>
      <c r="DH1311" s="151"/>
      <c r="DI1311" s="151"/>
      <c r="DJ1311" s="151"/>
      <c r="DK1311" s="151"/>
      <c r="DL1311" s="151"/>
      <c r="DM1311" s="151"/>
      <c r="DN1311" s="151"/>
      <c r="DO1311" s="151"/>
    </row>
    <row r="1312" spans="1:119" ht="15.75" customHeight="1" x14ac:dyDescent="0.2">
      <c r="A1312" s="151"/>
      <c r="B1312" s="151"/>
      <c r="C1312" s="151"/>
      <c r="D1312" s="151"/>
      <c r="E1312" s="151"/>
      <c r="F1312" s="151"/>
      <c r="G1312" s="151"/>
      <c r="H1312" s="151"/>
      <c r="I1312" s="151"/>
      <c r="J1312" s="151"/>
      <c r="K1312" s="151"/>
      <c r="L1312" s="151"/>
      <c r="M1312" s="151"/>
      <c r="N1312" s="151"/>
      <c r="O1312" s="151"/>
      <c r="P1312" s="151"/>
      <c r="Q1312" s="151"/>
      <c r="R1312" s="151"/>
      <c r="S1312" s="151"/>
      <c r="T1312" s="151"/>
      <c r="U1312" s="151"/>
      <c r="V1312" s="151"/>
      <c r="W1312" s="151"/>
      <c r="X1312" s="151"/>
      <c r="Y1312" s="151"/>
      <c r="Z1312" s="151"/>
      <c r="AA1312" s="151"/>
      <c r="AB1312" s="151"/>
      <c r="AC1312" s="151"/>
      <c r="AD1312" s="151"/>
      <c r="AE1312" s="151"/>
      <c r="AF1312" s="151"/>
      <c r="AG1312" s="151"/>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c r="BG1312" s="151"/>
      <c r="BH1312" s="151"/>
      <c r="BI1312" s="151"/>
      <c r="BJ1312" s="151"/>
      <c r="BK1312" s="151"/>
      <c r="BL1312" s="151"/>
      <c r="BM1312" s="151"/>
      <c r="BN1312" s="151"/>
      <c r="BO1312" s="151"/>
      <c r="BP1312" s="151"/>
      <c r="BQ1312" s="151"/>
      <c r="BR1312" s="151"/>
      <c r="BS1312" s="151"/>
      <c r="BT1312" s="151"/>
      <c r="BU1312" s="151"/>
      <c r="BV1312" s="151"/>
      <c r="BW1312" s="151"/>
      <c r="BX1312" s="151"/>
      <c r="BY1312" s="151"/>
      <c r="BZ1312" s="151"/>
      <c r="CA1312" s="151"/>
      <c r="CB1312" s="151"/>
      <c r="CC1312" s="151"/>
      <c r="CD1312" s="151"/>
      <c r="CE1312" s="151"/>
      <c r="CF1312" s="151"/>
      <c r="CG1312" s="151"/>
      <c r="CH1312" s="151"/>
      <c r="CI1312" s="151"/>
      <c r="CJ1312" s="151"/>
      <c r="CK1312" s="151"/>
      <c r="CL1312" s="151"/>
      <c r="CM1312" s="151"/>
      <c r="CN1312" s="151"/>
      <c r="CO1312" s="151"/>
      <c r="CP1312" s="151"/>
      <c r="CQ1312" s="151"/>
      <c r="CR1312" s="151"/>
      <c r="CS1312" s="151"/>
      <c r="CT1312" s="151"/>
      <c r="CU1312" s="151"/>
      <c r="CV1312" s="151"/>
      <c r="CW1312" s="151"/>
      <c r="CX1312" s="151"/>
      <c r="CY1312" s="151"/>
      <c r="CZ1312" s="151"/>
      <c r="DA1312" s="151"/>
      <c r="DB1312" s="151"/>
      <c r="DC1312" s="151"/>
      <c r="DD1312" s="151"/>
      <c r="DE1312" s="151"/>
      <c r="DF1312" s="151"/>
      <c r="DG1312" s="151"/>
      <c r="DH1312" s="151"/>
      <c r="DI1312" s="151"/>
      <c r="DJ1312" s="151"/>
      <c r="DK1312" s="151"/>
      <c r="DL1312" s="151"/>
      <c r="DM1312" s="151"/>
      <c r="DN1312" s="151"/>
      <c r="DO1312" s="151"/>
    </row>
    <row r="1313" spans="1:119" ht="15.75" customHeight="1" x14ac:dyDescent="0.2">
      <c r="A1313" s="151"/>
      <c r="B1313" s="151"/>
      <c r="C1313" s="151"/>
      <c r="D1313" s="151"/>
      <c r="E1313" s="151"/>
      <c r="F1313" s="151"/>
      <c r="G1313" s="151"/>
      <c r="H1313" s="151"/>
      <c r="I1313" s="151"/>
      <c r="J1313" s="151"/>
      <c r="K1313" s="151"/>
      <c r="L1313" s="151"/>
      <c r="M1313" s="151"/>
      <c r="N1313" s="151"/>
      <c r="O1313" s="151"/>
      <c r="P1313" s="151"/>
      <c r="Q1313" s="151"/>
      <c r="R1313" s="151"/>
      <c r="S1313" s="151"/>
      <c r="T1313" s="151"/>
      <c r="U1313" s="151"/>
      <c r="V1313" s="151"/>
      <c r="W1313" s="151"/>
      <c r="X1313" s="151"/>
      <c r="Y1313" s="151"/>
      <c r="Z1313" s="151"/>
      <c r="AA1313" s="151"/>
      <c r="AB1313" s="151"/>
      <c r="AC1313" s="151"/>
      <c r="AD1313" s="151"/>
      <c r="AE1313" s="151"/>
      <c r="AF1313" s="151"/>
      <c r="AG1313" s="151"/>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c r="BG1313" s="151"/>
      <c r="BH1313" s="151"/>
      <c r="BI1313" s="151"/>
      <c r="BJ1313" s="151"/>
      <c r="BK1313" s="151"/>
      <c r="BL1313" s="151"/>
      <c r="BM1313" s="151"/>
      <c r="BN1313" s="151"/>
      <c r="BO1313" s="151"/>
      <c r="BP1313" s="151"/>
      <c r="BQ1313" s="151"/>
      <c r="BR1313" s="151"/>
      <c r="BS1313" s="151"/>
      <c r="BT1313" s="151"/>
      <c r="BU1313" s="151"/>
      <c r="BV1313" s="151"/>
      <c r="BW1313" s="151"/>
      <c r="BX1313" s="151"/>
      <c r="BY1313" s="151"/>
      <c r="BZ1313" s="151"/>
      <c r="CA1313" s="151"/>
      <c r="CB1313" s="151"/>
      <c r="CC1313" s="151"/>
      <c r="CD1313" s="151"/>
      <c r="CE1313" s="151"/>
      <c r="CF1313" s="151"/>
      <c r="CG1313" s="151"/>
      <c r="CH1313" s="151"/>
      <c r="CI1313" s="151"/>
      <c r="CJ1313" s="151"/>
      <c r="CK1313" s="151"/>
      <c r="CL1313" s="151"/>
      <c r="CM1313" s="151"/>
      <c r="CN1313" s="151"/>
      <c r="CO1313" s="151"/>
      <c r="CP1313" s="151"/>
      <c r="CQ1313" s="151"/>
      <c r="CR1313" s="151"/>
      <c r="CS1313" s="151"/>
      <c r="CT1313" s="151"/>
      <c r="CU1313" s="151"/>
      <c r="CV1313" s="151"/>
      <c r="CW1313" s="151"/>
      <c r="CX1313" s="151"/>
      <c r="CY1313" s="151"/>
      <c r="CZ1313" s="151"/>
      <c r="DA1313" s="151"/>
      <c r="DB1313" s="151"/>
      <c r="DC1313" s="151"/>
      <c r="DD1313" s="151"/>
      <c r="DE1313" s="151"/>
      <c r="DF1313" s="151"/>
      <c r="DG1313" s="151"/>
      <c r="DH1313" s="151"/>
      <c r="DI1313" s="151"/>
      <c r="DJ1313" s="151"/>
      <c r="DK1313" s="151"/>
      <c r="DL1313" s="151"/>
      <c r="DM1313" s="151"/>
      <c r="DN1313" s="151"/>
      <c r="DO1313" s="151"/>
    </row>
    <row r="1314" spans="1:119" ht="15.75" customHeight="1" x14ac:dyDescent="0.2">
      <c r="A1314" s="151"/>
      <c r="B1314" s="151"/>
      <c r="C1314" s="151"/>
      <c r="D1314" s="151"/>
      <c r="E1314" s="151"/>
      <c r="F1314" s="151"/>
      <c r="G1314" s="151"/>
      <c r="H1314" s="151"/>
      <c r="I1314" s="151"/>
      <c r="J1314" s="151"/>
      <c r="K1314" s="151"/>
      <c r="L1314" s="151"/>
      <c r="M1314" s="151"/>
      <c r="N1314" s="151"/>
      <c r="O1314" s="151"/>
      <c r="P1314" s="151"/>
      <c r="Q1314" s="151"/>
      <c r="R1314" s="151"/>
      <c r="S1314" s="151"/>
      <c r="T1314" s="151"/>
      <c r="U1314" s="151"/>
      <c r="V1314" s="151"/>
      <c r="W1314" s="151"/>
      <c r="X1314" s="151"/>
      <c r="Y1314" s="151"/>
      <c r="Z1314" s="151"/>
      <c r="AA1314" s="151"/>
      <c r="AB1314" s="151"/>
      <c r="AC1314" s="151"/>
      <c r="AD1314" s="151"/>
      <c r="AE1314" s="151"/>
      <c r="AF1314" s="151"/>
      <c r="AG1314" s="151"/>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c r="BG1314" s="151"/>
      <c r="BH1314" s="151"/>
      <c r="BI1314" s="151"/>
      <c r="BJ1314" s="151"/>
      <c r="BK1314" s="151"/>
      <c r="BL1314" s="151"/>
      <c r="BM1314" s="151"/>
      <c r="BN1314" s="151"/>
      <c r="BO1314" s="151"/>
      <c r="BP1314" s="151"/>
      <c r="BQ1314" s="151"/>
      <c r="BR1314" s="151"/>
      <c r="BS1314" s="151"/>
      <c r="BT1314" s="151"/>
      <c r="BU1314" s="151"/>
      <c r="BV1314" s="151"/>
      <c r="BW1314" s="151"/>
      <c r="BX1314" s="151"/>
      <c r="BY1314" s="151"/>
      <c r="BZ1314" s="151"/>
      <c r="CA1314" s="151"/>
      <c r="CB1314" s="151"/>
      <c r="CC1314" s="151"/>
      <c r="CD1314" s="151"/>
      <c r="CE1314" s="151"/>
      <c r="CF1314" s="151"/>
      <c r="CG1314" s="151"/>
      <c r="CH1314" s="151"/>
      <c r="CI1314" s="151"/>
      <c r="CJ1314" s="151"/>
      <c r="CK1314" s="151"/>
      <c r="CL1314" s="151"/>
      <c r="CM1314" s="151"/>
      <c r="CN1314" s="151"/>
      <c r="CO1314" s="151"/>
      <c r="CP1314" s="151"/>
      <c r="CQ1314" s="151"/>
      <c r="CR1314" s="151"/>
      <c r="CS1314" s="151"/>
      <c r="CT1314" s="151"/>
      <c r="CU1314" s="151"/>
      <c r="CV1314" s="151"/>
      <c r="CW1314" s="151"/>
      <c r="CX1314" s="151"/>
      <c r="CY1314" s="151"/>
      <c r="CZ1314" s="151"/>
      <c r="DA1314" s="151"/>
      <c r="DB1314" s="151"/>
      <c r="DC1314" s="151"/>
      <c r="DD1314" s="151"/>
      <c r="DE1314" s="151"/>
      <c r="DF1314" s="151"/>
      <c r="DG1314" s="151"/>
      <c r="DH1314" s="151"/>
      <c r="DI1314" s="151"/>
      <c r="DJ1314" s="151"/>
      <c r="DK1314" s="151"/>
      <c r="DL1314" s="151"/>
      <c r="DM1314" s="151"/>
      <c r="DN1314" s="151"/>
      <c r="DO1314" s="151"/>
    </row>
    <row r="1315" spans="1:119" ht="15.75" customHeight="1" x14ac:dyDescent="0.2">
      <c r="A1315" s="151"/>
      <c r="B1315" s="151"/>
      <c r="C1315" s="151"/>
      <c r="D1315" s="151"/>
      <c r="E1315" s="151"/>
      <c r="F1315" s="151"/>
      <c r="G1315" s="151"/>
      <c r="H1315" s="151"/>
      <c r="I1315" s="151"/>
      <c r="J1315" s="151"/>
      <c r="K1315" s="151"/>
      <c r="L1315" s="151"/>
      <c r="M1315" s="151"/>
      <c r="N1315" s="151"/>
      <c r="O1315" s="151"/>
      <c r="P1315" s="151"/>
      <c r="Q1315" s="151"/>
      <c r="R1315" s="151"/>
      <c r="S1315" s="151"/>
      <c r="T1315" s="151"/>
      <c r="U1315" s="151"/>
      <c r="V1315" s="151"/>
      <c r="W1315" s="151"/>
      <c r="X1315" s="151"/>
      <c r="Y1315" s="151"/>
      <c r="Z1315" s="151"/>
      <c r="AA1315" s="151"/>
      <c r="AB1315" s="151"/>
      <c r="AC1315" s="151"/>
      <c r="AD1315" s="151"/>
      <c r="AE1315" s="151"/>
      <c r="AF1315" s="151"/>
      <c r="AG1315" s="151"/>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c r="BI1315" s="151"/>
      <c r="BJ1315" s="151"/>
      <c r="BK1315" s="151"/>
      <c r="BL1315" s="151"/>
      <c r="BM1315" s="151"/>
      <c r="BN1315" s="151"/>
      <c r="BO1315" s="151"/>
      <c r="BP1315" s="151"/>
      <c r="BQ1315" s="151"/>
      <c r="BR1315" s="151"/>
      <c r="BS1315" s="151"/>
      <c r="BT1315" s="151"/>
      <c r="BU1315" s="151"/>
      <c r="BV1315" s="151"/>
      <c r="BW1315" s="151"/>
      <c r="BX1315" s="151"/>
      <c r="BY1315" s="151"/>
      <c r="BZ1315" s="151"/>
      <c r="CA1315" s="151"/>
      <c r="CB1315" s="151"/>
      <c r="CC1315" s="151"/>
      <c r="CD1315" s="151"/>
      <c r="CE1315" s="151"/>
      <c r="CF1315" s="151"/>
      <c r="CG1315" s="151"/>
      <c r="CH1315" s="151"/>
      <c r="CI1315" s="151"/>
      <c r="CJ1315" s="151"/>
      <c r="CK1315" s="151"/>
      <c r="CL1315" s="151"/>
      <c r="CM1315" s="151"/>
      <c r="CN1315" s="151"/>
      <c r="CO1315" s="151"/>
      <c r="CP1315" s="151"/>
      <c r="CQ1315" s="151"/>
      <c r="CR1315" s="151"/>
      <c r="CS1315" s="151"/>
      <c r="CT1315" s="151"/>
      <c r="CU1315" s="151"/>
      <c r="CV1315" s="151"/>
      <c r="CW1315" s="151"/>
      <c r="CX1315" s="151"/>
      <c r="CY1315" s="151"/>
      <c r="CZ1315" s="151"/>
      <c r="DA1315" s="151"/>
      <c r="DB1315" s="151"/>
      <c r="DC1315" s="151"/>
      <c r="DD1315" s="151"/>
      <c r="DE1315" s="151"/>
      <c r="DF1315" s="151"/>
      <c r="DG1315" s="151"/>
      <c r="DH1315" s="151"/>
      <c r="DI1315" s="151"/>
      <c r="DJ1315" s="151"/>
      <c r="DK1315" s="151"/>
      <c r="DL1315" s="151"/>
      <c r="DM1315" s="151"/>
      <c r="DN1315" s="151"/>
      <c r="DO1315" s="151"/>
    </row>
    <row r="1316" spans="1:119" ht="15.75" customHeight="1" x14ac:dyDescent="0.2">
      <c r="A1316" s="151"/>
      <c r="B1316" s="151"/>
      <c r="C1316" s="151"/>
      <c r="D1316" s="151"/>
      <c r="E1316" s="151"/>
      <c r="F1316" s="151"/>
      <c r="G1316" s="151"/>
      <c r="H1316" s="151"/>
      <c r="I1316" s="151"/>
      <c r="J1316" s="151"/>
      <c r="K1316" s="151"/>
      <c r="L1316" s="151"/>
      <c r="M1316" s="151"/>
      <c r="N1316" s="151"/>
      <c r="O1316" s="151"/>
      <c r="P1316" s="151"/>
      <c r="Q1316" s="151"/>
      <c r="R1316" s="151"/>
      <c r="S1316" s="151"/>
      <c r="T1316" s="151"/>
      <c r="U1316" s="151"/>
      <c r="V1316" s="151"/>
      <c r="W1316" s="151"/>
      <c r="X1316" s="151"/>
      <c r="Y1316" s="151"/>
      <c r="Z1316" s="151"/>
      <c r="AA1316" s="151"/>
      <c r="AB1316" s="151"/>
      <c r="AC1316" s="151"/>
      <c r="AD1316" s="151"/>
      <c r="AE1316" s="151"/>
      <c r="AF1316" s="151"/>
      <c r="AG1316" s="151"/>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c r="BI1316" s="151"/>
      <c r="BJ1316" s="151"/>
      <c r="BK1316" s="151"/>
      <c r="BL1316" s="151"/>
      <c r="BM1316" s="151"/>
      <c r="BN1316" s="151"/>
      <c r="BO1316" s="151"/>
      <c r="BP1316" s="151"/>
      <c r="BQ1316" s="151"/>
      <c r="BR1316" s="151"/>
      <c r="BS1316" s="151"/>
      <c r="BT1316" s="151"/>
      <c r="BU1316" s="151"/>
      <c r="BV1316" s="151"/>
      <c r="BW1316" s="151"/>
      <c r="BX1316" s="151"/>
      <c r="BY1316" s="151"/>
      <c r="BZ1316" s="151"/>
      <c r="CA1316" s="151"/>
      <c r="CB1316" s="151"/>
      <c r="CC1316" s="151"/>
      <c r="CD1316" s="151"/>
      <c r="CE1316" s="151"/>
      <c r="CF1316" s="151"/>
      <c r="CG1316" s="151"/>
      <c r="CH1316" s="151"/>
      <c r="CI1316" s="151"/>
      <c r="CJ1316" s="151"/>
      <c r="CK1316" s="151"/>
      <c r="CL1316" s="151"/>
      <c r="CM1316" s="151"/>
      <c r="CN1316" s="151"/>
      <c r="CO1316" s="151"/>
      <c r="CP1316" s="151"/>
      <c r="CQ1316" s="151"/>
      <c r="CR1316" s="151"/>
      <c r="CS1316" s="151"/>
      <c r="CT1316" s="151"/>
      <c r="CU1316" s="151"/>
      <c r="CV1316" s="151"/>
      <c r="CW1316" s="151"/>
      <c r="CX1316" s="151"/>
      <c r="CY1316" s="151"/>
      <c r="CZ1316" s="151"/>
      <c r="DA1316" s="151"/>
      <c r="DB1316" s="151"/>
      <c r="DC1316" s="151"/>
      <c r="DD1316" s="151"/>
      <c r="DE1316" s="151"/>
      <c r="DF1316" s="151"/>
      <c r="DG1316" s="151"/>
      <c r="DH1316" s="151"/>
      <c r="DI1316" s="151"/>
      <c r="DJ1316" s="151"/>
      <c r="DK1316" s="151"/>
      <c r="DL1316" s="151"/>
      <c r="DM1316" s="151"/>
      <c r="DN1316" s="151"/>
      <c r="DO1316" s="151"/>
    </row>
    <row r="1317" spans="1:119" ht="15.75" customHeight="1" x14ac:dyDescent="0.2">
      <c r="A1317" s="151"/>
      <c r="B1317" s="151"/>
      <c r="C1317" s="151"/>
      <c r="D1317" s="151"/>
      <c r="E1317" s="151"/>
      <c r="F1317" s="151"/>
      <c r="G1317" s="151"/>
      <c r="H1317" s="151"/>
      <c r="I1317" s="151"/>
      <c r="J1317" s="151"/>
      <c r="K1317" s="151"/>
      <c r="L1317" s="151"/>
      <c r="M1317" s="151"/>
      <c r="N1317" s="151"/>
      <c r="O1317" s="151"/>
      <c r="P1317" s="151"/>
      <c r="Q1317" s="151"/>
      <c r="R1317" s="151"/>
      <c r="S1317" s="151"/>
      <c r="T1317" s="151"/>
      <c r="U1317" s="151"/>
      <c r="V1317" s="151"/>
      <c r="W1317" s="151"/>
      <c r="X1317" s="151"/>
      <c r="Y1317" s="151"/>
      <c r="Z1317" s="151"/>
      <c r="AA1317" s="151"/>
      <c r="AB1317" s="151"/>
      <c r="AC1317" s="151"/>
      <c r="AD1317" s="151"/>
      <c r="AE1317" s="151"/>
      <c r="AF1317" s="151"/>
      <c r="AG1317" s="151"/>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c r="BI1317" s="151"/>
      <c r="BJ1317" s="151"/>
      <c r="BK1317" s="151"/>
      <c r="BL1317" s="151"/>
      <c r="BM1317" s="151"/>
      <c r="BN1317" s="151"/>
      <c r="BO1317" s="151"/>
      <c r="BP1317" s="151"/>
      <c r="BQ1317" s="151"/>
      <c r="BR1317" s="151"/>
      <c r="BS1317" s="151"/>
      <c r="BT1317" s="151"/>
      <c r="BU1317" s="151"/>
      <c r="BV1317" s="151"/>
      <c r="BW1317" s="151"/>
      <c r="BX1317" s="151"/>
      <c r="BY1317" s="151"/>
      <c r="BZ1317" s="151"/>
      <c r="CA1317" s="151"/>
      <c r="CB1317" s="151"/>
      <c r="CC1317" s="151"/>
      <c r="CD1317" s="151"/>
      <c r="CE1317" s="151"/>
      <c r="CF1317" s="151"/>
      <c r="CG1317" s="151"/>
      <c r="CH1317" s="151"/>
      <c r="CI1317" s="151"/>
      <c r="CJ1317" s="151"/>
      <c r="CK1317" s="151"/>
      <c r="CL1317" s="151"/>
      <c r="CM1317" s="151"/>
      <c r="CN1317" s="151"/>
      <c r="CO1317" s="151"/>
      <c r="CP1317" s="151"/>
      <c r="CQ1317" s="151"/>
      <c r="CR1317" s="151"/>
      <c r="CS1317" s="151"/>
      <c r="CT1317" s="151"/>
      <c r="CU1317" s="151"/>
      <c r="CV1317" s="151"/>
      <c r="CW1317" s="151"/>
      <c r="CX1317" s="151"/>
      <c r="CY1317" s="151"/>
      <c r="CZ1317" s="151"/>
      <c r="DA1317" s="151"/>
      <c r="DB1317" s="151"/>
      <c r="DC1317" s="151"/>
      <c r="DD1317" s="151"/>
      <c r="DE1317" s="151"/>
      <c r="DF1317" s="151"/>
      <c r="DG1317" s="151"/>
      <c r="DH1317" s="151"/>
      <c r="DI1317" s="151"/>
      <c r="DJ1317" s="151"/>
      <c r="DK1317" s="151"/>
      <c r="DL1317" s="151"/>
      <c r="DM1317" s="151"/>
      <c r="DN1317" s="151"/>
      <c r="DO1317" s="151"/>
    </row>
    <row r="1318" spans="1:119" ht="15.75" customHeight="1" x14ac:dyDescent="0.2">
      <c r="A1318" s="151"/>
      <c r="B1318" s="151"/>
      <c r="C1318" s="151"/>
      <c r="D1318" s="151"/>
      <c r="E1318" s="151"/>
      <c r="F1318" s="151"/>
      <c r="G1318" s="151"/>
      <c r="H1318" s="151"/>
      <c r="I1318" s="151"/>
      <c r="J1318" s="151"/>
      <c r="K1318" s="151"/>
      <c r="L1318" s="151"/>
      <c r="M1318" s="151"/>
      <c r="N1318" s="151"/>
      <c r="O1318" s="151"/>
      <c r="P1318" s="151"/>
      <c r="Q1318" s="151"/>
      <c r="R1318" s="151"/>
      <c r="S1318" s="151"/>
      <c r="T1318" s="151"/>
      <c r="U1318" s="151"/>
      <c r="V1318" s="151"/>
      <c r="W1318" s="151"/>
      <c r="X1318" s="151"/>
      <c r="Y1318" s="151"/>
      <c r="Z1318" s="151"/>
      <c r="AA1318" s="151"/>
      <c r="AB1318" s="151"/>
      <c r="AC1318" s="151"/>
      <c r="AD1318" s="151"/>
      <c r="AE1318" s="151"/>
      <c r="AF1318" s="151"/>
      <c r="AG1318" s="151"/>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c r="BI1318" s="151"/>
      <c r="BJ1318" s="151"/>
      <c r="BK1318" s="151"/>
      <c r="BL1318" s="151"/>
      <c r="BM1318" s="151"/>
      <c r="BN1318" s="151"/>
      <c r="BO1318" s="151"/>
      <c r="BP1318" s="151"/>
      <c r="BQ1318" s="151"/>
      <c r="BR1318" s="151"/>
      <c r="BS1318" s="151"/>
      <c r="BT1318" s="151"/>
      <c r="BU1318" s="151"/>
      <c r="BV1318" s="151"/>
      <c r="BW1318" s="151"/>
      <c r="BX1318" s="151"/>
      <c r="BY1318" s="151"/>
      <c r="BZ1318" s="151"/>
      <c r="CA1318" s="151"/>
      <c r="CB1318" s="151"/>
      <c r="CC1318" s="151"/>
      <c r="CD1318" s="151"/>
      <c r="CE1318" s="151"/>
      <c r="CF1318" s="151"/>
      <c r="CG1318" s="151"/>
      <c r="CH1318" s="151"/>
      <c r="CI1318" s="151"/>
      <c r="CJ1318" s="151"/>
      <c r="CK1318" s="151"/>
      <c r="CL1318" s="151"/>
      <c r="CM1318" s="151"/>
      <c r="CN1318" s="151"/>
      <c r="CO1318" s="151"/>
      <c r="CP1318" s="151"/>
      <c r="CQ1318" s="151"/>
      <c r="CR1318" s="151"/>
      <c r="CS1318" s="151"/>
      <c r="CT1318" s="151"/>
      <c r="CU1318" s="151"/>
      <c r="CV1318" s="151"/>
      <c r="CW1318" s="151"/>
      <c r="CX1318" s="151"/>
      <c r="CY1318" s="151"/>
      <c r="CZ1318" s="151"/>
      <c r="DA1318" s="151"/>
      <c r="DB1318" s="151"/>
      <c r="DC1318" s="151"/>
      <c r="DD1318" s="151"/>
      <c r="DE1318" s="151"/>
      <c r="DF1318" s="151"/>
      <c r="DG1318" s="151"/>
      <c r="DH1318" s="151"/>
      <c r="DI1318" s="151"/>
      <c r="DJ1318" s="151"/>
      <c r="DK1318" s="151"/>
      <c r="DL1318" s="151"/>
      <c r="DM1318" s="151"/>
      <c r="DN1318" s="151"/>
      <c r="DO1318" s="151"/>
    </row>
    <row r="1319" spans="1:119" ht="15.75" customHeight="1" x14ac:dyDescent="0.2">
      <c r="A1319" s="151"/>
      <c r="B1319" s="151"/>
      <c r="C1319" s="151"/>
      <c r="D1319" s="151"/>
      <c r="E1319" s="151"/>
      <c r="F1319" s="151"/>
      <c r="G1319" s="151"/>
      <c r="H1319" s="151"/>
      <c r="I1319" s="151"/>
      <c r="J1319" s="151"/>
      <c r="K1319" s="151"/>
      <c r="L1319" s="151"/>
      <c r="M1319" s="151"/>
      <c r="N1319" s="151"/>
      <c r="O1319" s="151"/>
      <c r="P1319" s="151"/>
      <c r="Q1319" s="151"/>
      <c r="R1319" s="151"/>
      <c r="S1319" s="151"/>
      <c r="T1319" s="151"/>
      <c r="U1319" s="151"/>
      <c r="V1319" s="151"/>
      <c r="W1319" s="151"/>
      <c r="X1319" s="151"/>
      <c r="Y1319" s="151"/>
      <c r="Z1319" s="151"/>
      <c r="AA1319" s="151"/>
      <c r="AB1319" s="151"/>
      <c r="AC1319" s="151"/>
      <c r="AD1319" s="151"/>
      <c r="AE1319" s="151"/>
      <c r="AF1319" s="151"/>
      <c r="AG1319" s="151"/>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c r="BI1319" s="151"/>
      <c r="BJ1319" s="151"/>
      <c r="BK1319" s="151"/>
      <c r="BL1319" s="151"/>
      <c r="BM1319" s="151"/>
      <c r="BN1319" s="151"/>
      <c r="BO1319" s="151"/>
      <c r="BP1319" s="151"/>
      <c r="BQ1319" s="151"/>
      <c r="BR1319" s="151"/>
      <c r="BS1319" s="151"/>
      <c r="BT1319" s="151"/>
      <c r="BU1319" s="151"/>
      <c r="BV1319" s="151"/>
      <c r="BW1319" s="151"/>
      <c r="BX1319" s="151"/>
      <c r="BY1319" s="151"/>
      <c r="BZ1319" s="151"/>
      <c r="CA1319" s="151"/>
      <c r="CB1319" s="151"/>
      <c r="CC1319" s="151"/>
      <c r="CD1319" s="151"/>
      <c r="CE1319" s="151"/>
      <c r="CF1319" s="151"/>
      <c r="CG1319" s="151"/>
      <c r="CH1319" s="151"/>
      <c r="CI1319" s="151"/>
      <c r="CJ1319" s="151"/>
      <c r="CK1319" s="151"/>
      <c r="CL1319" s="151"/>
      <c r="CM1319" s="151"/>
      <c r="CN1319" s="151"/>
      <c r="CO1319" s="151"/>
      <c r="CP1319" s="151"/>
      <c r="CQ1319" s="151"/>
      <c r="CR1319" s="151"/>
      <c r="CS1319" s="151"/>
      <c r="CT1319" s="151"/>
      <c r="CU1319" s="151"/>
      <c r="CV1319" s="151"/>
      <c r="CW1319" s="151"/>
      <c r="CX1319" s="151"/>
      <c r="CY1319" s="151"/>
      <c r="CZ1319" s="151"/>
      <c r="DA1319" s="151"/>
      <c r="DB1319" s="151"/>
      <c r="DC1319" s="151"/>
      <c r="DD1319" s="151"/>
      <c r="DE1319" s="151"/>
      <c r="DF1319" s="151"/>
      <c r="DG1319" s="151"/>
      <c r="DH1319" s="151"/>
      <c r="DI1319" s="151"/>
      <c r="DJ1319" s="151"/>
      <c r="DK1319" s="151"/>
      <c r="DL1319" s="151"/>
      <c r="DM1319" s="151"/>
      <c r="DN1319" s="151"/>
      <c r="DO1319" s="151"/>
    </row>
    <row r="1320" spans="1:119" ht="15.75" customHeight="1" x14ac:dyDescent="0.2">
      <c r="A1320" s="151"/>
      <c r="B1320" s="151"/>
      <c r="C1320" s="151"/>
      <c r="D1320" s="151"/>
      <c r="E1320" s="151"/>
      <c r="F1320" s="151"/>
      <c r="G1320" s="151"/>
      <c r="H1320" s="151"/>
      <c r="I1320" s="151"/>
      <c r="J1320" s="151"/>
      <c r="K1320" s="151"/>
      <c r="L1320" s="151"/>
      <c r="M1320" s="151"/>
      <c r="N1320" s="151"/>
      <c r="O1320" s="151"/>
      <c r="P1320" s="151"/>
      <c r="Q1320" s="151"/>
      <c r="R1320" s="151"/>
      <c r="S1320" s="151"/>
      <c r="T1320" s="151"/>
      <c r="U1320" s="151"/>
      <c r="V1320" s="151"/>
      <c r="W1320" s="151"/>
      <c r="X1320" s="151"/>
      <c r="Y1320" s="151"/>
      <c r="Z1320" s="151"/>
      <c r="AA1320" s="151"/>
      <c r="AB1320" s="151"/>
      <c r="AC1320" s="151"/>
      <c r="AD1320" s="151"/>
      <c r="AE1320" s="151"/>
      <c r="AF1320" s="151"/>
      <c r="AG1320" s="151"/>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c r="BI1320" s="151"/>
      <c r="BJ1320" s="151"/>
      <c r="BK1320" s="151"/>
      <c r="BL1320" s="151"/>
      <c r="BM1320" s="151"/>
      <c r="BN1320" s="151"/>
      <c r="BO1320" s="151"/>
      <c r="BP1320" s="151"/>
      <c r="BQ1320" s="151"/>
      <c r="BR1320" s="151"/>
      <c r="BS1320" s="151"/>
      <c r="BT1320" s="151"/>
      <c r="BU1320" s="151"/>
      <c r="BV1320" s="151"/>
      <c r="BW1320" s="151"/>
      <c r="BX1320" s="151"/>
      <c r="BY1320" s="151"/>
      <c r="BZ1320" s="151"/>
      <c r="CA1320" s="151"/>
      <c r="CB1320" s="151"/>
      <c r="CC1320" s="151"/>
      <c r="CD1320" s="151"/>
      <c r="CE1320" s="151"/>
      <c r="CF1320" s="151"/>
      <c r="CG1320" s="151"/>
      <c r="CH1320" s="151"/>
      <c r="CI1320" s="151"/>
      <c r="CJ1320" s="151"/>
      <c r="CK1320" s="151"/>
      <c r="CL1320" s="151"/>
      <c r="CM1320" s="151"/>
      <c r="CN1320" s="151"/>
      <c r="CO1320" s="151"/>
      <c r="CP1320" s="151"/>
      <c r="CQ1320" s="151"/>
      <c r="CR1320" s="151"/>
      <c r="CS1320" s="151"/>
      <c r="CT1320" s="151"/>
      <c r="CU1320" s="151"/>
      <c r="CV1320" s="151"/>
      <c r="CW1320" s="151"/>
      <c r="CX1320" s="151"/>
      <c r="CY1320" s="151"/>
      <c r="CZ1320" s="151"/>
      <c r="DA1320" s="151"/>
      <c r="DB1320" s="151"/>
      <c r="DC1320" s="151"/>
      <c r="DD1320" s="151"/>
      <c r="DE1320" s="151"/>
      <c r="DF1320" s="151"/>
      <c r="DG1320" s="151"/>
      <c r="DH1320" s="151"/>
      <c r="DI1320" s="151"/>
      <c r="DJ1320" s="151"/>
      <c r="DK1320" s="151"/>
      <c r="DL1320" s="151"/>
      <c r="DM1320" s="151"/>
      <c r="DN1320" s="151"/>
      <c r="DO1320" s="151"/>
    </row>
    <row r="1321" spans="1:119" ht="15.75" customHeight="1" x14ac:dyDescent="0.2">
      <c r="A1321" s="151"/>
      <c r="B1321" s="151"/>
      <c r="C1321" s="151"/>
      <c r="D1321" s="151"/>
      <c r="E1321" s="151"/>
      <c r="F1321" s="151"/>
      <c r="G1321" s="151"/>
      <c r="H1321" s="151"/>
      <c r="I1321" s="151"/>
      <c r="J1321" s="151"/>
      <c r="K1321" s="151"/>
      <c r="L1321" s="151"/>
      <c r="M1321" s="151"/>
      <c r="N1321" s="151"/>
      <c r="O1321" s="151"/>
      <c r="P1321" s="151"/>
      <c r="Q1321" s="151"/>
      <c r="R1321" s="151"/>
      <c r="S1321" s="151"/>
      <c r="T1321" s="151"/>
      <c r="U1321" s="151"/>
      <c r="V1321" s="151"/>
      <c r="W1321" s="151"/>
      <c r="X1321" s="151"/>
      <c r="Y1321" s="151"/>
      <c r="Z1321" s="151"/>
      <c r="AA1321" s="151"/>
      <c r="AB1321" s="151"/>
      <c r="AC1321" s="151"/>
      <c r="AD1321" s="151"/>
      <c r="AE1321" s="151"/>
      <c r="AF1321" s="151"/>
      <c r="AG1321" s="151"/>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c r="BI1321" s="151"/>
      <c r="BJ1321" s="151"/>
      <c r="BK1321" s="151"/>
      <c r="BL1321" s="151"/>
      <c r="BM1321" s="151"/>
      <c r="BN1321" s="151"/>
      <c r="BO1321" s="151"/>
      <c r="BP1321" s="151"/>
      <c r="BQ1321" s="151"/>
      <c r="BR1321" s="151"/>
      <c r="BS1321" s="151"/>
      <c r="BT1321" s="151"/>
      <c r="BU1321" s="151"/>
      <c r="BV1321" s="151"/>
      <c r="BW1321" s="151"/>
      <c r="BX1321" s="151"/>
      <c r="BY1321" s="151"/>
      <c r="BZ1321" s="151"/>
      <c r="CA1321" s="151"/>
      <c r="CB1321" s="151"/>
      <c r="CC1321" s="151"/>
      <c r="CD1321" s="151"/>
      <c r="CE1321" s="151"/>
      <c r="CF1321" s="151"/>
      <c r="CG1321" s="151"/>
      <c r="CH1321" s="151"/>
      <c r="CI1321" s="151"/>
      <c r="CJ1321" s="151"/>
      <c r="CK1321" s="151"/>
      <c r="CL1321" s="151"/>
      <c r="CM1321" s="151"/>
      <c r="CN1321" s="151"/>
      <c r="CO1321" s="151"/>
      <c r="CP1321" s="151"/>
      <c r="CQ1321" s="151"/>
      <c r="CR1321" s="151"/>
      <c r="CS1321" s="151"/>
      <c r="CT1321" s="151"/>
      <c r="CU1321" s="151"/>
      <c r="CV1321" s="151"/>
      <c r="CW1321" s="151"/>
      <c r="CX1321" s="151"/>
      <c r="CY1321" s="151"/>
      <c r="CZ1321" s="151"/>
      <c r="DA1321" s="151"/>
      <c r="DB1321" s="151"/>
      <c r="DC1321" s="151"/>
      <c r="DD1321" s="151"/>
      <c r="DE1321" s="151"/>
      <c r="DF1321" s="151"/>
      <c r="DG1321" s="151"/>
      <c r="DH1321" s="151"/>
      <c r="DI1321" s="151"/>
      <c r="DJ1321" s="151"/>
      <c r="DK1321" s="151"/>
      <c r="DL1321" s="151"/>
      <c r="DM1321" s="151"/>
      <c r="DN1321" s="151"/>
      <c r="DO1321" s="151"/>
    </row>
    <row r="1322" spans="1:119" ht="15.75" customHeight="1" x14ac:dyDescent="0.2">
      <c r="A1322" s="151"/>
      <c r="B1322" s="151"/>
      <c r="C1322" s="151"/>
      <c r="D1322" s="151"/>
      <c r="E1322" s="151"/>
      <c r="F1322" s="151"/>
      <c r="G1322" s="151"/>
      <c r="H1322" s="151"/>
      <c r="I1322" s="151"/>
      <c r="J1322" s="151"/>
      <c r="K1322" s="151"/>
      <c r="L1322" s="151"/>
      <c r="M1322" s="151"/>
      <c r="N1322" s="151"/>
      <c r="O1322" s="151"/>
      <c r="P1322" s="151"/>
      <c r="Q1322" s="151"/>
      <c r="R1322" s="151"/>
      <c r="S1322" s="151"/>
      <c r="T1322" s="151"/>
      <c r="U1322" s="151"/>
      <c r="V1322" s="151"/>
      <c r="W1322" s="151"/>
      <c r="X1322" s="151"/>
      <c r="Y1322" s="151"/>
      <c r="Z1322" s="151"/>
      <c r="AA1322" s="151"/>
      <c r="AB1322" s="151"/>
      <c r="AC1322" s="151"/>
      <c r="AD1322" s="151"/>
      <c r="AE1322" s="151"/>
      <c r="AF1322" s="151"/>
      <c r="AG1322" s="151"/>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c r="BI1322" s="151"/>
      <c r="BJ1322" s="151"/>
      <c r="BK1322" s="151"/>
      <c r="BL1322" s="151"/>
      <c r="BM1322" s="151"/>
      <c r="BN1322" s="151"/>
      <c r="BO1322" s="151"/>
      <c r="BP1322" s="151"/>
      <c r="BQ1322" s="151"/>
      <c r="BR1322" s="151"/>
      <c r="BS1322" s="151"/>
      <c r="BT1322" s="151"/>
      <c r="BU1322" s="151"/>
      <c r="BV1322" s="151"/>
      <c r="BW1322" s="151"/>
      <c r="BX1322" s="151"/>
      <c r="BY1322" s="151"/>
      <c r="BZ1322" s="151"/>
      <c r="CA1322" s="151"/>
      <c r="CB1322" s="151"/>
      <c r="CC1322" s="151"/>
      <c r="CD1322" s="151"/>
      <c r="CE1322" s="151"/>
      <c r="CF1322" s="151"/>
      <c r="CG1322" s="151"/>
      <c r="CH1322" s="151"/>
      <c r="CI1322" s="151"/>
      <c r="CJ1322" s="151"/>
      <c r="CK1322" s="151"/>
      <c r="CL1322" s="151"/>
      <c r="CM1322" s="151"/>
      <c r="CN1322" s="151"/>
      <c r="CO1322" s="151"/>
      <c r="CP1322" s="151"/>
      <c r="CQ1322" s="151"/>
      <c r="CR1322" s="151"/>
      <c r="CS1322" s="151"/>
      <c r="CT1322" s="151"/>
      <c r="CU1322" s="151"/>
      <c r="CV1322" s="151"/>
      <c r="CW1322" s="151"/>
      <c r="CX1322" s="151"/>
      <c r="CY1322" s="151"/>
      <c r="CZ1322" s="151"/>
      <c r="DA1322" s="151"/>
      <c r="DB1322" s="151"/>
      <c r="DC1322" s="151"/>
      <c r="DD1322" s="151"/>
      <c r="DE1322" s="151"/>
      <c r="DF1322" s="151"/>
      <c r="DG1322" s="151"/>
      <c r="DH1322" s="151"/>
      <c r="DI1322" s="151"/>
      <c r="DJ1322" s="151"/>
      <c r="DK1322" s="151"/>
      <c r="DL1322" s="151"/>
      <c r="DM1322" s="151"/>
      <c r="DN1322" s="151"/>
      <c r="DO1322" s="151"/>
    </row>
    <row r="1323" spans="1:119" ht="15.75" customHeight="1" x14ac:dyDescent="0.2">
      <c r="A1323" s="151"/>
      <c r="B1323" s="151"/>
      <c r="C1323" s="151"/>
      <c r="D1323" s="151"/>
      <c r="E1323" s="151"/>
      <c r="F1323" s="151"/>
      <c r="G1323" s="151"/>
      <c r="H1323" s="151"/>
      <c r="I1323" s="151"/>
      <c r="J1323" s="151"/>
      <c r="K1323" s="151"/>
      <c r="L1323" s="151"/>
      <c r="M1323" s="151"/>
      <c r="N1323" s="151"/>
      <c r="O1323" s="151"/>
      <c r="P1323" s="151"/>
      <c r="Q1323" s="151"/>
      <c r="R1323" s="151"/>
      <c r="S1323" s="151"/>
      <c r="T1323" s="151"/>
      <c r="U1323" s="151"/>
      <c r="V1323" s="151"/>
      <c r="W1323" s="151"/>
      <c r="X1323" s="151"/>
      <c r="Y1323" s="151"/>
      <c r="Z1323" s="151"/>
      <c r="AA1323" s="151"/>
      <c r="AB1323" s="151"/>
      <c r="AC1323" s="151"/>
      <c r="AD1323" s="151"/>
      <c r="AE1323" s="151"/>
      <c r="AF1323" s="151"/>
      <c r="AG1323" s="151"/>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c r="BI1323" s="151"/>
      <c r="BJ1323" s="151"/>
      <c r="BK1323" s="151"/>
      <c r="BL1323" s="151"/>
      <c r="BM1323" s="151"/>
      <c r="BN1323" s="151"/>
      <c r="BO1323" s="151"/>
      <c r="BP1323" s="151"/>
      <c r="BQ1323" s="151"/>
      <c r="BR1323" s="151"/>
      <c r="BS1323" s="151"/>
      <c r="BT1323" s="151"/>
      <c r="BU1323" s="151"/>
      <c r="BV1323" s="151"/>
      <c r="BW1323" s="151"/>
      <c r="BX1323" s="151"/>
      <c r="BY1323" s="151"/>
      <c r="BZ1323" s="151"/>
      <c r="CA1323" s="151"/>
      <c r="CB1323" s="151"/>
      <c r="CC1323" s="151"/>
      <c r="CD1323" s="151"/>
      <c r="CE1323" s="151"/>
      <c r="CF1323" s="151"/>
      <c r="CG1323" s="151"/>
      <c r="CH1323" s="151"/>
      <c r="CI1323" s="151"/>
      <c r="CJ1323" s="151"/>
      <c r="CK1323" s="151"/>
      <c r="CL1323" s="151"/>
      <c r="CM1323" s="151"/>
      <c r="CN1323" s="151"/>
      <c r="CO1323" s="151"/>
      <c r="CP1323" s="151"/>
      <c r="CQ1323" s="151"/>
      <c r="CR1323" s="151"/>
      <c r="CS1323" s="151"/>
      <c r="CT1323" s="151"/>
      <c r="CU1323" s="151"/>
      <c r="CV1323" s="151"/>
      <c r="CW1323" s="151"/>
      <c r="CX1323" s="151"/>
      <c r="CY1323" s="151"/>
      <c r="CZ1323" s="151"/>
      <c r="DA1323" s="151"/>
      <c r="DB1323" s="151"/>
      <c r="DC1323" s="151"/>
      <c r="DD1323" s="151"/>
      <c r="DE1323" s="151"/>
      <c r="DF1323" s="151"/>
      <c r="DG1323" s="151"/>
      <c r="DH1323" s="151"/>
      <c r="DI1323" s="151"/>
      <c r="DJ1323" s="151"/>
      <c r="DK1323" s="151"/>
      <c r="DL1323" s="151"/>
      <c r="DM1323" s="151"/>
      <c r="DN1323" s="151"/>
      <c r="DO1323" s="151"/>
    </row>
    <row r="1324" spans="1:119" ht="15.75" customHeight="1" x14ac:dyDescent="0.2">
      <c r="A1324" s="151"/>
      <c r="B1324" s="151"/>
      <c r="C1324" s="151"/>
      <c r="D1324" s="151"/>
      <c r="E1324" s="151"/>
      <c r="F1324" s="151"/>
      <c r="G1324" s="151"/>
      <c r="H1324" s="151"/>
      <c r="I1324" s="151"/>
      <c r="J1324" s="151"/>
      <c r="K1324" s="151"/>
      <c r="L1324" s="151"/>
      <c r="M1324" s="151"/>
      <c r="N1324" s="151"/>
      <c r="O1324" s="151"/>
      <c r="P1324" s="151"/>
      <c r="Q1324" s="151"/>
      <c r="R1324" s="151"/>
      <c r="S1324" s="151"/>
      <c r="T1324" s="151"/>
      <c r="U1324" s="151"/>
      <c r="V1324" s="151"/>
      <c r="W1324" s="151"/>
      <c r="X1324" s="151"/>
      <c r="Y1324" s="151"/>
      <c r="Z1324" s="151"/>
      <c r="AA1324" s="151"/>
      <c r="AB1324" s="151"/>
      <c r="AC1324" s="151"/>
      <c r="AD1324" s="151"/>
      <c r="AE1324" s="151"/>
      <c r="AF1324" s="151"/>
      <c r="AG1324" s="151"/>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c r="BI1324" s="151"/>
      <c r="BJ1324" s="151"/>
      <c r="BK1324" s="151"/>
      <c r="BL1324" s="151"/>
      <c r="BM1324" s="151"/>
      <c r="BN1324" s="151"/>
      <c r="BO1324" s="151"/>
      <c r="BP1324" s="151"/>
      <c r="BQ1324" s="151"/>
      <c r="BR1324" s="151"/>
      <c r="BS1324" s="151"/>
      <c r="BT1324" s="151"/>
      <c r="BU1324" s="151"/>
      <c r="BV1324" s="151"/>
      <c r="BW1324" s="151"/>
      <c r="BX1324" s="151"/>
      <c r="BY1324" s="151"/>
      <c r="BZ1324" s="151"/>
      <c r="CA1324" s="151"/>
      <c r="CB1324" s="151"/>
      <c r="CC1324" s="151"/>
      <c r="CD1324" s="151"/>
      <c r="CE1324" s="151"/>
      <c r="CF1324" s="151"/>
      <c r="CG1324" s="151"/>
      <c r="CH1324" s="151"/>
      <c r="CI1324" s="151"/>
      <c r="CJ1324" s="151"/>
      <c r="CK1324" s="151"/>
      <c r="CL1324" s="151"/>
      <c r="CM1324" s="151"/>
      <c r="CN1324" s="151"/>
      <c r="CO1324" s="151"/>
      <c r="CP1324" s="151"/>
      <c r="CQ1324" s="151"/>
      <c r="CR1324" s="151"/>
      <c r="CS1324" s="151"/>
      <c r="CT1324" s="151"/>
      <c r="CU1324" s="151"/>
      <c r="CV1324" s="151"/>
      <c r="CW1324" s="151"/>
      <c r="CX1324" s="151"/>
      <c r="CY1324" s="151"/>
      <c r="CZ1324" s="151"/>
      <c r="DA1324" s="151"/>
      <c r="DB1324" s="151"/>
      <c r="DC1324" s="151"/>
      <c r="DD1324" s="151"/>
      <c r="DE1324" s="151"/>
      <c r="DF1324" s="151"/>
      <c r="DG1324" s="151"/>
      <c r="DH1324" s="151"/>
      <c r="DI1324" s="151"/>
      <c r="DJ1324" s="151"/>
      <c r="DK1324" s="151"/>
      <c r="DL1324" s="151"/>
      <c r="DM1324" s="151"/>
      <c r="DN1324" s="151"/>
      <c r="DO1324" s="151"/>
    </row>
    <row r="1325" spans="1:119" ht="15.75" customHeight="1" x14ac:dyDescent="0.2">
      <c r="A1325" s="151"/>
      <c r="B1325" s="151"/>
      <c r="C1325" s="151"/>
      <c r="D1325" s="151"/>
      <c r="E1325" s="151"/>
      <c r="F1325" s="151"/>
      <c r="G1325" s="151"/>
      <c r="H1325" s="151"/>
      <c r="I1325" s="151"/>
      <c r="J1325" s="151"/>
      <c r="K1325" s="151"/>
      <c r="L1325" s="151"/>
      <c r="M1325" s="151"/>
      <c r="N1325" s="151"/>
      <c r="O1325" s="151"/>
      <c r="P1325" s="151"/>
      <c r="Q1325" s="151"/>
      <c r="R1325" s="151"/>
      <c r="S1325" s="151"/>
      <c r="T1325" s="151"/>
      <c r="U1325" s="151"/>
      <c r="V1325" s="151"/>
      <c r="W1325" s="151"/>
      <c r="X1325" s="151"/>
      <c r="Y1325" s="151"/>
      <c r="Z1325" s="151"/>
      <c r="AA1325" s="151"/>
      <c r="AB1325" s="151"/>
      <c r="AC1325" s="151"/>
      <c r="AD1325" s="151"/>
      <c r="AE1325" s="151"/>
      <c r="AF1325" s="151"/>
      <c r="AG1325" s="151"/>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c r="BI1325" s="151"/>
      <c r="BJ1325" s="151"/>
      <c r="BK1325" s="151"/>
      <c r="BL1325" s="151"/>
      <c r="BM1325" s="151"/>
      <c r="BN1325" s="151"/>
      <c r="BO1325" s="151"/>
      <c r="BP1325" s="151"/>
      <c r="BQ1325" s="151"/>
      <c r="BR1325" s="151"/>
      <c r="BS1325" s="151"/>
      <c r="BT1325" s="151"/>
      <c r="BU1325" s="151"/>
      <c r="BV1325" s="151"/>
      <c r="BW1325" s="151"/>
      <c r="BX1325" s="151"/>
      <c r="BY1325" s="151"/>
      <c r="BZ1325" s="151"/>
      <c r="CA1325" s="151"/>
      <c r="CB1325" s="151"/>
      <c r="CC1325" s="151"/>
      <c r="CD1325" s="151"/>
      <c r="CE1325" s="151"/>
      <c r="CF1325" s="151"/>
      <c r="CG1325" s="151"/>
      <c r="CH1325" s="151"/>
      <c r="CI1325" s="151"/>
      <c r="CJ1325" s="151"/>
      <c r="CK1325" s="151"/>
      <c r="CL1325" s="151"/>
      <c r="CM1325" s="151"/>
      <c r="CN1325" s="151"/>
      <c r="CO1325" s="151"/>
      <c r="CP1325" s="151"/>
      <c r="CQ1325" s="151"/>
      <c r="CR1325" s="151"/>
      <c r="CS1325" s="151"/>
      <c r="CT1325" s="151"/>
      <c r="CU1325" s="151"/>
      <c r="CV1325" s="151"/>
      <c r="CW1325" s="151"/>
      <c r="CX1325" s="151"/>
      <c r="CY1325" s="151"/>
      <c r="CZ1325" s="151"/>
      <c r="DA1325" s="151"/>
      <c r="DB1325" s="151"/>
      <c r="DC1325" s="151"/>
      <c r="DD1325" s="151"/>
      <c r="DE1325" s="151"/>
      <c r="DF1325" s="151"/>
      <c r="DG1325" s="151"/>
      <c r="DH1325" s="151"/>
      <c r="DI1325" s="151"/>
      <c r="DJ1325" s="151"/>
      <c r="DK1325" s="151"/>
      <c r="DL1325" s="151"/>
      <c r="DM1325" s="151"/>
      <c r="DN1325" s="151"/>
      <c r="DO1325" s="151"/>
    </row>
    <row r="1326" spans="1:119" ht="15.75" customHeight="1" x14ac:dyDescent="0.2">
      <c r="A1326" s="151"/>
      <c r="B1326" s="151"/>
      <c r="C1326" s="151"/>
      <c r="D1326" s="151"/>
      <c r="E1326" s="151"/>
      <c r="F1326" s="151"/>
      <c r="G1326" s="151"/>
      <c r="H1326" s="151"/>
      <c r="I1326" s="151"/>
      <c r="J1326" s="151"/>
      <c r="K1326" s="151"/>
      <c r="L1326" s="151"/>
      <c r="M1326" s="151"/>
      <c r="N1326" s="151"/>
      <c r="O1326" s="151"/>
      <c r="P1326" s="151"/>
      <c r="Q1326" s="151"/>
      <c r="R1326" s="151"/>
      <c r="S1326" s="151"/>
      <c r="T1326" s="151"/>
      <c r="U1326" s="151"/>
      <c r="V1326" s="151"/>
      <c r="W1326" s="151"/>
      <c r="X1326" s="151"/>
      <c r="Y1326" s="151"/>
      <c r="Z1326" s="151"/>
      <c r="AA1326" s="151"/>
      <c r="AB1326" s="151"/>
      <c r="AC1326" s="151"/>
      <c r="AD1326" s="151"/>
      <c r="AE1326" s="151"/>
      <c r="AF1326" s="151"/>
      <c r="AG1326" s="151"/>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c r="BI1326" s="151"/>
      <c r="BJ1326" s="151"/>
      <c r="BK1326" s="151"/>
      <c r="BL1326" s="151"/>
      <c r="BM1326" s="151"/>
      <c r="BN1326" s="151"/>
      <c r="BO1326" s="151"/>
      <c r="BP1326" s="151"/>
      <c r="BQ1326" s="151"/>
      <c r="BR1326" s="151"/>
      <c r="BS1326" s="151"/>
      <c r="BT1326" s="151"/>
      <c r="BU1326" s="151"/>
      <c r="BV1326" s="151"/>
      <c r="BW1326" s="151"/>
      <c r="BX1326" s="151"/>
      <c r="BY1326" s="151"/>
      <c r="BZ1326" s="151"/>
      <c r="CA1326" s="151"/>
      <c r="CB1326" s="151"/>
      <c r="CC1326" s="151"/>
      <c r="CD1326" s="151"/>
      <c r="CE1326" s="151"/>
      <c r="CF1326" s="151"/>
      <c r="CG1326" s="151"/>
      <c r="CH1326" s="151"/>
      <c r="CI1326" s="151"/>
      <c r="CJ1326" s="151"/>
      <c r="CK1326" s="151"/>
      <c r="CL1326" s="151"/>
      <c r="CM1326" s="151"/>
      <c r="CN1326" s="151"/>
      <c r="CO1326" s="151"/>
      <c r="CP1326" s="151"/>
      <c r="CQ1326" s="151"/>
      <c r="CR1326" s="151"/>
      <c r="CS1326" s="151"/>
      <c r="CT1326" s="151"/>
      <c r="CU1326" s="151"/>
      <c r="CV1326" s="151"/>
      <c r="CW1326" s="151"/>
      <c r="CX1326" s="151"/>
      <c r="CY1326" s="151"/>
      <c r="CZ1326" s="151"/>
      <c r="DA1326" s="151"/>
      <c r="DB1326" s="151"/>
      <c r="DC1326" s="151"/>
      <c r="DD1326" s="151"/>
      <c r="DE1326" s="151"/>
      <c r="DF1326" s="151"/>
      <c r="DG1326" s="151"/>
      <c r="DH1326" s="151"/>
      <c r="DI1326" s="151"/>
      <c r="DJ1326" s="151"/>
      <c r="DK1326" s="151"/>
      <c r="DL1326" s="151"/>
      <c r="DM1326" s="151"/>
      <c r="DN1326" s="151"/>
      <c r="DO1326" s="151"/>
    </row>
    <row r="1327" spans="1:119" ht="15.75" customHeight="1" x14ac:dyDescent="0.2">
      <c r="A1327" s="151"/>
      <c r="B1327" s="151"/>
      <c r="C1327" s="151"/>
      <c r="D1327" s="151"/>
      <c r="E1327" s="151"/>
      <c r="F1327" s="151"/>
      <c r="G1327" s="151"/>
      <c r="H1327" s="151"/>
      <c r="I1327" s="151"/>
      <c r="J1327" s="151"/>
      <c r="K1327" s="151"/>
      <c r="L1327" s="151"/>
      <c r="M1327" s="151"/>
      <c r="N1327" s="151"/>
      <c r="O1327" s="151"/>
      <c r="P1327" s="151"/>
      <c r="Q1327" s="151"/>
      <c r="R1327" s="151"/>
      <c r="S1327" s="151"/>
      <c r="T1327" s="151"/>
      <c r="U1327" s="151"/>
      <c r="V1327" s="151"/>
      <c r="W1327" s="151"/>
      <c r="X1327" s="151"/>
      <c r="Y1327" s="151"/>
      <c r="Z1327" s="151"/>
      <c r="AA1327" s="151"/>
      <c r="AB1327" s="151"/>
      <c r="AC1327" s="151"/>
      <c r="AD1327" s="151"/>
      <c r="AE1327" s="151"/>
      <c r="AF1327" s="151"/>
      <c r="AG1327" s="151"/>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c r="BI1327" s="151"/>
      <c r="BJ1327" s="151"/>
      <c r="BK1327" s="151"/>
      <c r="BL1327" s="151"/>
      <c r="BM1327" s="151"/>
      <c r="BN1327" s="151"/>
      <c r="BO1327" s="151"/>
      <c r="BP1327" s="151"/>
      <c r="BQ1327" s="151"/>
      <c r="BR1327" s="151"/>
      <c r="BS1327" s="151"/>
      <c r="BT1327" s="151"/>
      <c r="BU1327" s="151"/>
      <c r="BV1327" s="151"/>
      <c r="BW1327" s="151"/>
      <c r="BX1327" s="151"/>
      <c r="BY1327" s="151"/>
      <c r="BZ1327" s="151"/>
      <c r="CA1327" s="151"/>
      <c r="CB1327" s="151"/>
      <c r="CC1327" s="151"/>
      <c r="CD1327" s="151"/>
      <c r="CE1327" s="151"/>
      <c r="CF1327" s="151"/>
      <c r="CG1327" s="151"/>
      <c r="CH1327" s="151"/>
      <c r="CI1327" s="151"/>
      <c r="CJ1327" s="151"/>
      <c r="CK1327" s="151"/>
      <c r="CL1327" s="151"/>
      <c r="CM1327" s="151"/>
      <c r="CN1327" s="151"/>
      <c r="CO1327" s="151"/>
      <c r="CP1327" s="151"/>
      <c r="CQ1327" s="151"/>
      <c r="CR1327" s="151"/>
      <c r="CS1327" s="151"/>
      <c r="CT1327" s="151"/>
      <c r="CU1327" s="151"/>
      <c r="CV1327" s="151"/>
      <c r="CW1327" s="151"/>
      <c r="CX1327" s="151"/>
      <c r="CY1327" s="151"/>
      <c r="CZ1327" s="151"/>
      <c r="DA1327" s="151"/>
      <c r="DB1327" s="151"/>
      <c r="DC1327" s="151"/>
      <c r="DD1327" s="151"/>
      <c r="DE1327" s="151"/>
      <c r="DF1327" s="151"/>
      <c r="DG1327" s="151"/>
      <c r="DH1327" s="151"/>
      <c r="DI1327" s="151"/>
      <c r="DJ1327" s="151"/>
      <c r="DK1327" s="151"/>
      <c r="DL1327" s="151"/>
      <c r="DM1327" s="151"/>
      <c r="DN1327" s="151"/>
      <c r="DO1327" s="151"/>
    </row>
    <row r="1328" spans="1:119" ht="15.75" customHeight="1" x14ac:dyDescent="0.2">
      <c r="A1328" s="151"/>
      <c r="B1328" s="151"/>
      <c r="C1328" s="151"/>
      <c r="D1328" s="151"/>
      <c r="E1328" s="151"/>
      <c r="F1328" s="151"/>
      <c r="G1328" s="151"/>
      <c r="H1328" s="151"/>
      <c r="I1328" s="151"/>
      <c r="J1328" s="151"/>
      <c r="K1328" s="151"/>
      <c r="L1328" s="151"/>
      <c r="M1328" s="151"/>
      <c r="N1328" s="151"/>
      <c r="O1328" s="151"/>
      <c r="P1328" s="151"/>
      <c r="Q1328" s="151"/>
      <c r="R1328" s="151"/>
      <c r="S1328" s="151"/>
      <c r="T1328" s="151"/>
      <c r="U1328" s="151"/>
      <c r="V1328" s="151"/>
      <c r="W1328" s="151"/>
      <c r="X1328" s="151"/>
      <c r="Y1328" s="151"/>
      <c r="Z1328" s="151"/>
      <c r="AA1328" s="151"/>
      <c r="AB1328" s="151"/>
      <c r="AC1328" s="151"/>
      <c r="AD1328" s="151"/>
      <c r="AE1328" s="151"/>
      <c r="AF1328" s="151"/>
      <c r="AG1328" s="151"/>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c r="BI1328" s="151"/>
      <c r="BJ1328" s="151"/>
      <c r="BK1328" s="151"/>
      <c r="BL1328" s="151"/>
      <c r="BM1328" s="151"/>
      <c r="BN1328" s="151"/>
      <c r="BO1328" s="151"/>
      <c r="BP1328" s="151"/>
      <c r="BQ1328" s="151"/>
      <c r="BR1328" s="151"/>
      <c r="BS1328" s="151"/>
      <c r="BT1328" s="151"/>
      <c r="BU1328" s="151"/>
      <c r="BV1328" s="151"/>
      <c r="BW1328" s="151"/>
      <c r="BX1328" s="151"/>
      <c r="BY1328" s="151"/>
      <c r="BZ1328" s="151"/>
      <c r="CA1328" s="151"/>
      <c r="CB1328" s="151"/>
      <c r="CC1328" s="151"/>
      <c r="CD1328" s="151"/>
      <c r="CE1328" s="151"/>
      <c r="CF1328" s="151"/>
      <c r="CG1328" s="151"/>
      <c r="CH1328" s="151"/>
      <c r="CI1328" s="151"/>
      <c r="CJ1328" s="151"/>
      <c r="CK1328" s="151"/>
      <c r="CL1328" s="151"/>
      <c r="CM1328" s="151"/>
      <c r="CN1328" s="151"/>
      <c r="CO1328" s="151"/>
      <c r="CP1328" s="151"/>
      <c r="CQ1328" s="151"/>
      <c r="CR1328" s="151"/>
      <c r="CS1328" s="151"/>
      <c r="CT1328" s="151"/>
      <c r="CU1328" s="151"/>
      <c r="CV1328" s="151"/>
      <c r="CW1328" s="151"/>
      <c r="CX1328" s="151"/>
      <c r="CY1328" s="151"/>
      <c r="CZ1328" s="151"/>
      <c r="DA1328" s="151"/>
      <c r="DB1328" s="151"/>
      <c r="DC1328" s="151"/>
      <c r="DD1328" s="151"/>
      <c r="DE1328" s="151"/>
      <c r="DF1328" s="151"/>
      <c r="DG1328" s="151"/>
      <c r="DH1328" s="151"/>
      <c r="DI1328" s="151"/>
      <c r="DJ1328" s="151"/>
      <c r="DK1328" s="151"/>
      <c r="DL1328" s="151"/>
      <c r="DM1328" s="151"/>
      <c r="DN1328" s="151"/>
      <c r="DO1328" s="151"/>
    </row>
    <row r="1329" spans="1:119" ht="15.75" customHeight="1" x14ac:dyDescent="0.2">
      <c r="A1329" s="151"/>
      <c r="B1329" s="151"/>
      <c r="C1329" s="151"/>
      <c r="D1329" s="151"/>
      <c r="E1329" s="151"/>
      <c r="F1329" s="151"/>
      <c r="G1329" s="151"/>
      <c r="H1329" s="151"/>
      <c r="I1329" s="151"/>
      <c r="J1329" s="151"/>
      <c r="K1329" s="151"/>
      <c r="L1329" s="151"/>
      <c r="M1329" s="151"/>
      <c r="N1329" s="151"/>
      <c r="O1329" s="151"/>
      <c r="P1329" s="151"/>
      <c r="Q1329" s="151"/>
      <c r="R1329" s="151"/>
      <c r="S1329" s="151"/>
      <c r="T1329" s="151"/>
      <c r="U1329" s="151"/>
      <c r="V1329" s="151"/>
      <c r="W1329" s="151"/>
      <c r="X1329" s="151"/>
      <c r="Y1329" s="151"/>
      <c r="Z1329" s="151"/>
      <c r="AA1329" s="151"/>
      <c r="AB1329" s="151"/>
      <c r="AC1329" s="151"/>
      <c r="AD1329" s="151"/>
      <c r="AE1329" s="151"/>
      <c r="AF1329" s="151"/>
      <c r="AG1329" s="151"/>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c r="BI1329" s="151"/>
      <c r="BJ1329" s="151"/>
      <c r="BK1329" s="151"/>
      <c r="BL1329" s="151"/>
      <c r="BM1329" s="151"/>
      <c r="BN1329" s="151"/>
      <c r="BO1329" s="151"/>
      <c r="BP1329" s="151"/>
      <c r="BQ1329" s="151"/>
      <c r="BR1329" s="151"/>
      <c r="BS1329" s="151"/>
      <c r="BT1329" s="151"/>
      <c r="BU1329" s="151"/>
      <c r="BV1329" s="151"/>
      <c r="BW1329" s="151"/>
      <c r="BX1329" s="151"/>
      <c r="BY1329" s="151"/>
      <c r="BZ1329" s="151"/>
      <c r="CA1329" s="151"/>
      <c r="CB1329" s="151"/>
      <c r="CC1329" s="151"/>
      <c r="CD1329" s="151"/>
      <c r="CE1329" s="151"/>
      <c r="CF1329" s="151"/>
      <c r="CG1329" s="151"/>
      <c r="CH1329" s="151"/>
      <c r="CI1329" s="151"/>
      <c r="CJ1329" s="151"/>
      <c r="CK1329" s="151"/>
      <c r="CL1329" s="151"/>
      <c r="CM1329" s="151"/>
      <c r="CN1329" s="151"/>
      <c r="CO1329" s="151"/>
      <c r="CP1329" s="151"/>
      <c r="CQ1329" s="151"/>
      <c r="CR1329" s="151"/>
      <c r="CS1329" s="151"/>
      <c r="CT1329" s="151"/>
      <c r="CU1329" s="151"/>
      <c r="CV1329" s="151"/>
      <c r="CW1329" s="151"/>
      <c r="CX1329" s="151"/>
      <c r="CY1329" s="151"/>
      <c r="CZ1329" s="151"/>
      <c r="DA1329" s="151"/>
      <c r="DB1329" s="151"/>
      <c r="DC1329" s="151"/>
      <c r="DD1329" s="151"/>
      <c r="DE1329" s="151"/>
      <c r="DF1329" s="151"/>
      <c r="DG1329" s="151"/>
      <c r="DH1329" s="151"/>
      <c r="DI1329" s="151"/>
      <c r="DJ1329" s="151"/>
      <c r="DK1329" s="151"/>
      <c r="DL1329" s="151"/>
      <c r="DM1329" s="151"/>
      <c r="DN1329" s="151"/>
      <c r="DO1329" s="151"/>
    </row>
    <row r="1330" spans="1:119" ht="15.75" customHeight="1" x14ac:dyDescent="0.2">
      <c r="A1330" s="151"/>
      <c r="B1330" s="151"/>
      <c r="C1330" s="151"/>
      <c r="D1330" s="151"/>
      <c r="E1330" s="151"/>
      <c r="F1330" s="151"/>
      <c r="G1330" s="151"/>
      <c r="H1330" s="151"/>
      <c r="I1330" s="151"/>
      <c r="J1330" s="151"/>
      <c r="K1330" s="151"/>
      <c r="L1330" s="151"/>
      <c r="M1330" s="151"/>
      <c r="N1330" s="151"/>
      <c r="O1330" s="151"/>
      <c r="P1330" s="151"/>
      <c r="Q1330" s="151"/>
      <c r="R1330" s="151"/>
      <c r="S1330" s="151"/>
      <c r="T1330" s="151"/>
      <c r="U1330" s="151"/>
      <c r="V1330" s="151"/>
      <c r="W1330" s="151"/>
      <c r="X1330" s="151"/>
      <c r="Y1330" s="151"/>
      <c r="Z1330" s="151"/>
      <c r="AA1330" s="151"/>
      <c r="AB1330" s="151"/>
      <c r="AC1330" s="151"/>
      <c r="AD1330" s="151"/>
      <c r="AE1330" s="151"/>
      <c r="AF1330" s="151"/>
      <c r="AG1330" s="151"/>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c r="BG1330" s="151"/>
      <c r="BH1330" s="151"/>
      <c r="BI1330" s="151"/>
      <c r="BJ1330" s="151"/>
      <c r="BK1330" s="151"/>
      <c r="BL1330" s="151"/>
      <c r="BM1330" s="151"/>
      <c r="BN1330" s="151"/>
      <c r="BO1330" s="151"/>
      <c r="BP1330" s="151"/>
      <c r="BQ1330" s="151"/>
      <c r="BR1330" s="151"/>
      <c r="BS1330" s="151"/>
      <c r="BT1330" s="151"/>
      <c r="BU1330" s="151"/>
      <c r="BV1330" s="151"/>
      <c r="BW1330" s="151"/>
      <c r="BX1330" s="151"/>
      <c r="BY1330" s="151"/>
      <c r="BZ1330" s="151"/>
      <c r="CA1330" s="151"/>
      <c r="CB1330" s="151"/>
      <c r="CC1330" s="151"/>
      <c r="CD1330" s="151"/>
      <c r="CE1330" s="151"/>
      <c r="CF1330" s="151"/>
      <c r="CG1330" s="151"/>
      <c r="CH1330" s="151"/>
      <c r="CI1330" s="151"/>
      <c r="CJ1330" s="151"/>
      <c r="CK1330" s="151"/>
      <c r="CL1330" s="151"/>
      <c r="CM1330" s="151"/>
      <c r="CN1330" s="151"/>
      <c r="CO1330" s="151"/>
      <c r="CP1330" s="151"/>
      <c r="CQ1330" s="151"/>
      <c r="CR1330" s="151"/>
      <c r="CS1330" s="151"/>
      <c r="CT1330" s="151"/>
      <c r="CU1330" s="151"/>
      <c r="CV1330" s="151"/>
      <c r="CW1330" s="151"/>
      <c r="CX1330" s="151"/>
      <c r="CY1330" s="151"/>
      <c r="CZ1330" s="151"/>
      <c r="DA1330" s="151"/>
      <c r="DB1330" s="151"/>
      <c r="DC1330" s="151"/>
      <c r="DD1330" s="151"/>
      <c r="DE1330" s="151"/>
      <c r="DF1330" s="151"/>
      <c r="DG1330" s="151"/>
      <c r="DH1330" s="151"/>
      <c r="DI1330" s="151"/>
      <c r="DJ1330" s="151"/>
      <c r="DK1330" s="151"/>
      <c r="DL1330" s="151"/>
      <c r="DM1330" s="151"/>
      <c r="DN1330" s="151"/>
      <c r="DO1330" s="151"/>
    </row>
    <row r="1331" spans="1:119" ht="15.75" customHeight="1" x14ac:dyDescent="0.2">
      <c r="A1331" s="151"/>
      <c r="B1331" s="151"/>
      <c r="C1331" s="151"/>
      <c r="D1331" s="151"/>
      <c r="E1331" s="151"/>
      <c r="F1331" s="151"/>
      <c r="G1331" s="151"/>
      <c r="H1331" s="151"/>
      <c r="I1331" s="151"/>
      <c r="J1331" s="151"/>
      <c r="K1331" s="151"/>
      <c r="L1331" s="151"/>
      <c r="M1331" s="151"/>
      <c r="N1331" s="151"/>
      <c r="O1331" s="151"/>
      <c r="P1331" s="151"/>
      <c r="Q1331" s="151"/>
      <c r="R1331" s="151"/>
      <c r="S1331" s="151"/>
      <c r="T1331" s="151"/>
      <c r="U1331" s="151"/>
      <c r="V1331" s="151"/>
      <c r="W1331" s="151"/>
      <c r="X1331" s="151"/>
      <c r="Y1331" s="151"/>
      <c r="Z1331" s="151"/>
      <c r="AA1331" s="151"/>
      <c r="AB1331" s="151"/>
      <c r="AC1331" s="151"/>
      <c r="AD1331" s="151"/>
      <c r="AE1331" s="151"/>
      <c r="AF1331" s="151"/>
      <c r="AG1331" s="151"/>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c r="BG1331" s="151"/>
      <c r="BH1331" s="151"/>
      <c r="BI1331" s="151"/>
      <c r="BJ1331" s="151"/>
      <c r="BK1331" s="151"/>
      <c r="BL1331" s="151"/>
      <c r="BM1331" s="151"/>
      <c r="BN1331" s="151"/>
      <c r="BO1331" s="151"/>
      <c r="BP1331" s="151"/>
      <c r="BQ1331" s="151"/>
      <c r="BR1331" s="151"/>
      <c r="BS1331" s="151"/>
      <c r="BT1331" s="151"/>
      <c r="BU1331" s="151"/>
      <c r="BV1331" s="151"/>
      <c r="BW1331" s="151"/>
      <c r="BX1331" s="151"/>
      <c r="BY1331" s="151"/>
      <c r="BZ1331" s="151"/>
      <c r="CA1331" s="151"/>
      <c r="CB1331" s="151"/>
      <c r="CC1331" s="151"/>
      <c r="CD1331" s="151"/>
      <c r="CE1331" s="151"/>
      <c r="CF1331" s="151"/>
      <c r="CG1331" s="151"/>
      <c r="CH1331" s="151"/>
      <c r="CI1331" s="151"/>
      <c r="CJ1331" s="151"/>
      <c r="CK1331" s="151"/>
      <c r="CL1331" s="151"/>
      <c r="CM1331" s="151"/>
      <c r="CN1331" s="151"/>
      <c r="CO1331" s="151"/>
      <c r="CP1331" s="151"/>
      <c r="CQ1331" s="151"/>
      <c r="CR1331" s="151"/>
      <c r="CS1331" s="151"/>
      <c r="CT1331" s="151"/>
      <c r="CU1331" s="151"/>
      <c r="CV1331" s="151"/>
      <c r="CW1331" s="151"/>
      <c r="CX1331" s="151"/>
      <c r="CY1331" s="151"/>
      <c r="CZ1331" s="151"/>
      <c r="DA1331" s="151"/>
      <c r="DB1331" s="151"/>
      <c r="DC1331" s="151"/>
      <c r="DD1331" s="151"/>
      <c r="DE1331" s="151"/>
      <c r="DF1331" s="151"/>
      <c r="DG1331" s="151"/>
      <c r="DH1331" s="151"/>
      <c r="DI1331" s="151"/>
      <c r="DJ1331" s="151"/>
      <c r="DK1331" s="151"/>
      <c r="DL1331" s="151"/>
      <c r="DM1331" s="151"/>
      <c r="DN1331" s="151"/>
      <c r="DO1331" s="151"/>
    </row>
    <row r="1332" spans="1:119" ht="15.75" customHeight="1" x14ac:dyDescent="0.2">
      <c r="A1332" s="151"/>
      <c r="B1332" s="151"/>
      <c r="C1332" s="151"/>
      <c r="D1332" s="151"/>
      <c r="E1332" s="151"/>
      <c r="F1332" s="151"/>
      <c r="G1332" s="151"/>
      <c r="H1332" s="151"/>
      <c r="I1332" s="151"/>
      <c r="J1332" s="151"/>
      <c r="K1332" s="151"/>
      <c r="L1332" s="151"/>
      <c r="M1332" s="151"/>
      <c r="N1332" s="151"/>
      <c r="O1332" s="151"/>
      <c r="P1332" s="151"/>
      <c r="Q1332" s="151"/>
      <c r="R1332" s="151"/>
      <c r="S1332" s="151"/>
      <c r="T1332" s="151"/>
      <c r="U1332" s="151"/>
      <c r="V1332" s="151"/>
      <c r="W1332" s="151"/>
      <c r="X1332" s="151"/>
      <c r="Y1332" s="151"/>
      <c r="Z1332" s="151"/>
      <c r="AA1332" s="151"/>
      <c r="AB1332" s="151"/>
      <c r="AC1332" s="151"/>
      <c r="AD1332" s="151"/>
      <c r="AE1332" s="151"/>
      <c r="AF1332" s="151"/>
      <c r="AG1332" s="151"/>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c r="BI1332" s="151"/>
      <c r="BJ1332" s="151"/>
      <c r="BK1332" s="151"/>
      <c r="BL1332" s="151"/>
      <c r="BM1332" s="151"/>
      <c r="BN1332" s="151"/>
      <c r="BO1332" s="151"/>
      <c r="BP1332" s="151"/>
      <c r="BQ1332" s="151"/>
      <c r="BR1332" s="151"/>
      <c r="BS1332" s="151"/>
      <c r="BT1332" s="151"/>
      <c r="BU1332" s="151"/>
      <c r="BV1332" s="151"/>
      <c r="BW1332" s="151"/>
      <c r="BX1332" s="151"/>
      <c r="BY1332" s="151"/>
      <c r="BZ1332" s="151"/>
      <c r="CA1332" s="151"/>
      <c r="CB1332" s="151"/>
      <c r="CC1332" s="151"/>
      <c r="CD1332" s="151"/>
      <c r="CE1332" s="151"/>
      <c r="CF1332" s="151"/>
      <c r="CG1332" s="151"/>
      <c r="CH1332" s="151"/>
      <c r="CI1332" s="151"/>
      <c r="CJ1332" s="151"/>
      <c r="CK1332" s="151"/>
      <c r="CL1332" s="151"/>
      <c r="CM1332" s="151"/>
      <c r="CN1332" s="151"/>
      <c r="CO1332" s="151"/>
      <c r="CP1332" s="151"/>
      <c r="CQ1332" s="151"/>
      <c r="CR1332" s="151"/>
      <c r="CS1332" s="151"/>
      <c r="CT1332" s="151"/>
      <c r="CU1332" s="151"/>
      <c r="CV1332" s="151"/>
      <c r="CW1332" s="151"/>
      <c r="CX1332" s="151"/>
      <c r="CY1332" s="151"/>
      <c r="CZ1332" s="151"/>
      <c r="DA1332" s="151"/>
      <c r="DB1332" s="151"/>
      <c r="DC1332" s="151"/>
      <c r="DD1332" s="151"/>
      <c r="DE1332" s="151"/>
      <c r="DF1332" s="151"/>
      <c r="DG1332" s="151"/>
      <c r="DH1332" s="151"/>
      <c r="DI1332" s="151"/>
      <c r="DJ1332" s="151"/>
      <c r="DK1332" s="151"/>
      <c r="DL1332" s="151"/>
      <c r="DM1332" s="151"/>
      <c r="DN1332" s="151"/>
      <c r="DO1332" s="151"/>
    </row>
    <row r="1333" spans="1:119" ht="15.75" customHeight="1" x14ac:dyDescent="0.2">
      <c r="A1333" s="151"/>
      <c r="B1333" s="151"/>
      <c r="C1333" s="151"/>
      <c r="D1333" s="151"/>
      <c r="E1333" s="151"/>
      <c r="F1333" s="151"/>
      <c r="G1333" s="151"/>
      <c r="H1333" s="151"/>
      <c r="I1333" s="151"/>
      <c r="J1333" s="151"/>
      <c r="K1333" s="151"/>
      <c r="L1333" s="151"/>
      <c r="M1333" s="151"/>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c r="BI1333" s="151"/>
      <c r="BJ1333" s="151"/>
      <c r="BK1333" s="151"/>
      <c r="BL1333" s="151"/>
      <c r="BM1333" s="151"/>
      <c r="BN1333" s="151"/>
      <c r="BO1333" s="151"/>
      <c r="BP1333" s="151"/>
      <c r="BQ1333" s="151"/>
      <c r="BR1333" s="151"/>
      <c r="BS1333" s="151"/>
      <c r="BT1333" s="151"/>
      <c r="BU1333" s="151"/>
      <c r="BV1333" s="151"/>
      <c r="BW1333" s="151"/>
      <c r="BX1333" s="151"/>
      <c r="BY1333" s="151"/>
      <c r="BZ1333" s="151"/>
      <c r="CA1333" s="151"/>
      <c r="CB1333" s="151"/>
      <c r="CC1333" s="151"/>
      <c r="CD1333" s="151"/>
      <c r="CE1333" s="151"/>
      <c r="CF1333" s="151"/>
      <c r="CG1333" s="151"/>
      <c r="CH1333" s="151"/>
      <c r="CI1333" s="151"/>
      <c r="CJ1333" s="151"/>
      <c r="CK1333" s="151"/>
      <c r="CL1333" s="151"/>
      <c r="CM1333" s="151"/>
      <c r="CN1333" s="151"/>
      <c r="CO1333" s="151"/>
      <c r="CP1333" s="151"/>
      <c r="CQ1333" s="151"/>
      <c r="CR1333" s="151"/>
      <c r="CS1333" s="151"/>
      <c r="CT1333" s="151"/>
      <c r="CU1333" s="151"/>
      <c r="CV1333" s="151"/>
      <c r="CW1333" s="151"/>
      <c r="CX1333" s="151"/>
      <c r="CY1333" s="151"/>
      <c r="CZ1333" s="151"/>
      <c r="DA1333" s="151"/>
      <c r="DB1333" s="151"/>
      <c r="DC1333" s="151"/>
      <c r="DD1333" s="151"/>
      <c r="DE1333" s="151"/>
      <c r="DF1333" s="151"/>
      <c r="DG1333" s="151"/>
      <c r="DH1333" s="151"/>
      <c r="DI1333" s="151"/>
      <c r="DJ1333" s="151"/>
      <c r="DK1333" s="151"/>
      <c r="DL1333" s="151"/>
      <c r="DM1333" s="151"/>
      <c r="DN1333" s="151"/>
      <c r="DO1333" s="151"/>
    </row>
    <row r="1334" spans="1:119" ht="15.75" customHeight="1" x14ac:dyDescent="0.2">
      <c r="A1334" s="151"/>
      <c r="B1334" s="151"/>
      <c r="C1334" s="151"/>
      <c r="D1334" s="151"/>
      <c r="E1334" s="151"/>
      <c r="F1334" s="151"/>
      <c r="G1334" s="151"/>
      <c r="H1334" s="151"/>
      <c r="I1334" s="151"/>
      <c r="J1334" s="151"/>
      <c r="K1334" s="151"/>
      <c r="L1334" s="151"/>
      <c r="M1334" s="151"/>
      <c r="N1334" s="151"/>
      <c r="O1334" s="151"/>
      <c r="P1334" s="151"/>
      <c r="Q1334" s="151"/>
      <c r="R1334" s="151"/>
      <c r="S1334" s="151"/>
      <c r="T1334" s="151"/>
      <c r="U1334" s="151"/>
      <c r="V1334" s="151"/>
      <c r="W1334" s="151"/>
      <c r="X1334" s="151"/>
      <c r="Y1334" s="151"/>
      <c r="Z1334" s="151"/>
      <c r="AA1334" s="151"/>
      <c r="AB1334" s="151"/>
      <c r="AC1334" s="151"/>
      <c r="AD1334" s="151"/>
      <c r="AE1334" s="151"/>
      <c r="AF1334" s="151"/>
      <c r="AG1334" s="151"/>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c r="BI1334" s="151"/>
      <c r="BJ1334" s="151"/>
      <c r="BK1334" s="151"/>
      <c r="BL1334" s="151"/>
      <c r="BM1334" s="151"/>
      <c r="BN1334" s="151"/>
      <c r="BO1334" s="151"/>
      <c r="BP1334" s="151"/>
      <c r="BQ1334" s="151"/>
      <c r="BR1334" s="151"/>
      <c r="BS1334" s="151"/>
      <c r="BT1334" s="151"/>
      <c r="BU1334" s="151"/>
      <c r="BV1334" s="151"/>
      <c r="BW1334" s="151"/>
      <c r="BX1334" s="151"/>
      <c r="BY1334" s="151"/>
      <c r="BZ1334" s="151"/>
      <c r="CA1334" s="151"/>
      <c r="CB1334" s="151"/>
      <c r="CC1334" s="151"/>
      <c r="CD1334" s="151"/>
      <c r="CE1334" s="151"/>
      <c r="CF1334" s="151"/>
      <c r="CG1334" s="151"/>
      <c r="CH1334" s="151"/>
      <c r="CI1334" s="151"/>
      <c r="CJ1334" s="151"/>
      <c r="CK1334" s="151"/>
      <c r="CL1334" s="151"/>
      <c r="CM1334" s="151"/>
      <c r="CN1334" s="151"/>
      <c r="CO1334" s="151"/>
      <c r="CP1334" s="151"/>
      <c r="CQ1334" s="151"/>
      <c r="CR1334" s="151"/>
      <c r="CS1334" s="151"/>
      <c r="CT1334" s="151"/>
      <c r="CU1334" s="151"/>
      <c r="CV1334" s="151"/>
      <c r="CW1334" s="151"/>
      <c r="CX1334" s="151"/>
      <c r="CY1334" s="151"/>
      <c r="CZ1334" s="151"/>
      <c r="DA1334" s="151"/>
      <c r="DB1334" s="151"/>
      <c r="DC1334" s="151"/>
      <c r="DD1334" s="151"/>
      <c r="DE1334" s="151"/>
      <c r="DF1334" s="151"/>
      <c r="DG1334" s="151"/>
      <c r="DH1334" s="151"/>
      <c r="DI1334" s="151"/>
      <c r="DJ1334" s="151"/>
      <c r="DK1334" s="151"/>
      <c r="DL1334" s="151"/>
      <c r="DM1334" s="151"/>
      <c r="DN1334" s="151"/>
      <c r="DO1334" s="151"/>
    </row>
    <row r="1335" spans="1:119" ht="15.75" customHeight="1" x14ac:dyDescent="0.2">
      <c r="A1335" s="151"/>
      <c r="B1335" s="151"/>
      <c r="C1335" s="151"/>
      <c r="D1335" s="151"/>
      <c r="E1335" s="151"/>
      <c r="F1335" s="151"/>
      <c r="G1335" s="151"/>
      <c r="H1335" s="151"/>
      <c r="I1335" s="151"/>
      <c r="J1335" s="151"/>
      <c r="K1335" s="151"/>
      <c r="L1335" s="151"/>
      <c r="M1335" s="151"/>
      <c r="N1335" s="151"/>
      <c r="O1335" s="151"/>
      <c r="P1335" s="151"/>
      <c r="Q1335" s="151"/>
      <c r="R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c r="BI1335" s="151"/>
      <c r="BJ1335" s="151"/>
      <c r="BK1335" s="151"/>
      <c r="BL1335" s="151"/>
      <c r="BM1335" s="151"/>
      <c r="BN1335" s="151"/>
      <c r="BO1335" s="151"/>
      <c r="BP1335" s="151"/>
      <c r="BQ1335" s="151"/>
      <c r="BR1335" s="151"/>
      <c r="BS1335" s="151"/>
      <c r="BT1335" s="151"/>
      <c r="BU1335" s="151"/>
      <c r="BV1335" s="151"/>
      <c r="BW1335" s="151"/>
      <c r="BX1335" s="151"/>
      <c r="BY1335" s="151"/>
      <c r="BZ1335" s="151"/>
      <c r="CA1335" s="151"/>
      <c r="CB1335" s="151"/>
      <c r="CC1335" s="151"/>
      <c r="CD1335" s="151"/>
      <c r="CE1335" s="151"/>
      <c r="CF1335" s="151"/>
      <c r="CG1335" s="151"/>
      <c r="CH1335" s="151"/>
      <c r="CI1335" s="151"/>
      <c r="CJ1335" s="151"/>
      <c r="CK1335" s="151"/>
      <c r="CL1335" s="151"/>
      <c r="CM1335" s="151"/>
      <c r="CN1335" s="151"/>
      <c r="CO1335" s="151"/>
      <c r="CP1335" s="151"/>
      <c r="CQ1335" s="151"/>
      <c r="CR1335" s="151"/>
      <c r="CS1335" s="151"/>
      <c r="CT1335" s="151"/>
      <c r="CU1335" s="151"/>
      <c r="CV1335" s="151"/>
      <c r="CW1335" s="151"/>
      <c r="CX1335" s="151"/>
      <c r="CY1335" s="151"/>
      <c r="CZ1335" s="151"/>
      <c r="DA1335" s="151"/>
      <c r="DB1335" s="151"/>
      <c r="DC1335" s="151"/>
      <c r="DD1335" s="151"/>
      <c r="DE1335" s="151"/>
      <c r="DF1335" s="151"/>
      <c r="DG1335" s="151"/>
      <c r="DH1335" s="151"/>
      <c r="DI1335" s="151"/>
      <c r="DJ1335" s="151"/>
      <c r="DK1335" s="151"/>
      <c r="DL1335" s="151"/>
      <c r="DM1335" s="151"/>
      <c r="DN1335" s="151"/>
      <c r="DO1335" s="151"/>
    </row>
    <row r="1336" spans="1:119" ht="15.75" customHeight="1" x14ac:dyDescent="0.2">
      <c r="A1336" s="151"/>
      <c r="B1336" s="151"/>
      <c r="C1336" s="151"/>
      <c r="D1336" s="151"/>
      <c r="E1336" s="151"/>
      <c r="F1336" s="151"/>
      <c r="G1336" s="151"/>
      <c r="H1336" s="151"/>
      <c r="I1336" s="151"/>
      <c r="J1336" s="151"/>
      <c r="K1336" s="151"/>
      <c r="L1336" s="151"/>
      <c r="M1336" s="151"/>
      <c r="N1336" s="151"/>
      <c r="O1336" s="151"/>
      <c r="P1336" s="151"/>
      <c r="Q1336" s="151"/>
      <c r="R1336" s="151"/>
      <c r="S1336" s="151"/>
      <c r="T1336" s="151"/>
      <c r="U1336" s="151"/>
      <c r="V1336" s="151"/>
      <c r="W1336" s="151"/>
      <c r="X1336" s="151"/>
      <c r="Y1336" s="151"/>
      <c r="Z1336" s="151"/>
      <c r="AA1336" s="151"/>
      <c r="AB1336" s="151"/>
      <c r="AC1336" s="151"/>
      <c r="AD1336" s="151"/>
      <c r="AE1336" s="151"/>
      <c r="AF1336" s="151"/>
      <c r="AG1336" s="151"/>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c r="BI1336" s="151"/>
      <c r="BJ1336" s="151"/>
      <c r="BK1336" s="151"/>
      <c r="BL1336" s="151"/>
      <c r="BM1336" s="151"/>
      <c r="BN1336" s="151"/>
      <c r="BO1336" s="151"/>
      <c r="BP1336" s="151"/>
      <c r="BQ1336" s="151"/>
      <c r="BR1336" s="151"/>
      <c r="BS1336" s="151"/>
      <c r="BT1336" s="151"/>
      <c r="BU1336" s="151"/>
      <c r="BV1336" s="151"/>
      <c r="BW1336" s="151"/>
      <c r="BX1336" s="151"/>
      <c r="BY1336" s="151"/>
      <c r="BZ1336" s="151"/>
      <c r="CA1336" s="151"/>
      <c r="CB1336" s="151"/>
      <c r="CC1336" s="151"/>
      <c r="CD1336" s="151"/>
      <c r="CE1336" s="151"/>
      <c r="CF1336" s="151"/>
      <c r="CG1336" s="151"/>
      <c r="CH1336" s="151"/>
      <c r="CI1336" s="151"/>
      <c r="CJ1336" s="151"/>
      <c r="CK1336" s="151"/>
      <c r="CL1336" s="151"/>
      <c r="CM1336" s="151"/>
      <c r="CN1336" s="151"/>
      <c r="CO1336" s="151"/>
      <c r="CP1336" s="151"/>
      <c r="CQ1336" s="151"/>
      <c r="CR1336" s="151"/>
      <c r="CS1336" s="151"/>
      <c r="CT1336" s="151"/>
      <c r="CU1336" s="151"/>
      <c r="CV1336" s="151"/>
      <c r="CW1336" s="151"/>
      <c r="CX1336" s="151"/>
      <c r="CY1336" s="151"/>
      <c r="CZ1336" s="151"/>
      <c r="DA1336" s="151"/>
      <c r="DB1336" s="151"/>
      <c r="DC1336" s="151"/>
      <c r="DD1336" s="151"/>
      <c r="DE1336" s="151"/>
      <c r="DF1336" s="151"/>
      <c r="DG1336" s="151"/>
      <c r="DH1336" s="151"/>
      <c r="DI1336" s="151"/>
      <c r="DJ1336" s="151"/>
      <c r="DK1336" s="151"/>
      <c r="DL1336" s="151"/>
      <c r="DM1336" s="151"/>
      <c r="DN1336" s="151"/>
      <c r="DO1336" s="151"/>
    </row>
    <row r="1337" spans="1:119" ht="15.75" customHeight="1" x14ac:dyDescent="0.2">
      <c r="A1337" s="151"/>
      <c r="B1337" s="151"/>
      <c r="C1337" s="151"/>
      <c r="D1337" s="151"/>
      <c r="E1337" s="151"/>
      <c r="F1337" s="151"/>
      <c r="G1337" s="151"/>
      <c r="H1337" s="151"/>
      <c r="I1337" s="151"/>
      <c r="J1337" s="151"/>
      <c r="K1337" s="151"/>
      <c r="L1337" s="151"/>
      <c r="M1337" s="151"/>
      <c r="N1337" s="151"/>
      <c r="O1337" s="151"/>
      <c r="P1337" s="151"/>
      <c r="Q1337" s="151"/>
      <c r="R1337" s="151"/>
      <c r="S1337" s="151"/>
      <c r="T1337" s="151"/>
      <c r="U1337" s="151"/>
      <c r="V1337" s="151"/>
      <c r="W1337" s="151"/>
      <c r="X1337" s="151"/>
      <c r="Y1337" s="151"/>
      <c r="Z1337" s="151"/>
      <c r="AA1337" s="151"/>
      <c r="AB1337" s="151"/>
      <c r="AC1337" s="151"/>
      <c r="AD1337" s="151"/>
      <c r="AE1337" s="151"/>
      <c r="AF1337" s="151"/>
      <c r="AG1337" s="151"/>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c r="BI1337" s="151"/>
      <c r="BJ1337" s="151"/>
      <c r="BK1337" s="151"/>
      <c r="BL1337" s="151"/>
      <c r="BM1337" s="151"/>
      <c r="BN1337" s="151"/>
      <c r="BO1337" s="151"/>
      <c r="BP1337" s="151"/>
      <c r="BQ1337" s="151"/>
      <c r="BR1337" s="151"/>
      <c r="BS1337" s="151"/>
      <c r="BT1337" s="151"/>
      <c r="BU1337" s="151"/>
      <c r="BV1337" s="151"/>
      <c r="BW1337" s="151"/>
      <c r="BX1337" s="151"/>
      <c r="BY1337" s="151"/>
      <c r="BZ1337" s="151"/>
      <c r="CA1337" s="151"/>
      <c r="CB1337" s="151"/>
      <c r="CC1337" s="151"/>
      <c r="CD1337" s="151"/>
      <c r="CE1337" s="151"/>
      <c r="CF1337" s="151"/>
      <c r="CG1337" s="151"/>
      <c r="CH1337" s="151"/>
      <c r="CI1337" s="151"/>
      <c r="CJ1337" s="151"/>
      <c r="CK1337" s="151"/>
      <c r="CL1337" s="151"/>
      <c r="CM1337" s="151"/>
      <c r="CN1337" s="151"/>
      <c r="CO1337" s="151"/>
      <c r="CP1337" s="151"/>
      <c r="CQ1337" s="151"/>
      <c r="CR1337" s="151"/>
      <c r="CS1337" s="151"/>
      <c r="CT1337" s="151"/>
      <c r="CU1337" s="151"/>
      <c r="CV1337" s="151"/>
      <c r="CW1337" s="151"/>
      <c r="CX1337" s="151"/>
      <c r="CY1337" s="151"/>
      <c r="CZ1337" s="151"/>
      <c r="DA1337" s="151"/>
      <c r="DB1337" s="151"/>
      <c r="DC1337" s="151"/>
      <c r="DD1337" s="151"/>
      <c r="DE1337" s="151"/>
      <c r="DF1337" s="151"/>
      <c r="DG1337" s="151"/>
      <c r="DH1337" s="151"/>
      <c r="DI1337" s="151"/>
      <c r="DJ1337" s="151"/>
      <c r="DK1337" s="151"/>
      <c r="DL1337" s="151"/>
      <c r="DM1337" s="151"/>
      <c r="DN1337" s="151"/>
      <c r="DO1337" s="151"/>
    </row>
    <row r="1338" spans="1:119" ht="15.75" customHeight="1" x14ac:dyDescent="0.2">
      <c r="A1338" s="151"/>
      <c r="B1338" s="151"/>
      <c r="C1338" s="151"/>
      <c r="D1338" s="151"/>
      <c r="E1338" s="151"/>
      <c r="F1338" s="151"/>
      <c r="G1338" s="151"/>
      <c r="H1338" s="151"/>
      <c r="I1338" s="151"/>
      <c r="J1338" s="151"/>
      <c r="K1338" s="151"/>
      <c r="L1338" s="151"/>
      <c r="M1338" s="151"/>
      <c r="N1338" s="151"/>
      <c r="O1338" s="151"/>
      <c r="P1338" s="151"/>
      <c r="Q1338" s="151"/>
      <c r="R1338" s="151"/>
      <c r="S1338" s="151"/>
      <c r="T1338" s="151"/>
      <c r="U1338" s="151"/>
      <c r="V1338" s="151"/>
      <c r="W1338" s="151"/>
      <c r="X1338" s="151"/>
      <c r="Y1338" s="151"/>
      <c r="Z1338" s="151"/>
      <c r="AA1338" s="151"/>
      <c r="AB1338" s="151"/>
      <c r="AC1338" s="151"/>
      <c r="AD1338" s="151"/>
      <c r="AE1338" s="151"/>
      <c r="AF1338" s="151"/>
      <c r="AG1338" s="151"/>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c r="BI1338" s="151"/>
      <c r="BJ1338" s="151"/>
      <c r="BK1338" s="151"/>
      <c r="BL1338" s="151"/>
      <c r="BM1338" s="151"/>
      <c r="BN1338" s="151"/>
      <c r="BO1338" s="151"/>
      <c r="BP1338" s="151"/>
      <c r="BQ1338" s="151"/>
      <c r="BR1338" s="151"/>
      <c r="BS1338" s="151"/>
      <c r="BT1338" s="151"/>
      <c r="BU1338" s="151"/>
      <c r="BV1338" s="151"/>
      <c r="BW1338" s="151"/>
      <c r="BX1338" s="151"/>
      <c r="BY1338" s="151"/>
      <c r="BZ1338" s="151"/>
      <c r="CA1338" s="151"/>
      <c r="CB1338" s="151"/>
      <c r="CC1338" s="151"/>
      <c r="CD1338" s="151"/>
      <c r="CE1338" s="151"/>
      <c r="CF1338" s="151"/>
      <c r="CG1338" s="151"/>
      <c r="CH1338" s="151"/>
      <c r="CI1338" s="151"/>
      <c r="CJ1338" s="151"/>
      <c r="CK1338" s="151"/>
      <c r="CL1338" s="151"/>
      <c r="CM1338" s="151"/>
      <c r="CN1338" s="151"/>
      <c r="CO1338" s="151"/>
      <c r="CP1338" s="151"/>
      <c r="CQ1338" s="151"/>
      <c r="CR1338" s="151"/>
      <c r="CS1338" s="151"/>
      <c r="CT1338" s="151"/>
      <c r="CU1338" s="151"/>
      <c r="CV1338" s="151"/>
      <c r="CW1338" s="151"/>
      <c r="CX1338" s="151"/>
      <c r="CY1338" s="151"/>
      <c r="CZ1338" s="151"/>
      <c r="DA1338" s="151"/>
      <c r="DB1338" s="151"/>
      <c r="DC1338" s="151"/>
      <c r="DD1338" s="151"/>
      <c r="DE1338" s="151"/>
      <c r="DF1338" s="151"/>
      <c r="DG1338" s="151"/>
      <c r="DH1338" s="151"/>
      <c r="DI1338" s="151"/>
      <c r="DJ1338" s="151"/>
      <c r="DK1338" s="151"/>
      <c r="DL1338" s="151"/>
      <c r="DM1338" s="151"/>
      <c r="DN1338" s="151"/>
      <c r="DO1338" s="151"/>
    </row>
    <row r="1339" spans="1:119" ht="15.75" customHeight="1" x14ac:dyDescent="0.2">
      <c r="A1339" s="151"/>
      <c r="B1339" s="151"/>
      <c r="C1339" s="151"/>
      <c r="D1339" s="151"/>
      <c r="E1339" s="151"/>
      <c r="F1339" s="151"/>
      <c r="G1339" s="151"/>
      <c r="H1339" s="151"/>
      <c r="I1339" s="151"/>
      <c r="J1339" s="151"/>
      <c r="K1339" s="151"/>
      <c r="L1339" s="151"/>
      <c r="M1339" s="151"/>
      <c r="N1339" s="151"/>
      <c r="O1339" s="151"/>
      <c r="P1339" s="151"/>
      <c r="Q1339" s="151"/>
      <c r="R1339" s="151"/>
      <c r="S1339" s="151"/>
      <c r="T1339" s="151"/>
      <c r="U1339" s="151"/>
      <c r="V1339" s="151"/>
      <c r="W1339" s="151"/>
      <c r="X1339" s="151"/>
      <c r="Y1339" s="151"/>
      <c r="Z1339" s="151"/>
      <c r="AA1339" s="151"/>
      <c r="AB1339" s="151"/>
      <c r="AC1339" s="151"/>
      <c r="AD1339" s="151"/>
      <c r="AE1339" s="151"/>
      <c r="AF1339" s="151"/>
      <c r="AG1339" s="151"/>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c r="BG1339" s="151"/>
      <c r="BH1339" s="151"/>
      <c r="BI1339" s="151"/>
      <c r="BJ1339" s="151"/>
      <c r="BK1339" s="151"/>
      <c r="BL1339" s="151"/>
      <c r="BM1339" s="151"/>
      <c r="BN1339" s="151"/>
      <c r="BO1339" s="151"/>
      <c r="BP1339" s="151"/>
      <c r="BQ1339" s="151"/>
      <c r="BR1339" s="151"/>
      <c r="BS1339" s="151"/>
      <c r="BT1339" s="151"/>
      <c r="BU1339" s="151"/>
      <c r="BV1339" s="151"/>
      <c r="BW1339" s="151"/>
      <c r="BX1339" s="151"/>
      <c r="BY1339" s="151"/>
      <c r="BZ1339" s="151"/>
      <c r="CA1339" s="151"/>
      <c r="CB1339" s="151"/>
      <c r="CC1339" s="151"/>
      <c r="CD1339" s="151"/>
      <c r="CE1339" s="151"/>
      <c r="CF1339" s="151"/>
      <c r="CG1339" s="151"/>
      <c r="CH1339" s="151"/>
      <c r="CI1339" s="151"/>
      <c r="CJ1339" s="151"/>
      <c r="CK1339" s="151"/>
      <c r="CL1339" s="151"/>
      <c r="CM1339" s="151"/>
      <c r="CN1339" s="151"/>
      <c r="CO1339" s="151"/>
      <c r="CP1339" s="151"/>
      <c r="CQ1339" s="151"/>
      <c r="CR1339" s="151"/>
      <c r="CS1339" s="151"/>
      <c r="CT1339" s="151"/>
      <c r="CU1339" s="151"/>
      <c r="CV1339" s="151"/>
      <c r="CW1339" s="151"/>
      <c r="CX1339" s="151"/>
      <c r="CY1339" s="151"/>
      <c r="CZ1339" s="151"/>
      <c r="DA1339" s="151"/>
      <c r="DB1339" s="151"/>
      <c r="DC1339" s="151"/>
      <c r="DD1339" s="151"/>
      <c r="DE1339" s="151"/>
      <c r="DF1339" s="151"/>
      <c r="DG1339" s="151"/>
      <c r="DH1339" s="151"/>
      <c r="DI1339" s="151"/>
      <c r="DJ1339" s="151"/>
      <c r="DK1339" s="151"/>
      <c r="DL1339" s="151"/>
      <c r="DM1339" s="151"/>
      <c r="DN1339" s="151"/>
      <c r="DO1339" s="151"/>
    </row>
    <row r="1340" spans="1:119" ht="15.75" customHeight="1" x14ac:dyDescent="0.2">
      <c r="A1340" s="151"/>
      <c r="B1340" s="151"/>
      <c r="C1340" s="151"/>
      <c r="D1340" s="151"/>
      <c r="E1340" s="151"/>
      <c r="F1340" s="151"/>
      <c r="G1340" s="151"/>
      <c r="H1340" s="151"/>
      <c r="I1340" s="151"/>
      <c r="J1340" s="151"/>
      <c r="K1340" s="151"/>
      <c r="L1340" s="151"/>
      <c r="M1340" s="151"/>
      <c r="N1340" s="151"/>
      <c r="O1340" s="151"/>
      <c r="P1340" s="151"/>
      <c r="Q1340" s="151"/>
      <c r="R1340" s="151"/>
      <c r="S1340" s="151"/>
      <c r="T1340" s="151"/>
      <c r="U1340" s="151"/>
      <c r="V1340" s="151"/>
      <c r="W1340" s="151"/>
      <c r="X1340" s="151"/>
      <c r="Y1340" s="151"/>
      <c r="Z1340" s="151"/>
      <c r="AA1340" s="151"/>
      <c r="AB1340" s="151"/>
      <c r="AC1340" s="151"/>
      <c r="AD1340" s="151"/>
      <c r="AE1340" s="151"/>
      <c r="AF1340" s="151"/>
      <c r="AG1340" s="151"/>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c r="BG1340" s="151"/>
      <c r="BH1340" s="151"/>
      <c r="BI1340" s="151"/>
      <c r="BJ1340" s="151"/>
      <c r="BK1340" s="151"/>
      <c r="BL1340" s="151"/>
      <c r="BM1340" s="151"/>
      <c r="BN1340" s="151"/>
      <c r="BO1340" s="151"/>
      <c r="BP1340" s="151"/>
      <c r="BQ1340" s="151"/>
      <c r="BR1340" s="151"/>
      <c r="BS1340" s="151"/>
      <c r="BT1340" s="151"/>
      <c r="BU1340" s="151"/>
      <c r="BV1340" s="151"/>
      <c r="BW1340" s="151"/>
      <c r="BX1340" s="151"/>
      <c r="BY1340" s="151"/>
      <c r="BZ1340" s="151"/>
      <c r="CA1340" s="151"/>
      <c r="CB1340" s="151"/>
      <c r="CC1340" s="151"/>
      <c r="CD1340" s="151"/>
      <c r="CE1340" s="151"/>
      <c r="CF1340" s="151"/>
      <c r="CG1340" s="151"/>
      <c r="CH1340" s="151"/>
      <c r="CI1340" s="151"/>
      <c r="CJ1340" s="151"/>
      <c r="CK1340" s="151"/>
      <c r="CL1340" s="151"/>
      <c r="CM1340" s="151"/>
      <c r="CN1340" s="151"/>
      <c r="CO1340" s="151"/>
      <c r="CP1340" s="151"/>
      <c r="CQ1340" s="151"/>
      <c r="CR1340" s="151"/>
      <c r="CS1340" s="151"/>
      <c r="CT1340" s="151"/>
      <c r="CU1340" s="151"/>
      <c r="CV1340" s="151"/>
      <c r="CW1340" s="151"/>
      <c r="CX1340" s="151"/>
      <c r="CY1340" s="151"/>
      <c r="CZ1340" s="151"/>
      <c r="DA1340" s="151"/>
      <c r="DB1340" s="151"/>
      <c r="DC1340" s="151"/>
      <c r="DD1340" s="151"/>
      <c r="DE1340" s="151"/>
      <c r="DF1340" s="151"/>
      <c r="DG1340" s="151"/>
      <c r="DH1340" s="151"/>
      <c r="DI1340" s="151"/>
      <c r="DJ1340" s="151"/>
      <c r="DK1340" s="151"/>
      <c r="DL1340" s="151"/>
      <c r="DM1340" s="151"/>
      <c r="DN1340" s="151"/>
      <c r="DO1340" s="151"/>
    </row>
    <row r="1341" spans="1:119" ht="15.75" customHeight="1" x14ac:dyDescent="0.2">
      <c r="A1341" s="151"/>
      <c r="B1341" s="151"/>
      <c r="C1341" s="151"/>
      <c r="D1341" s="151"/>
      <c r="E1341" s="151"/>
      <c r="F1341" s="151"/>
      <c r="G1341" s="151"/>
      <c r="H1341" s="151"/>
      <c r="I1341" s="151"/>
      <c r="J1341" s="151"/>
      <c r="K1341" s="151"/>
      <c r="L1341" s="151"/>
      <c r="M1341" s="151"/>
      <c r="N1341" s="151"/>
      <c r="O1341" s="151"/>
      <c r="P1341" s="151"/>
      <c r="Q1341" s="151"/>
      <c r="R1341" s="151"/>
      <c r="S1341" s="151"/>
      <c r="T1341" s="151"/>
      <c r="U1341" s="151"/>
      <c r="V1341" s="151"/>
      <c r="W1341" s="151"/>
      <c r="X1341" s="151"/>
      <c r="Y1341" s="151"/>
      <c r="Z1341" s="151"/>
      <c r="AA1341" s="151"/>
      <c r="AB1341" s="151"/>
      <c r="AC1341" s="151"/>
      <c r="AD1341" s="151"/>
      <c r="AE1341" s="151"/>
      <c r="AF1341" s="151"/>
      <c r="AG1341" s="151"/>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c r="BG1341" s="151"/>
      <c r="BH1341" s="151"/>
      <c r="BI1341" s="151"/>
      <c r="BJ1341" s="151"/>
      <c r="BK1341" s="151"/>
      <c r="BL1341" s="151"/>
      <c r="BM1341" s="151"/>
      <c r="BN1341" s="151"/>
      <c r="BO1341" s="151"/>
      <c r="BP1341" s="151"/>
      <c r="BQ1341" s="151"/>
      <c r="BR1341" s="151"/>
      <c r="BS1341" s="151"/>
      <c r="BT1341" s="151"/>
      <c r="BU1341" s="151"/>
      <c r="BV1341" s="151"/>
      <c r="BW1341" s="151"/>
      <c r="BX1341" s="151"/>
      <c r="BY1341" s="151"/>
      <c r="BZ1341" s="151"/>
      <c r="CA1341" s="151"/>
      <c r="CB1341" s="151"/>
      <c r="CC1341" s="151"/>
      <c r="CD1341" s="151"/>
      <c r="CE1341" s="151"/>
      <c r="CF1341" s="151"/>
      <c r="CG1341" s="151"/>
      <c r="CH1341" s="151"/>
      <c r="CI1341" s="151"/>
      <c r="CJ1341" s="151"/>
      <c r="CK1341" s="151"/>
      <c r="CL1341" s="151"/>
      <c r="CM1341" s="151"/>
      <c r="CN1341" s="151"/>
      <c r="CO1341" s="151"/>
      <c r="CP1341" s="151"/>
      <c r="CQ1341" s="151"/>
      <c r="CR1341" s="151"/>
      <c r="CS1341" s="151"/>
      <c r="CT1341" s="151"/>
      <c r="CU1341" s="151"/>
      <c r="CV1341" s="151"/>
      <c r="CW1341" s="151"/>
      <c r="CX1341" s="151"/>
      <c r="CY1341" s="151"/>
      <c r="CZ1341" s="151"/>
      <c r="DA1341" s="151"/>
      <c r="DB1341" s="151"/>
      <c r="DC1341" s="151"/>
      <c r="DD1341" s="151"/>
      <c r="DE1341" s="151"/>
      <c r="DF1341" s="151"/>
      <c r="DG1341" s="151"/>
      <c r="DH1341" s="151"/>
      <c r="DI1341" s="151"/>
      <c r="DJ1341" s="151"/>
      <c r="DK1341" s="151"/>
      <c r="DL1341" s="151"/>
      <c r="DM1341" s="151"/>
      <c r="DN1341" s="151"/>
      <c r="DO1341" s="151"/>
    </row>
    <row r="1342" spans="1:119" ht="15.75" customHeight="1" x14ac:dyDescent="0.2">
      <c r="A1342" s="151"/>
      <c r="B1342" s="151"/>
      <c r="C1342" s="151"/>
      <c r="D1342" s="151"/>
      <c r="E1342" s="151"/>
      <c r="F1342" s="151"/>
      <c r="G1342" s="151"/>
      <c r="H1342" s="151"/>
      <c r="I1342" s="151"/>
      <c r="J1342" s="151"/>
      <c r="K1342" s="151"/>
      <c r="L1342" s="151"/>
      <c r="M1342" s="151"/>
      <c r="N1342" s="151"/>
      <c r="O1342" s="151"/>
      <c r="P1342" s="151"/>
      <c r="Q1342" s="151"/>
      <c r="R1342" s="151"/>
      <c r="S1342" s="151"/>
      <c r="T1342" s="151"/>
      <c r="U1342" s="151"/>
      <c r="V1342" s="151"/>
      <c r="W1342" s="151"/>
      <c r="X1342" s="151"/>
      <c r="Y1342" s="151"/>
      <c r="Z1342" s="151"/>
      <c r="AA1342" s="151"/>
      <c r="AB1342" s="151"/>
      <c r="AC1342" s="151"/>
      <c r="AD1342" s="151"/>
      <c r="AE1342" s="151"/>
      <c r="AF1342" s="151"/>
      <c r="AG1342" s="151"/>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c r="BG1342" s="151"/>
      <c r="BH1342" s="151"/>
      <c r="BI1342" s="151"/>
      <c r="BJ1342" s="151"/>
      <c r="BK1342" s="151"/>
      <c r="BL1342" s="151"/>
      <c r="BM1342" s="151"/>
      <c r="BN1342" s="151"/>
      <c r="BO1342" s="151"/>
      <c r="BP1342" s="151"/>
      <c r="BQ1342" s="151"/>
      <c r="BR1342" s="151"/>
      <c r="BS1342" s="151"/>
      <c r="BT1342" s="151"/>
      <c r="BU1342" s="151"/>
      <c r="BV1342" s="151"/>
      <c r="BW1342" s="151"/>
      <c r="BX1342" s="151"/>
      <c r="BY1342" s="151"/>
      <c r="BZ1342" s="151"/>
      <c r="CA1342" s="151"/>
      <c r="CB1342" s="151"/>
      <c r="CC1342" s="151"/>
      <c r="CD1342" s="151"/>
      <c r="CE1342" s="151"/>
      <c r="CF1342" s="151"/>
      <c r="CG1342" s="151"/>
      <c r="CH1342" s="151"/>
      <c r="CI1342" s="151"/>
      <c r="CJ1342" s="151"/>
      <c r="CK1342" s="151"/>
      <c r="CL1342" s="151"/>
      <c r="CM1342" s="151"/>
      <c r="CN1342" s="151"/>
      <c r="CO1342" s="151"/>
      <c r="CP1342" s="151"/>
      <c r="CQ1342" s="151"/>
      <c r="CR1342" s="151"/>
      <c r="CS1342" s="151"/>
      <c r="CT1342" s="151"/>
      <c r="CU1342" s="151"/>
      <c r="CV1342" s="151"/>
      <c r="CW1342" s="151"/>
      <c r="CX1342" s="151"/>
      <c r="CY1342" s="151"/>
      <c r="CZ1342" s="151"/>
      <c r="DA1342" s="151"/>
      <c r="DB1342" s="151"/>
      <c r="DC1342" s="151"/>
      <c r="DD1342" s="151"/>
      <c r="DE1342" s="151"/>
      <c r="DF1342" s="151"/>
      <c r="DG1342" s="151"/>
      <c r="DH1342" s="151"/>
      <c r="DI1342" s="151"/>
      <c r="DJ1342" s="151"/>
      <c r="DK1342" s="151"/>
      <c r="DL1342" s="151"/>
      <c r="DM1342" s="151"/>
      <c r="DN1342" s="151"/>
      <c r="DO1342" s="151"/>
    </row>
    <row r="1343" spans="1:119" ht="15.75" customHeight="1" x14ac:dyDescent="0.2">
      <c r="A1343" s="151"/>
      <c r="B1343" s="151"/>
      <c r="C1343" s="151"/>
      <c r="D1343" s="151"/>
      <c r="E1343" s="151"/>
      <c r="F1343" s="151"/>
      <c r="G1343" s="151"/>
      <c r="H1343" s="151"/>
      <c r="I1343" s="151"/>
      <c r="J1343" s="151"/>
      <c r="K1343" s="151"/>
      <c r="L1343" s="151"/>
      <c r="M1343" s="151"/>
      <c r="N1343" s="151"/>
      <c r="O1343" s="151"/>
      <c r="P1343" s="151"/>
      <c r="Q1343" s="151"/>
      <c r="R1343" s="151"/>
      <c r="S1343" s="151"/>
      <c r="T1343" s="151"/>
      <c r="U1343" s="151"/>
      <c r="V1343" s="151"/>
      <c r="W1343" s="151"/>
      <c r="X1343" s="151"/>
      <c r="Y1343" s="151"/>
      <c r="Z1343" s="151"/>
      <c r="AA1343" s="151"/>
      <c r="AB1343" s="151"/>
      <c r="AC1343" s="151"/>
      <c r="AD1343" s="151"/>
      <c r="AE1343" s="151"/>
      <c r="AF1343" s="151"/>
      <c r="AG1343" s="151"/>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c r="BG1343" s="151"/>
      <c r="BH1343" s="151"/>
      <c r="BI1343" s="151"/>
      <c r="BJ1343" s="151"/>
      <c r="BK1343" s="151"/>
      <c r="BL1343" s="151"/>
      <c r="BM1343" s="151"/>
      <c r="BN1343" s="151"/>
      <c r="BO1343" s="151"/>
      <c r="BP1343" s="151"/>
      <c r="BQ1343" s="151"/>
      <c r="BR1343" s="151"/>
      <c r="BS1343" s="151"/>
      <c r="BT1343" s="151"/>
      <c r="BU1343" s="151"/>
      <c r="BV1343" s="151"/>
      <c r="BW1343" s="151"/>
      <c r="BX1343" s="151"/>
      <c r="BY1343" s="151"/>
      <c r="BZ1343" s="151"/>
      <c r="CA1343" s="151"/>
      <c r="CB1343" s="151"/>
      <c r="CC1343" s="151"/>
      <c r="CD1343" s="151"/>
      <c r="CE1343" s="151"/>
      <c r="CF1343" s="151"/>
      <c r="CG1343" s="151"/>
      <c r="CH1343" s="151"/>
      <c r="CI1343" s="151"/>
      <c r="CJ1343" s="151"/>
      <c r="CK1343" s="151"/>
      <c r="CL1343" s="151"/>
      <c r="CM1343" s="151"/>
      <c r="CN1343" s="151"/>
      <c r="CO1343" s="151"/>
      <c r="CP1343" s="151"/>
      <c r="CQ1343" s="151"/>
      <c r="CR1343" s="151"/>
      <c r="CS1343" s="151"/>
      <c r="CT1343" s="151"/>
      <c r="CU1343" s="151"/>
      <c r="CV1343" s="151"/>
      <c r="CW1343" s="151"/>
      <c r="CX1343" s="151"/>
      <c r="CY1343" s="151"/>
      <c r="CZ1343" s="151"/>
      <c r="DA1343" s="151"/>
      <c r="DB1343" s="151"/>
      <c r="DC1343" s="151"/>
      <c r="DD1343" s="151"/>
      <c r="DE1343" s="151"/>
      <c r="DF1343" s="151"/>
      <c r="DG1343" s="151"/>
      <c r="DH1343" s="151"/>
      <c r="DI1343" s="151"/>
      <c r="DJ1343" s="151"/>
      <c r="DK1343" s="151"/>
      <c r="DL1343" s="151"/>
      <c r="DM1343" s="151"/>
      <c r="DN1343" s="151"/>
      <c r="DO1343" s="151"/>
    </row>
    <row r="1344" spans="1:119" ht="15.75" customHeight="1" x14ac:dyDescent="0.2">
      <c r="A1344" s="151"/>
      <c r="B1344" s="151"/>
      <c r="C1344" s="151"/>
      <c r="D1344" s="151"/>
      <c r="E1344" s="151"/>
      <c r="F1344" s="151"/>
      <c r="G1344" s="151"/>
      <c r="H1344" s="151"/>
      <c r="I1344" s="151"/>
      <c r="J1344" s="151"/>
      <c r="K1344" s="151"/>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c r="BG1344" s="151"/>
      <c r="BH1344" s="151"/>
      <c r="BI1344" s="151"/>
      <c r="BJ1344" s="151"/>
      <c r="BK1344" s="151"/>
      <c r="BL1344" s="151"/>
      <c r="BM1344" s="151"/>
      <c r="BN1344" s="151"/>
      <c r="BO1344" s="151"/>
      <c r="BP1344" s="151"/>
      <c r="BQ1344" s="151"/>
      <c r="BR1344" s="151"/>
      <c r="BS1344" s="151"/>
      <c r="BT1344" s="151"/>
      <c r="BU1344" s="151"/>
      <c r="BV1344" s="151"/>
      <c r="BW1344" s="151"/>
      <c r="BX1344" s="151"/>
      <c r="BY1344" s="151"/>
      <c r="BZ1344" s="151"/>
      <c r="CA1344" s="151"/>
      <c r="CB1344" s="151"/>
      <c r="CC1344" s="151"/>
      <c r="CD1344" s="151"/>
      <c r="CE1344" s="151"/>
      <c r="CF1344" s="151"/>
      <c r="CG1344" s="151"/>
      <c r="CH1344" s="151"/>
      <c r="CI1344" s="151"/>
      <c r="CJ1344" s="151"/>
      <c r="CK1344" s="151"/>
      <c r="CL1344" s="151"/>
      <c r="CM1344" s="151"/>
      <c r="CN1344" s="151"/>
      <c r="CO1344" s="151"/>
      <c r="CP1344" s="151"/>
      <c r="CQ1344" s="151"/>
      <c r="CR1344" s="151"/>
      <c r="CS1344" s="151"/>
      <c r="CT1344" s="151"/>
      <c r="CU1344" s="151"/>
      <c r="CV1344" s="151"/>
      <c r="CW1344" s="151"/>
      <c r="CX1344" s="151"/>
      <c r="CY1344" s="151"/>
      <c r="CZ1344" s="151"/>
      <c r="DA1344" s="151"/>
      <c r="DB1344" s="151"/>
      <c r="DC1344" s="151"/>
      <c r="DD1344" s="151"/>
      <c r="DE1344" s="151"/>
      <c r="DF1344" s="151"/>
      <c r="DG1344" s="151"/>
      <c r="DH1344" s="151"/>
      <c r="DI1344" s="151"/>
      <c r="DJ1344" s="151"/>
      <c r="DK1344" s="151"/>
      <c r="DL1344" s="151"/>
      <c r="DM1344" s="151"/>
      <c r="DN1344" s="151"/>
      <c r="DO1344" s="151"/>
    </row>
    <row r="1345" spans="1:119" ht="15.75" customHeight="1" x14ac:dyDescent="0.2">
      <c r="A1345" s="151"/>
      <c r="B1345" s="151"/>
      <c r="C1345" s="151"/>
      <c r="D1345" s="151"/>
      <c r="E1345" s="151"/>
      <c r="F1345" s="151"/>
      <c r="G1345" s="151"/>
      <c r="H1345" s="151"/>
      <c r="I1345" s="151"/>
      <c r="J1345" s="151"/>
      <c r="K1345" s="151"/>
      <c r="L1345" s="151"/>
      <c r="M1345" s="151"/>
      <c r="N1345" s="151"/>
      <c r="O1345" s="151"/>
      <c r="P1345" s="151"/>
      <c r="Q1345" s="151"/>
      <c r="R1345" s="151"/>
      <c r="S1345" s="151"/>
      <c r="T1345" s="151"/>
      <c r="U1345" s="151"/>
      <c r="V1345" s="151"/>
      <c r="W1345" s="151"/>
      <c r="X1345" s="151"/>
      <c r="Y1345" s="151"/>
      <c r="Z1345" s="151"/>
      <c r="AA1345" s="151"/>
      <c r="AB1345" s="151"/>
      <c r="AC1345" s="151"/>
      <c r="AD1345" s="151"/>
      <c r="AE1345" s="151"/>
      <c r="AF1345" s="151"/>
      <c r="AG1345" s="151"/>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c r="BG1345" s="151"/>
      <c r="BH1345" s="151"/>
      <c r="BI1345" s="151"/>
      <c r="BJ1345" s="151"/>
      <c r="BK1345" s="151"/>
      <c r="BL1345" s="151"/>
      <c r="BM1345" s="151"/>
      <c r="BN1345" s="151"/>
      <c r="BO1345" s="151"/>
      <c r="BP1345" s="151"/>
      <c r="BQ1345" s="151"/>
      <c r="BR1345" s="151"/>
      <c r="BS1345" s="151"/>
      <c r="BT1345" s="151"/>
      <c r="BU1345" s="151"/>
      <c r="BV1345" s="151"/>
      <c r="BW1345" s="151"/>
      <c r="BX1345" s="151"/>
      <c r="BY1345" s="151"/>
      <c r="BZ1345" s="151"/>
      <c r="CA1345" s="151"/>
      <c r="CB1345" s="151"/>
      <c r="CC1345" s="151"/>
      <c r="CD1345" s="151"/>
      <c r="CE1345" s="151"/>
      <c r="CF1345" s="151"/>
      <c r="CG1345" s="151"/>
      <c r="CH1345" s="151"/>
      <c r="CI1345" s="151"/>
      <c r="CJ1345" s="151"/>
      <c r="CK1345" s="151"/>
      <c r="CL1345" s="151"/>
      <c r="CM1345" s="151"/>
      <c r="CN1345" s="151"/>
      <c r="CO1345" s="151"/>
      <c r="CP1345" s="151"/>
      <c r="CQ1345" s="151"/>
      <c r="CR1345" s="151"/>
      <c r="CS1345" s="151"/>
      <c r="CT1345" s="151"/>
      <c r="CU1345" s="151"/>
      <c r="CV1345" s="151"/>
      <c r="CW1345" s="151"/>
      <c r="CX1345" s="151"/>
      <c r="CY1345" s="151"/>
      <c r="CZ1345" s="151"/>
      <c r="DA1345" s="151"/>
      <c r="DB1345" s="151"/>
      <c r="DC1345" s="151"/>
      <c r="DD1345" s="151"/>
      <c r="DE1345" s="151"/>
      <c r="DF1345" s="151"/>
      <c r="DG1345" s="151"/>
      <c r="DH1345" s="151"/>
      <c r="DI1345" s="151"/>
      <c r="DJ1345" s="151"/>
      <c r="DK1345" s="151"/>
      <c r="DL1345" s="151"/>
      <c r="DM1345" s="151"/>
      <c r="DN1345" s="151"/>
      <c r="DO1345" s="151"/>
    </row>
    <row r="1346" spans="1:119" ht="15.75" customHeight="1" x14ac:dyDescent="0.2">
      <c r="A1346" s="151"/>
      <c r="B1346" s="151"/>
      <c r="C1346" s="151"/>
      <c r="D1346" s="151"/>
      <c r="E1346" s="151"/>
      <c r="F1346" s="151"/>
      <c r="G1346" s="151"/>
      <c r="H1346" s="151"/>
      <c r="I1346" s="151"/>
      <c r="J1346" s="151"/>
      <c r="K1346" s="151"/>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c r="BG1346" s="151"/>
      <c r="BH1346" s="151"/>
      <c r="BI1346" s="151"/>
      <c r="BJ1346" s="151"/>
      <c r="BK1346" s="151"/>
      <c r="BL1346" s="151"/>
      <c r="BM1346" s="151"/>
      <c r="BN1346" s="151"/>
      <c r="BO1346" s="151"/>
      <c r="BP1346" s="151"/>
      <c r="BQ1346" s="151"/>
      <c r="BR1346" s="151"/>
      <c r="BS1346" s="151"/>
      <c r="BT1346" s="151"/>
      <c r="BU1346" s="151"/>
      <c r="BV1346" s="151"/>
      <c r="BW1346" s="151"/>
      <c r="BX1346" s="151"/>
      <c r="BY1346" s="151"/>
      <c r="BZ1346" s="151"/>
      <c r="CA1346" s="151"/>
      <c r="CB1346" s="151"/>
      <c r="CC1346" s="151"/>
      <c r="CD1346" s="151"/>
      <c r="CE1346" s="151"/>
      <c r="CF1346" s="151"/>
      <c r="CG1346" s="151"/>
      <c r="CH1346" s="151"/>
      <c r="CI1346" s="151"/>
      <c r="CJ1346" s="151"/>
      <c r="CK1346" s="151"/>
      <c r="CL1346" s="151"/>
      <c r="CM1346" s="151"/>
      <c r="CN1346" s="151"/>
      <c r="CO1346" s="151"/>
      <c r="CP1346" s="151"/>
      <c r="CQ1346" s="151"/>
      <c r="CR1346" s="151"/>
      <c r="CS1346" s="151"/>
      <c r="CT1346" s="151"/>
      <c r="CU1346" s="151"/>
      <c r="CV1346" s="151"/>
      <c r="CW1346" s="151"/>
      <c r="CX1346" s="151"/>
      <c r="CY1346" s="151"/>
      <c r="CZ1346" s="151"/>
      <c r="DA1346" s="151"/>
      <c r="DB1346" s="151"/>
      <c r="DC1346" s="151"/>
      <c r="DD1346" s="151"/>
      <c r="DE1346" s="151"/>
      <c r="DF1346" s="151"/>
      <c r="DG1346" s="151"/>
      <c r="DH1346" s="151"/>
      <c r="DI1346" s="151"/>
      <c r="DJ1346" s="151"/>
      <c r="DK1346" s="151"/>
      <c r="DL1346" s="151"/>
      <c r="DM1346" s="151"/>
      <c r="DN1346" s="151"/>
      <c r="DO1346" s="151"/>
    </row>
    <row r="1347" spans="1:119" ht="15.75" customHeight="1" x14ac:dyDescent="0.2">
      <c r="A1347" s="151"/>
      <c r="B1347" s="151"/>
      <c r="C1347" s="151"/>
      <c r="D1347" s="151"/>
      <c r="E1347" s="151"/>
      <c r="F1347" s="151"/>
      <c r="G1347" s="151"/>
      <c r="H1347" s="151"/>
      <c r="I1347" s="151"/>
      <c r="J1347" s="151"/>
      <c r="K1347" s="151"/>
      <c r="L1347" s="151"/>
      <c r="M1347" s="151"/>
      <c r="N1347" s="151"/>
      <c r="O1347" s="151"/>
      <c r="P1347" s="151"/>
      <c r="Q1347" s="151"/>
      <c r="R1347" s="151"/>
      <c r="S1347" s="151"/>
      <c r="T1347" s="151"/>
      <c r="U1347" s="151"/>
      <c r="V1347" s="151"/>
      <c r="W1347" s="151"/>
      <c r="X1347" s="151"/>
      <c r="Y1347" s="151"/>
      <c r="Z1347" s="151"/>
      <c r="AA1347" s="151"/>
      <c r="AB1347" s="151"/>
      <c r="AC1347" s="151"/>
      <c r="AD1347" s="151"/>
      <c r="AE1347" s="151"/>
      <c r="AF1347" s="151"/>
      <c r="AG1347" s="151"/>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c r="BG1347" s="151"/>
      <c r="BH1347" s="151"/>
      <c r="BI1347" s="151"/>
      <c r="BJ1347" s="151"/>
      <c r="BK1347" s="151"/>
      <c r="BL1347" s="151"/>
      <c r="BM1347" s="151"/>
      <c r="BN1347" s="151"/>
      <c r="BO1347" s="151"/>
      <c r="BP1347" s="151"/>
      <c r="BQ1347" s="151"/>
      <c r="BR1347" s="151"/>
      <c r="BS1347" s="151"/>
      <c r="BT1347" s="151"/>
      <c r="BU1347" s="151"/>
      <c r="BV1347" s="151"/>
      <c r="BW1347" s="151"/>
      <c r="BX1347" s="151"/>
      <c r="BY1347" s="151"/>
      <c r="BZ1347" s="151"/>
      <c r="CA1347" s="151"/>
      <c r="CB1347" s="151"/>
      <c r="CC1347" s="151"/>
      <c r="CD1347" s="151"/>
      <c r="CE1347" s="151"/>
      <c r="CF1347" s="151"/>
      <c r="CG1347" s="151"/>
      <c r="CH1347" s="151"/>
      <c r="CI1347" s="151"/>
      <c r="CJ1347" s="151"/>
      <c r="CK1347" s="151"/>
      <c r="CL1347" s="151"/>
      <c r="CM1347" s="151"/>
      <c r="CN1347" s="151"/>
      <c r="CO1347" s="151"/>
      <c r="CP1347" s="151"/>
      <c r="CQ1347" s="151"/>
      <c r="CR1347" s="151"/>
      <c r="CS1347" s="151"/>
      <c r="CT1347" s="151"/>
      <c r="CU1347" s="151"/>
      <c r="CV1347" s="151"/>
      <c r="CW1347" s="151"/>
      <c r="CX1347" s="151"/>
      <c r="CY1347" s="151"/>
      <c r="CZ1347" s="151"/>
      <c r="DA1347" s="151"/>
      <c r="DB1347" s="151"/>
      <c r="DC1347" s="151"/>
      <c r="DD1347" s="151"/>
      <c r="DE1347" s="151"/>
      <c r="DF1347" s="151"/>
      <c r="DG1347" s="151"/>
      <c r="DH1347" s="151"/>
      <c r="DI1347" s="151"/>
      <c r="DJ1347" s="151"/>
      <c r="DK1347" s="151"/>
      <c r="DL1347" s="151"/>
      <c r="DM1347" s="151"/>
      <c r="DN1347" s="151"/>
      <c r="DO1347" s="151"/>
    </row>
    <row r="1348" spans="1:119" ht="15.75" customHeight="1" x14ac:dyDescent="0.2">
      <c r="A1348" s="151"/>
      <c r="B1348" s="151"/>
      <c r="C1348" s="151"/>
      <c r="D1348" s="151"/>
      <c r="E1348" s="151"/>
      <c r="F1348" s="151"/>
      <c r="G1348" s="151"/>
      <c r="H1348" s="151"/>
      <c r="I1348" s="151"/>
      <c r="J1348" s="151"/>
      <c r="K1348" s="151"/>
      <c r="L1348" s="151"/>
      <c r="M1348" s="151"/>
      <c r="N1348" s="151"/>
      <c r="O1348" s="151"/>
      <c r="P1348" s="151"/>
      <c r="Q1348" s="151"/>
      <c r="R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c r="BG1348" s="151"/>
      <c r="BH1348" s="151"/>
      <c r="BI1348" s="151"/>
      <c r="BJ1348" s="151"/>
      <c r="BK1348" s="151"/>
      <c r="BL1348" s="151"/>
      <c r="BM1348" s="151"/>
      <c r="BN1348" s="151"/>
      <c r="BO1348" s="151"/>
      <c r="BP1348" s="151"/>
      <c r="BQ1348" s="151"/>
      <c r="BR1348" s="151"/>
      <c r="BS1348" s="151"/>
      <c r="BT1348" s="151"/>
      <c r="BU1348" s="151"/>
      <c r="BV1348" s="151"/>
      <c r="BW1348" s="151"/>
      <c r="BX1348" s="151"/>
      <c r="BY1348" s="151"/>
      <c r="BZ1348" s="151"/>
      <c r="CA1348" s="151"/>
      <c r="CB1348" s="151"/>
      <c r="CC1348" s="151"/>
      <c r="CD1348" s="151"/>
      <c r="CE1348" s="151"/>
      <c r="CF1348" s="151"/>
      <c r="CG1348" s="151"/>
      <c r="CH1348" s="151"/>
      <c r="CI1348" s="151"/>
      <c r="CJ1348" s="151"/>
      <c r="CK1348" s="151"/>
      <c r="CL1348" s="151"/>
      <c r="CM1348" s="151"/>
      <c r="CN1348" s="151"/>
      <c r="CO1348" s="151"/>
      <c r="CP1348" s="151"/>
      <c r="CQ1348" s="151"/>
      <c r="CR1348" s="151"/>
      <c r="CS1348" s="151"/>
      <c r="CT1348" s="151"/>
      <c r="CU1348" s="151"/>
      <c r="CV1348" s="151"/>
      <c r="CW1348" s="151"/>
      <c r="CX1348" s="151"/>
      <c r="CY1348" s="151"/>
      <c r="CZ1348" s="151"/>
      <c r="DA1348" s="151"/>
      <c r="DB1348" s="151"/>
      <c r="DC1348" s="151"/>
      <c r="DD1348" s="151"/>
      <c r="DE1348" s="151"/>
      <c r="DF1348" s="151"/>
      <c r="DG1348" s="151"/>
      <c r="DH1348" s="151"/>
      <c r="DI1348" s="151"/>
      <c r="DJ1348" s="151"/>
      <c r="DK1348" s="151"/>
      <c r="DL1348" s="151"/>
      <c r="DM1348" s="151"/>
      <c r="DN1348" s="151"/>
      <c r="DO1348" s="151"/>
    </row>
    <row r="1349" spans="1:119" ht="15.75" customHeight="1" x14ac:dyDescent="0.2">
      <c r="A1349" s="151"/>
      <c r="B1349" s="151"/>
      <c r="C1349" s="151"/>
      <c r="D1349" s="151"/>
      <c r="E1349" s="151"/>
      <c r="F1349" s="151"/>
      <c r="G1349" s="151"/>
      <c r="H1349" s="151"/>
      <c r="I1349" s="151"/>
      <c r="J1349" s="151"/>
      <c r="K1349" s="151"/>
      <c r="L1349" s="151"/>
      <c r="M1349" s="151"/>
      <c r="N1349" s="151"/>
      <c r="O1349" s="151"/>
      <c r="P1349" s="151"/>
      <c r="Q1349" s="151"/>
      <c r="R1349" s="151"/>
      <c r="S1349" s="151"/>
      <c r="T1349" s="151"/>
      <c r="U1349" s="151"/>
      <c r="V1349" s="151"/>
      <c r="W1349" s="151"/>
      <c r="X1349" s="151"/>
      <c r="Y1349" s="151"/>
      <c r="Z1349" s="151"/>
      <c r="AA1349" s="151"/>
      <c r="AB1349" s="151"/>
      <c r="AC1349" s="151"/>
      <c r="AD1349" s="151"/>
      <c r="AE1349" s="151"/>
      <c r="AF1349" s="151"/>
      <c r="AG1349" s="151"/>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c r="BG1349" s="151"/>
      <c r="BH1349" s="151"/>
      <c r="BI1349" s="151"/>
      <c r="BJ1349" s="151"/>
      <c r="BK1349" s="151"/>
      <c r="BL1349" s="151"/>
      <c r="BM1349" s="151"/>
      <c r="BN1349" s="151"/>
      <c r="BO1349" s="151"/>
      <c r="BP1349" s="151"/>
      <c r="BQ1349" s="151"/>
      <c r="BR1349" s="151"/>
      <c r="BS1349" s="151"/>
      <c r="BT1349" s="151"/>
      <c r="BU1349" s="151"/>
      <c r="BV1349" s="151"/>
      <c r="BW1349" s="151"/>
      <c r="BX1349" s="151"/>
      <c r="BY1349" s="151"/>
      <c r="BZ1349" s="151"/>
      <c r="CA1349" s="151"/>
      <c r="CB1349" s="151"/>
      <c r="CC1349" s="151"/>
      <c r="CD1349" s="151"/>
      <c r="CE1349" s="151"/>
      <c r="CF1349" s="151"/>
      <c r="CG1349" s="151"/>
      <c r="CH1349" s="151"/>
      <c r="CI1349" s="151"/>
      <c r="CJ1349" s="151"/>
      <c r="CK1349" s="151"/>
      <c r="CL1349" s="151"/>
      <c r="CM1349" s="151"/>
      <c r="CN1349" s="151"/>
      <c r="CO1349" s="151"/>
      <c r="CP1349" s="151"/>
      <c r="CQ1349" s="151"/>
      <c r="CR1349" s="151"/>
      <c r="CS1349" s="151"/>
      <c r="CT1349" s="151"/>
      <c r="CU1349" s="151"/>
      <c r="CV1349" s="151"/>
      <c r="CW1349" s="151"/>
      <c r="CX1349" s="151"/>
      <c r="CY1349" s="151"/>
      <c r="CZ1349" s="151"/>
      <c r="DA1349" s="151"/>
      <c r="DB1349" s="151"/>
      <c r="DC1349" s="151"/>
      <c r="DD1349" s="151"/>
      <c r="DE1349" s="151"/>
      <c r="DF1349" s="151"/>
      <c r="DG1349" s="151"/>
      <c r="DH1349" s="151"/>
      <c r="DI1349" s="151"/>
      <c r="DJ1349" s="151"/>
      <c r="DK1349" s="151"/>
      <c r="DL1349" s="151"/>
      <c r="DM1349" s="151"/>
      <c r="DN1349" s="151"/>
      <c r="DO1349" s="151"/>
    </row>
    <row r="1350" spans="1:119" ht="15.75" customHeight="1" x14ac:dyDescent="0.2">
      <c r="A1350" s="151"/>
      <c r="B1350" s="151"/>
      <c r="C1350" s="151"/>
      <c r="D1350" s="151"/>
      <c r="E1350" s="151"/>
      <c r="F1350" s="151"/>
      <c r="G1350" s="151"/>
      <c r="H1350" s="151"/>
      <c r="I1350" s="151"/>
      <c r="J1350" s="151"/>
      <c r="K1350" s="151"/>
      <c r="L1350" s="151"/>
      <c r="M1350" s="151"/>
      <c r="N1350" s="151"/>
      <c r="O1350" s="151"/>
      <c r="P1350" s="151"/>
      <c r="Q1350" s="151"/>
      <c r="R1350" s="151"/>
      <c r="S1350" s="151"/>
      <c r="T1350" s="151"/>
      <c r="U1350" s="151"/>
      <c r="V1350" s="151"/>
      <c r="W1350" s="151"/>
      <c r="X1350" s="151"/>
      <c r="Y1350" s="151"/>
      <c r="Z1350" s="151"/>
      <c r="AA1350" s="151"/>
      <c r="AB1350" s="151"/>
      <c r="AC1350" s="151"/>
      <c r="AD1350" s="151"/>
      <c r="AE1350" s="151"/>
      <c r="AF1350" s="151"/>
      <c r="AG1350" s="151"/>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c r="BG1350" s="151"/>
      <c r="BH1350" s="151"/>
      <c r="BI1350" s="151"/>
      <c r="BJ1350" s="151"/>
      <c r="BK1350" s="151"/>
      <c r="BL1350" s="151"/>
      <c r="BM1350" s="151"/>
      <c r="BN1350" s="151"/>
      <c r="BO1350" s="151"/>
      <c r="BP1350" s="151"/>
      <c r="BQ1350" s="151"/>
      <c r="BR1350" s="151"/>
      <c r="BS1350" s="151"/>
      <c r="BT1350" s="151"/>
      <c r="BU1350" s="151"/>
      <c r="BV1350" s="151"/>
      <c r="BW1350" s="151"/>
      <c r="BX1350" s="151"/>
      <c r="BY1350" s="151"/>
      <c r="BZ1350" s="151"/>
      <c r="CA1350" s="151"/>
      <c r="CB1350" s="151"/>
      <c r="CC1350" s="151"/>
      <c r="CD1350" s="151"/>
      <c r="CE1350" s="151"/>
      <c r="CF1350" s="151"/>
      <c r="CG1350" s="151"/>
      <c r="CH1350" s="151"/>
      <c r="CI1350" s="151"/>
      <c r="CJ1350" s="151"/>
      <c r="CK1350" s="151"/>
      <c r="CL1350" s="151"/>
      <c r="CM1350" s="151"/>
      <c r="CN1350" s="151"/>
      <c r="CO1350" s="151"/>
      <c r="CP1350" s="151"/>
      <c r="CQ1350" s="151"/>
      <c r="CR1350" s="151"/>
      <c r="CS1350" s="151"/>
      <c r="CT1350" s="151"/>
      <c r="CU1350" s="151"/>
      <c r="CV1350" s="151"/>
      <c r="CW1350" s="151"/>
      <c r="CX1350" s="151"/>
      <c r="CY1350" s="151"/>
      <c r="CZ1350" s="151"/>
      <c r="DA1350" s="151"/>
      <c r="DB1350" s="151"/>
      <c r="DC1350" s="151"/>
      <c r="DD1350" s="151"/>
      <c r="DE1350" s="151"/>
      <c r="DF1350" s="151"/>
      <c r="DG1350" s="151"/>
      <c r="DH1350" s="151"/>
      <c r="DI1350" s="151"/>
      <c r="DJ1350" s="151"/>
      <c r="DK1350" s="151"/>
      <c r="DL1350" s="151"/>
      <c r="DM1350" s="151"/>
      <c r="DN1350" s="151"/>
      <c r="DO1350" s="151"/>
    </row>
    <row r="1351" spans="1:119" ht="15.75" customHeight="1" x14ac:dyDescent="0.2">
      <c r="A1351" s="151"/>
      <c r="B1351" s="151"/>
      <c r="C1351" s="151"/>
      <c r="D1351" s="151"/>
      <c r="E1351" s="151"/>
      <c r="F1351" s="151"/>
      <c r="G1351" s="151"/>
      <c r="H1351" s="151"/>
      <c r="I1351" s="151"/>
      <c r="J1351" s="151"/>
      <c r="K1351" s="151"/>
      <c r="L1351" s="151"/>
      <c r="M1351" s="151"/>
      <c r="N1351" s="151"/>
      <c r="O1351" s="151"/>
      <c r="P1351" s="151"/>
      <c r="Q1351" s="151"/>
      <c r="R1351" s="151"/>
      <c r="S1351" s="151"/>
      <c r="T1351" s="151"/>
      <c r="U1351" s="151"/>
      <c r="V1351" s="151"/>
      <c r="W1351" s="151"/>
      <c r="X1351" s="151"/>
      <c r="Y1351" s="151"/>
      <c r="Z1351" s="151"/>
      <c r="AA1351" s="151"/>
      <c r="AB1351" s="151"/>
      <c r="AC1351" s="151"/>
      <c r="AD1351" s="151"/>
      <c r="AE1351" s="151"/>
      <c r="AF1351" s="151"/>
      <c r="AG1351" s="151"/>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c r="BG1351" s="151"/>
      <c r="BH1351" s="151"/>
      <c r="BI1351" s="151"/>
      <c r="BJ1351" s="151"/>
      <c r="BK1351" s="151"/>
      <c r="BL1351" s="151"/>
      <c r="BM1351" s="151"/>
      <c r="BN1351" s="151"/>
      <c r="BO1351" s="151"/>
      <c r="BP1351" s="151"/>
      <c r="BQ1351" s="151"/>
      <c r="BR1351" s="151"/>
      <c r="BS1351" s="151"/>
      <c r="BT1351" s="151"/>
      <c r="BU1351" s="151"/>
      <c r="BV1351" s="151"/>
      <c r="BW1351" s="151"/>
      <c r="BX1351" s="151"/>
      <c r="BY1351" s="151"/>
      <c r="BZ1351" s="151"/>
      <c r="CA1351" s="151"/>
      <c r="CB1351" s="151"/>
      <c r="CC1351" s="151"/>
      <c r="CD1351" s="151"/>
      <c r="CE1351" s="151"/>
      <c r="CF1351" s="151"/>
      <c r="CG1351" s="151"/>
      <c r="CH1351" s="151"/>
      <c r="CI1351" s="151"/>
      <c r="CJ1351" s="151"/>
      <c r="CK1351" s="151"/>
      <c r="CL1351" s="151"/>
      <c r="CM1351" s="151"/>
      <c r="CN1351" s="151"/>
      <c r="CO1351" s="151"/>
      <c r="CP1351" s="151"/>
      <c r="CQ1351" s="151"/>
      <c r="CR1351" s="151"/>
      <c r="CS1351" s="151"/>
      <c r="CT1351" s="151"/>
      <c r="CU1351" s="151"/>
      <c r="CV1351" s="151"/>
      <c r="CW1351" s="151"/>
      <c r="CX1351" s="151"/>
      <c r="CY1351" s="151"/>
      <c r="CZ1351" s="151"/>
      <c r="DA1351" s="151"/>
      <c r="DB1351" s="151"/>
      <c r="DC1351" s="151"/>
      <c r="DD1351" s="151"/>
      <c r="DE1351" s="151"/>
      <c r="DF1351" s="151"/>
      <c r="DG1351" s="151"/>
      <c r="DH1351" s="151"/>
      <c r="DI1351" s="151"/>
      <c r="DJ1351" s="151"/>
      <c r="DK1351" s="151"/>
      <c r="DL1351" s="151"/>
      <c r="DM1351" s="151"/>
      <c r="DN1351" s="151"/>
      <c r="DO1351" s="151"/>
    </row>
    <row r="1352" spans="1:119" ht="15.75" customHeight="1" x14ac:dyDescent="0.2">
      <c r="A1352" s="151"/>
      <c r="B1352" s="151"/>
      <c r="C1352" s="151"/>
      <c r="D1352" s="151"/>
      <c r="E1352" s="151"/>
      <c r="F1352" s="151"/>
      <c r="G1352" s="151"/>
      <c r="H1352" s="151"/>
      <c r="I1352" s="151"/>
      <c r="J1352" s="151"/>
      <c r="K1352" s="151"/>
      <c r="L1352" s="151"/>
      <c r="M1352" s="151"/>
      <c r="N1352" s="151"/>
      <c r="O1352" s="151"/>
      <c r="P1352" s="151"/>
      <c r="Q1352" s="151"/>
      <c r="R1352" s="151"/>
      <c r="S1352" s="151"/>
      <c r="T1352" s="151"/>
      <c r="U1352" s="151"/>
      <c r="V1352" s="151"/>
      <c r="W1352" s="151"/>
      <c r="X1352" s="151"/>
      <c r="Y1352" s="151"/>
      <c r="Z1352" s="151"/>
      <c r="AA1352" s="151"/>
      <c r="AB1352" s="151"/>
      <c r="AC1352" s="151"/>
      <c r="AD1352" s="151"/>
      <c r="AE1352" s="151"/>
      <c r="AF1352" s="151"/>
      <c r="AG1352" s="151"/>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c r="BG1352" s="151"/>
      <c r="BH1352" s="151"/>
      <c r="BI1352" s="151"/>
      <c r="BJ1352" s="151"/>
      <c r="BK1352" s="151"/>
      <c r="BL1352" s="151"/>
      <c r="BM1352" s="151"/>
      <c r="BN1352" s="151"/>
      <c r="BO1352" s="151"/>
      <c r="BP1352" s="151"/>
      <c r="BQ1352" s="151"/>
      <c r="BR1352" s="151"/>
      <c r="BS1352" s="151"/>
      <c r="BT1352" s="151"/>
      <c r="BU1352" s="151"/>
      <c r="BV1352" s="151"/>
      <c r="BW1352" s="151"/>
      <c r="BX1352" s="151"/>
      <c r="BY1352" s="151"/>
      <c r="BZ1352" s="151"/>
      <c r="CA1352" s="151"/>
      <c r="CB1352" s="151"/>
      <c r="CC1352" s="151"/>
      <c r="CD1352" s="151"/>
      <c r="CE1352" s="151"/>
      <c r="CF1352" s="151"/>
      <c r="CG1352" s="151"/>
      <c r="CH1352" s="151"/>
      <c r="CI1352" s="151"/>
      <c r="CJ1352" s="151"/>
      <c r="CK1352" s="151"/>
      <c r="CL1352" s="151"/>
      <c r="CM1352" s="151"/>
      <c r="CN1352" s="151"/>
      <c r="CO1352" s="151"/>
      <c r="CP1352" s="151"/>
      <c r="CQ1352" s="151"/>
      <c r="CR1352" s="151"/>
      <c r="CS1352" s="151"/>
      <c r="CT1352" s="151"/>
      <c r="CU1352" s="151"/>
      <c r="CV1352" s="151"/>
      <c r="CW1352" s="151"/>
      <c r="CX1352" s="151"/>
      <c r="CY1352" s="151"/>
      <c r="CZ1352" s="151"/>
      <c r="DA1352" s="151"/>
      <c r="DB1352" s="151"/>
      <c r="DC1352" s="151"/>
      <c r="DD1352" s="151"/>
      <c r="DE1352" s="151"/>
      <c r="DF1352" s="151"/>
      <c r="DG1352" s="151"/>
      <c r="DH1352" s="151"/>
      <c r="DI1352" s="151"/>
      <c r="DJ1352" s="151"/>
      <c r="DK1352" s="151"/>
      <c r="DL1352" s="151"/>
      <c r="DM1352" s="151"/>
      <c r="DN1352" s="151"/>
      <c r="DO1352" s="151"/>
    </row>
    <row r="1353" spans="1:119" ht="15.75" customHeight="1" x14ac:dyDescent="0.2">
      <c r="A1353" s="151"/>
      <c r="B1353" s="151"/>
      <c r="C1353" s="151"/>
      <c r="D1353" s="151"/>
      <c r="E1353" s="151"/>
      <c r="F1353" s="151"/>
      <c r="G1353" s="151"/>
      <c r="H1353" s="151"/>
      <c r="I1353" s="151"/>
      <c r="J1353" s="151"/>
      <c r="K1353" s="151"/>
      <c r="L1353" s="151"/>
      <c r="M1353" s="151"/>
      <c r="N1353" s="151"/>
      <c r="O1353" s="151"/>
      <c r="P1353" s="151"/>
      <c r="Q1353" s="151"/>
      <c r="R1353" s="151"/>
      <c r="S1353" s="151"/>
      <c r="T1353" s="151"/>
      <c r="U1353" s="151"/>
      <c r="V1353" s="151"/>
      <c r="W1353" s="151"/>
      <c r="X1353" s="151"/>
      <c r="Y1353" s="151"/>
      <c r="Z1353" s="151"/>
      <c r="AA1353" s="151"/>
      <c r="AB1353" s="151"/>
      <c r="AC1353" s="151"/>
      <c r="AD1353" s="151"/>
      <c r="AE1353" s="151"/>
      <c r="AF1353" s="151"/>
      <c r="AG1353" s="151"/>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c r="BG1353" s="151"/>
      <c r="BH1353" s="151"/>
      <c r="BI1353" s="151"/>
      <c r="BJ1353" s="151"/>
      <c r="BK1353" s="151"/>
      <c r="BL1353" s="151"/>
      <c r="BM1353" s="151"/>
      <c r="BN1353" s="151"/>
      <c r="BO1353" s="151"/>
      <c r="BP1353" s="151"/>
      <c r="BQ1353" s="151"/>
      <c r="BR1353" s="151"/>
      <c r="BS1353" s="151"/>
      <c r="BT1353" s="151"/>
      <c r="BU1353" s="151"/>
      <c r="BV1353" s="151"/>
      <c r="BW1353" s="151"/>
      <c r="BX1353" s="151"/>
      <c r="BY1353" s="151"/>
      <c r="BZ1353" s="151"/>
      <c r="CA1353" s="151"/>
      <c r="CB1353" s="151"/>
      <c r="CC1353" s="151"/>
      <c r="CD1353" s="151"/>
      <c r="CE1353" s="151"/>
      <c r="CF1353" s="151"/>
      <c r="CG1353" s="151"/>
      <c r="CH1353" s="151"/>
      <c r="CI1353" s="151"/>
      <c r="CJ1353" s="151"/>
      <c r="CK1353" s="151"/>
      <c r="CL1353" s="151"/>
      <c r="CM1353" s="151"/>
      <c r="CN1353" s="151"/>
      <c r="CO1353" s="151"/>
      <c r="CP1353" s="151"/>
      <c r="CQ1353" s="151"/>
      <c r="CR1353" s="151"/>
      <c r="CS1353" s="151"/>
      <c r="CT1353" s="151"/>
      <c r="CU1353" s="151"/>
      <c r="CV1353" s="151"/>
      <c r="CW1353" s="151"/>
      <c r="CX1353" s="151"/>
      <c r="CY1353" s="151"/>
      <c r="CZ1353" s="151"/>
      <c r="DA1353" s="151"/>
      <c r="DB1353" s="151"/>
      <c r="DC1353" s="151"/>
      <c r="DD1353" s="151"/>
      <c r="DE1353" s="151"/>
      <c r="DF1353" s="151"/>
      <c r="DG1353" s="151"/>
      <c r="DH1353" s="151"/>
      <c r="DI1353" s="151"/>
      <c r="DJ1353" s="151"/>
      <c r="DK1353" s="151"/>
      <c r="DL1353" s="151"/>
      <c r="DM1353" s="151"/>
      <c r="DN1353" s="151"/>
      <c r="DO1353" s="151"/>
    </row>
    <row r="1354" spans="1:119" ht="15.75" customHeight="1" x14ac:dyDescent="0.2">
      <c r="A1354" s="151"/>
      <c r="B1354" s="151"/>
      <c r="C1354" s="151"/>
      <c r="D1354" s="151"/>
      <c r="E1354" s="151"/>
      <c r="F1354" s="151"/>
      <c r="G1354" s="151"/>
      <c r="H1354" s="151"/>
      <c r="I1354" s="151"/>
      <c r="J1354" s="151"/>
      <c r="K1354" s="151"/>
      <c r="L1354" s="151"/>
      <c r="M1354" s="151"/>
      <c r="N1354" s="151"/>
      <c r="O1354" s="151"/>
      <c r="P1354" s="151"/>
      <c r="Q1354" s="151"/>
      <c r="R1354" s="151"/>
      <c r="S1354" s="151"/>
      <c r="T1354" s="151"/>
      <c r="U1354" s="151"/>
      <c r="V1354" s="151"/>
      <c r="W1354" s="151"/>
      <c r="X1354" s="151"/>
      <c r="Y1354" s="151"/>
      <c r="Z1354" s="151"/>
      <c r="AA1354" s="151"/>
      <c r="AB1354" s="151"/>
      <c r="AC1354" s="151"/>
      <c r="AD1354" s="151"/>
      <c r="AE1354" s="151"/>
      <c r="AF1354" s="151"/>
      <c r="AG1354" s="151"/>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c r="BG1354" s="151"/>
      <c r="BH1354" s="151"/>
      <c r="BI1354" s="151"/>
      <c r="BJ1354" s="151"/>
      <c r="BK1354" s="151"/>
      <c r="BL1354" s="151"/>
      <c r="BM1354" s="151"/>
      <c r="BN1354" s="151"/>
      <c r="BO1354" s="151"/>
      <c r="BP1354" s="151"/>
      <c r="BQ1354" s="151"/>
      <c r="BR1354" s="151"/>
      <c r="BS1354" s="151"/>
      <c r="BT1354" s="151"/>
      <c r="BU1354" s="151"/>
      <c r="BV1354" s="151"/>
      <c r="BW1354" s="151"/>
      <c r="BX1354" s="151"/>
      <c r="BY1354" s="151"/>
      <c r="BZ1354" s="151"/>
      <c r="CA1354" s="151"/>
      <c r="CB1354" s="151"/>
      <c r="CC1354" s="151"/>
      <c r="CD1354" s="151"/>
      <c r="CE1354" s="151"/>
      <c r="CF1354" s="151"/>
      <c r="CG1354" s="151"/>
      <c r="CH1354" s="151"/>
      <c r="CI1354" s="151"/>
      <c r="CJ1354" s="151"/>
      <c r="CK1354" s="151"/>
      <c r="CL1354" s="151"/>
      <c r="CM1354" s="151"/>
      <c r="CN1354" s="151"/>
      <c r="CO1354" s="151"/>
      <c r="CP1354" s="151"/>
      <c r="CQ1354" s="151"/>
      <c r="CR1354" s="151"/>
      <c r="CS1354" s="151"/>
      <c r="CT1354" s="151"/>
      <c r="CU1354" s="151"/>
      <c r="CV1354" s="151"/>
      <c r="CW1354" s="151"/>
      <c r="CX1354" s="151"/>
      <c r="CY1354" s="151"/>
      <c r="CZ1354" s="151"/>
      <c r="DA1354" s="151"/>
      <c r="DB1354" s="151"/>
      <c r="DC1354" s="151"/>
      <c r="DD1354" s="151"/>
      <c r="DE1354" s="151"/>
      <c r="DF1354" s="151"/>
      <c r="DG1354" s="151"/>
      <c r="DH1354" s="151"/>
      <c r="DI1354" s="151"/>
      <c r="DJ1354" s="151"/>
      <c r="DK1354" s="151"/>
      <c r="DL1354" s="151"/>
      <c r="DM1354" s="151"/>
      <c r="DN1354" s="151"/>
      <c r="DO1354" s="151"/>
    </row>
    <row r="1355" spans="1:119" ht="15.75" customHeight="1" x14ac:dyDescent="0.2">
      <c r="A1355" s="151"/>
      <c r="B1355" s="151"/>
      <c r="C1355" s="151"/>
      <c r="D1355" s="151"/>
      <c r="E1355" s="151"/>
      <c r="F1355" s="151"/>
      <c r="G1355" s="151"/>
      <c r="H1355" s="151"/>
      <c r="I1355" s="151"/>
      <c r="J1355" s="151"/>
      <c r="K1355" s="151"/>
      <c r="L1355" s="151"/>
      <c r="M1355" s="151"/>
      <c r="N1355" s="151"/>
      <c r="O1355" s="151"/>
      <c r="P1355" s="151"/>
      <c r="Q1355" s="151"/>
      <c r="R1355" s="151"/>
      <c r="S1355" s="151"/>
      <c r="T1355" s="151"/>
      <c r="U1355" s="151"/>
      <c r="V1355" s="151"/>
      <c r="W1355" s="151"/>
      <c r="X1355" s="151"/>
      <c r="Y1355" s="151"/>
      <c r="Z1355" s="151"/>
      <c r="AA1355" s="151"/>
      <c r="AB1355" s="151"/>
      <c r="AC1355" s="151"/>
      <c r="AD1355" s="151"/>
      <c r="AE1355" s="151"/>
      <c r="AF1355" s="151"/>
      <c r="AG1355" s="151"/>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c r="BG1355" s="151"/>
      <c r="BH1355" s="151"/>
      <c r="BI1355" s="151"/>
      <c r="BJ1355" s="151"/>
      <c r="BK1355" s="151"/>
      <c r="BL1355" s="151"/>
      <c r="BM1355" s="151"/>
      <c r="BN1355" s="151"/>
      <c r="BO1355" s="151"/>
      <c r="BP1355" s="151"/>
      <c r="BQ1355" s="151"/>
      <c r="BR1355" s="151"/>
      <c r="BS1355" s="151"/>
      <c r="BT1355" s="151"/>
      <c r="BU1355" s="151"/>
      <c r="BV1355" s="151"/>
      <c r="BW1355" s="151"/>
      <c r="BX1355" s="151"/>
      <c r="BY1355" s="151"/>
      <c r="BZ1355" s="151"/>
      <c r="CA1355" s="151"/>
      <c r="CB1355" s="151"/>
      <c r="CC1355" s="151"/>
      <c r="CD1355" s="151"/>
      <c r="CE1355" s="151"/>
      <c r="CF1355" s="151"/>
      <c r="CG1355" s="151"/>
      <c r="CH1355" s="151"/>
      <c r="CI1355" s="151"/>
      <c r="CJ1355" s="151"/>
      <c r="CK1355" s="151"/>
      <c r="CL1355" s="151"/>
      <c r="CM1355" s="151"/>
      <c r="CN1355" s="151"/>
      <c r="CO1355" s="151"/>
      <c r="CP1355" s="151"/>
      <c r="CQ1355" s="151"/>
      <c r="CR1355" s="151"/>
      <c r="CS1355" s="151"/>
      <c r="CT1355" s="151"/>
      <c r="CU1355" s="151"/>
      <c r="CV1355" s="151"/>
      <c r="CW1355" s="151"/>
      <c r="CX1355" s="151"/>
      <c r="CY1355" s="151"/>
      <c r="CZ1355" s="151"/>
      <c r="DA1355" s="151"/>
      <c r="DB1355" s="151"/>
      <c r="DC1355" s="151"/>
      <c r="DD1355" s="151"/>
      <c r="DE1355" s="151"/>
      <c r="DF1355" s="151"/>
      <c r="DG1355" s="151"/>
      <c r="DH1355" s="151"/>
      <c r="DI1355" s="151"/>
      <c r="DJ1355" s="151"/>
      <c r="DK1355" s="151"/>
      <c r="DL1355" s="151"/>
      <c r="DM1355" s="151"/>
      <c r="DN1355" s="151"/>
      <c r="DO1355" s="151"/>
    </row>
    <row r="1356" spans="1:119" ht="15.75" customHeight="1" x14ac:dyDescent="0.2">
      <c r="A1356" s="151"/>
      <c r="B1356" s="151"/>
      <c r="C1356" s="151"/>
      <c r="D1356" s="151"/>
      <c r="E1356" s="151"/>
      <c r="F1356" s="151"/>
      <c r="G1356" s="151"/>
      <c r="H1356" s="151"/>
      <c r="I1356" s="151"/>
      <c r="J1356" s="151"/>
      <c r="K1356" s="151"/>
      <c r="L1356" s="151"/>
      <c r="M1356" s="151"/>
      <c r="N1356" s="151"/>
      <c r="O1356" s="151"/>
      <c r="P1356" s="151"/>
      <c r="Q1356" s="151"/>
      <c r="R1356" s="151"/>
      <c r="S1356" s="151"/>
      <c r="T1356" s="151"/>
      <c r="U1356" s="151"/>
      <c r="V1356" s="151"/>
      <c r="W1356" s="151"/>
      <c r="X1356" s="151"/>
      <c r="Y1356" s="151"/>
      <c r="Z1356" s="151"/>
      <c r="AA1356" s="151"/>
      <c r="AB1356" s="151"/>
      <c r="AC1356" s="151"/>
      <c r="AD1356" s="151"/>
      <c r="AE1356" s="151"/>
      <c r="AF1356" s="151"/>
      <c r="AG1356" s="151"/>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c r="BG1356" s="151"/>
      <c r="BH1356" s="151"/>
      <c r="BI1356" s="151"/>
      <c r="BJ1356" s="151"/>
      <c r="BK1356" s="151"/>
      <c r="BL1356" s="151"/>
      <c r="BM1356" s="151"/>
      <c r="BN1356" s="151"/>
      <c r="BO1356" s="151"/>
      <c r="BP1356" s="151"/>
      <c r="BQ1356" s="151"/>
      <c r="BR1356" s="151"/>
      <c r="BS1356" s="151"/>
      <c r="BT1356" s="151"/>
      <c r="BU1356" s="151"/>
      <c r="BV1356" s="151"/>
      <c r="BW1356" s="151"/>
      <c r="BX1356" s="151"/>
      <c r="BY1356" s="151"/>
      <c r="BZ1356" s="151"/>
      <c r="CA1356" s="151"/>
      <c r="CB1356" s="151"/>
      <c r="CC1356" s="151"/>
      <c r="CD1356" s="151"/>
      <c r="CE1356" s="151"/>
      <c r="CF1356" s="151"/>
      <c r="CG1356" s="151"/>
      <c r="CH1356" s="151"/>
      <c r="CI1356" s="151"/>
      <c r="CJ1356" s="151"/>
      <c r="CK1356" s="151"/>
      <c r="CL1356" s="151"/>
      <c r="CM1356" s="151"/>
      <c r="CN1356" s="151"/>
      <c r="CO1356" s="151"/>
      <c r="CP1356" s="151"/>
      <c r="CQ1356" s="151"/>
      <c r="CR1356" s="151"/>
      <c r="CS1356" s="151"/>
      <c r="CT1356" s="151"/>
      <c r="CU1356" s="151"/>
      <c r="CV1356" s="151"/>
      <c r="CW1356" s="151"/>
      <c r="CX1356" s="151"/>
      <c r="CY1356" s="151"/>
      <c r="CZ1356" s="151"/>
      <c r="DA1356" s="151"/>
      <c r="DB1356" s="151"/>
      <c r="DC1356" s="151"/>
      <c r="DD1356" s="151"/>
      <c r="DE1356" s="151"/>
      <c r="DF1356" s="151"/>
      <c r="DG1356" s="151"/>
      <c r="DH1356" s="151"/>
      <c r="DI1356" s="151"/>
      <c r="DJ1356" s="151"/>
      <c r="DK1356" s="151"/>
      <c r="DL1356" s="151"/>
      <c r="DM1356" s="151"/>
      <c r="DN1356" s="151"/>
      <c r="DO1356" s="151"/>
    </row>
    <row r="1357" spans="1:119" ht="15.75" customHeight="1" x14ac:dyDescent="0.2">
      <c r="A1357" s="151"/>
      <c r="B1357" s="151"/>
      <c r="C1357" s="151"/>
      <c r="D1357" s="151"/>
      <c r="E1357" s="151"/>
      <c r="F1357" s="151"/>
      <c r="G1357" s="151"/>
      <c r="H1357" s="151"/>
      <c r="I1357" s="151"/>
      <c r="J1357" s="151"/>
      <c r="K1357" s="151"/>
      <c r="L1357" s="151"/>
      <c r="M1357" s="151"/>
      <c r="N1357" s="151"/>
      <c r="O1357" s="151"/>
      <c r="P1357" s="151"/>
      <c r="Q1357" s="151"/>
      <c r="R1357" s="151"/>
      <c r="S1357" s="151"/>
      <c r="T1357" s="151"/>
      <c r="U1357" s="151"/>
      <c r="V1357" s="151"/>
      <c r="W1357" s="151"/>
      <c r="X1357" s="151"/>
      <c r="Y1357" s="151"/>
      <c r="Z1357" s="151"/>
      <c r="AA1357" s="151"/>
      <c r="AB1357" s="151"/>
      <c r="AC1357" s="151"/>
      <c r="AD1357" s="151"/>
      <c r="AE1357" s="151"/>
      <c r="AF1357" s="151"/>
      <c r="AG1357" s="151"/>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c r="BG1357" s="151"/>
      <c r="BH1357" s="151"/>
      <c r="BI1357" s="151"/>
      <c r="BJ1357" s="151"/>
      <c r="BK1357" s="151"/>
      <c r="BL1357" s="151"/>
      <c r="BM1357" s="151"/>
      <c r="BN1357" s="151"/>
      <c r="BO1357" s="151"/>
      <c r="BP1357" s="151"/>
      <c r="BQ1357" s="151"/>
      <c r="BR1357" s="151"/>
      <c r="BS1357" s="151"/>
      <c r="BT1357" s="151"/>
      <c r="BU1357" s="151"/>
      <c r="BV1357" s="151"/>
      <c r="BW1357" s="151"/>
      <c r="BX1357" s="151"/>
      <c r="BY1357" s="151"/>
      <c r="BZ1357" s="151"/>
      <c r="CA1357" s="151"/>
      <c r="CB1357" s="151"/>
      <c r="CC1357" s="151"/>
      <c r="CD1357" s="151"/>
      <c r="CE1357" s="151"/>
      <c r="CF1357" s="151"/>
      <c r="CG1357" s="151"/>
      <c r="CH1357" s="151"/>
      <c r="CI1357" s="151"/>
      <c r="CJ1357" s="151"/>
      <c r="CK1357" s="151"/>
      <c r="CL1357" s="151"/>
      <c r="CM1357" s="151"/>
      <c r="CN1357" s="151"/>
      <c r="CO1357" s="151"/>
      <c r="CP1357" s="151"/>
      <c r="CQ1357" s="151"/>
      <c r="CR1357" s="151"/>
      <c r="CS1357" s="151"/>
      <c r="CT1357" s="151"/>
      <c r="CU1357" s="151"/>
      <c r="CV1357" s="151"/>
      <c r="CW1357" s="151"/>
      <c r="CX1357" s="151"/>
      <c r="CY1357" s="151"/>
      <c r="CZ1357" s="151"/>
      <c r="DA1357" s="151"/>
      <c r="DB1357" s="151"/>
      <c r="DC1357" s="151"/>
      <c r="DD1357" s="151"/>
      <c r="DE1357" s="151"/>
      <c r="DF1357" s="151"/>
      <c r="DG1357" s="151"/>
      <c r="DH1357" s="151"/>
      <c r="DI1357" s="151"/>
      <c r="DJ1357" s="151"/>
      <c r="DK1357" s="151"/>
      <c r="DL1357" s="151"/>
      <c r="DM1357" s="151"/>
      <c r="DN1357" s="151"/>
      <c r="DO1357" s="151"/>
    </row>
    <row r="1358" spans="1:119" ht="15.75" customHeight="1" x14ac:dyDescent="0.2">
      <c r="A1358" s="151"/>
      <c r="B1358" s="151"/>
      <c r="C1358" s="151"/>
      <c r="D1358" s="151"/>
      <c r="E1358" s="151"/>
      <c r="F1358" s="151"/>
      <c r="G1358" s="151"/>
      <c r="H1358" s="151"/>
      <c r="I1358" s="151"/>
      <c r="J1358" s="151"/>
      <c r="K1358" s="151"/>
      <c r="L1358" s="151"/>
      <c r="M1358" s="151"/>
      <c r="N1358" s="151"/>
      <c r="O1358" s="151"/>
      <c r="P1358" s="151"/>
      <c r="Q1358" s="151"/>
      <c r="R1358" s="151"/>
      <c r="S1358" s="151"/>
      <c r="T1358" s="151"/>
      <c r="U1358" s="151"/>
      <c r="V1358" s="151"/>
      <c r="W1358" s="151"/>
      <c r="X1358" s="151"/>
      <c r="Y1358" s="151"/>
      <c r="Z1358" s="151"/>
      <c r="AA1358" s="151"/>
      <c r="AB1358" s="151"/>
      <c r="AC1358" s="151"/>
      <c r="AD1358" s="151"/>
      <c r="AE1358" s="151"/>
      <c r="AF1358" s="151"/>
      <c r="AG1358" s="151"/>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c r="BG1358" s="151"/>
      <c r="BH1358" s="151"/>
      <c r="BI1358" s="151"/>
      <c r="BJ1358" s="151"/>
      <c r="BK1358" s="151"/>
      <c r="BL1358" s="151"/>
      <c r="BM1358" s="151"/>
      <c r="BN1358" s="151"/>
      <c r="BO1358" s="151"/>
      <c r="BP1358" s="151"/>
      <c r="BQ1358" s="151"/>
      <c r="BR1358" s="151"/>
      <c r="BS1358" s="151"/>
      <c r="BT1358" s="151"/>
      <c r="BU1358" s="151"/>
      <c r="BV1358" s="151"/>
      <c r="BW1358" s="151"/>
      <c r="BX1358" s="151"/>
      <c r="BY1358" s="151"/>
      <c r="BZ1358" s="151"/>
      <c r="CA1358" s="151"/>
      <c r="CB1358" s="151"/>
      <c r="CC1358" s="151"/>
      <c r="CD1358" s="151"/>
      <c r="CE1358" s="151"/>
      <c r="CF1358" s="151"/>
      <c r="CG1358" s="151"/>
      <c r="CH1358" s="151"/>
      <c r="CI1358" s="151"/>
      <c r="CJ1358" s="151"/>
      <c r="CK1358" s="151"/>
      <c r="CL1358" s="151"/>
      <c r="CM1358" s="151"/>
      <c r="CN1358" s="151"/>
      <c r="CO1358" s="151"/>
      <c r="CP1358" s="151"/>
      <c r="CQ1358" s="151"/>
      <c r="CR1358" s="151"/>
      <c r="CS1358" s="151"/>
      <c r="CT1358" s="151"/>
      <c r="CU1358" s="151"/>
      <c r="CV1358" s="151"/>
      <c r="CW1358" s="151"/>
      <c r="CX1358" s="151"/>
      <c r="CY1358" s="151"/>
      <c r="CZ1358" s="151"/>
      <c r="DA1358" s="151"/>
      <c r="DB1358" s="151"/>
      <c r="DC1358" s="151"/>
      <c r="DD1358" s="151"/>
      <c r="DE1358" s="151"/>
      <c r="DF1358" s="151"/>
      <c r="DG1358" s="151"/>
      <c r="DH1358" s="151"/>
      <c r="DI1358" s="151"/>
      <c r="DJ1358" s="151"/>
      <c r="DK1358" s="151"/>
      <c r="DL1358" s="151"/>
      <c r="DM1358" s="151"/>
      <c r="DN1358" s="151"/>
      <c r="DO1358" s="151"/>
    </row>
    <row r="1359" spans="1:119" ht="15.75" customHeight="1" x14ac:dyDescent="0.2">
      <c r="A1359" s="151"/>
      <c r="B1359" s="151"/>
      <c r="C1359" s="151"/>
      <c r="D1359" s="151"/>
      <c r="E1359" s="151"/>
      <c r="F1359" s="151"/>
      <c r="G1359" s="151"/>
      <c r="H1359" s="151"/>
      <c r="I1359" s="151"/>
      <c r="J1359" s="151"/>
      <c r="K1359" s="151"/>
      <c r="L1359" s="151"/>
      <c r="M1359" s="151"/>
      <c r="N1359" s="151"/>
      <c r="O1359" s="151"/>
      <c r="P1359" s="151"/>
      <c r="Q1359" s="151"/>
      <c r="R1359" s="151"/>
      <c r="S1359" s="151"/>
      <c r="T1359" s="151"/>
      <c r="U1359" s="151"/>
      <c r="V1359" s="151"/>
      <c r="W1359" s="151"/>
      <c r="X1359" s="151"/>
      <c r="Y1359" s="151"/>
      <c r="Z1359" s="151"/>
      <c r="AA1359" s="151"/>
      <c r="AB1359" s="151"/>
      <c r="AC1359" s="151"/>
      <c r="AD1359" s="151"/>
      <c r="AE1359" s="151"/>
      <c r="AF1359" s="151"/>
      <c r="AG1359" s="151"/>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c r="BG1359" s="151"/>
      <c r="BH1359" s="151"/>
      <c r="BI1359" s="151"/>
      <c r="BJ1359" s="151"/>
      <c r="BK1359" s="151"/>
      <c r="BL1359" s="151"/>
      <c r="BM1359" s="151"/>
      <c r="BN1359" s="151"/>
      <c r="BO1359" s="151"/>
      <c r="BP1359" s="151"/>
      <c r="BQ1359" s="151"/>
      <c r="BR1359" s="151"/>
      <c r="BS1359" s="151"/>
      <c r="BT1359" s="151"/>
      <c r="BU1359" s="151"/>
      <c r="BV1359" s="151"/>
      <c r="BW1359" s="151"/>
      <c r="BX1359" s="151"/>
      <c r="BY1359" s="151"/>
      <c r="BZ1359" s="151"/>
      <c r="CA1359" s="151"/>
      <c r="CB1359" s="151"/>
      <c r="CC1359" s="151"/>
      <c r="CD1359" s="151"/>
      <c r="CE1359" s="151"/>
      <c r="CF1359" s="151"/>
      <c r="CG1359" s="151"/>
      <c r="CH1359" s="151"/>
      <c r="CI1359" s="151"/>
      <c r="CJ1359" s="151"/>
      <c r="CK1359" s="151"/>
      <c r="CL1359" s="151"/>
      <c r="CM1359" s="151"/>
      <c r="CN1359" s="151"/>
      <c r="CO1359" s="151"/>
      <c r="CP1359" s="151"/>
      <c r="CQ1359" s="151"/>
      <c r="CR1359" s="151"/>
      <c r="CS1359" s="151"/>
      <c r="CT1359" s="151"/>
      <c r="CU1359" s="151"/>
      <c r="CV1359" s="151"/>
      <c r="CW1359" s="151"/>
      <c r="CX1359" s="151"/>
      <c r="CY1359" s="151"/>
      <c r="CZ1359" s="151"/>
      <c r="DA1359" s="151"/>
      <c r="DB1359" s="151"/>
      <c r="DC1359" s="151"/>
      <c r="DD1359" s="151"/>
      <c r="DE1359" s="151"/>
      <c r="DF1359" s="151"/>
      <c r="DG1359" s="151"/>
      <c r="DH1359" s="151"/>
      <c r="DI1359" s="151"/>
      <c r="DJ1359" s="151"/>
      <c r="DK1359" s="151"/>
      <c r="DL1359" s="151"/>
      <c r="DM1359" s="151"/>
      <c r="DN1359" s="151"/>
      <c r="DO1359" s="151"/>
    </row>
    <row r="1360" spans="1:119" ht="15.75" customHeight="1" x14ac:dyDescent="0.2">
      <c r="A1360" s="151"/>
      <c r="B1360" s="151"/>
      <c r="C1360" s="151"/>
      <c r="D1360" s="151"/>
      <c r="E1360" s="151"/>
      <c r="F1360" s="151"/>
      <c r="G1360" s="151"/>
      <c r="H1360" s="151"/>
      <c r="I1360" s="151"/>
      <c r="J1360" s="151"/>
      <c r="K1360" s="151"/>
      <c r="L1360" s="151"/>
      <c r="M1360" s="151"/>
      <c r="N1360" s="151"/>
      <c r="O1360" s="151"/>
      <c r="P1360" s="151"/>
      <c r="Q1360" s="151"/>
      <c r="R1360" s="151"/>
      <c r="S1360" s="151"/>
      <c r="T1360" s="151"/>
      <c r="U1360" s="151"/>
      <c r="V1360" s="151"/>
      <c r="W1360" s="151"/>
      <c r="X1360" s="151"/>
      <c r="Y1360" s="151"/>
      <c r="Z1360" s="151"/>
      <c r="AA1360" s="151"/>
      <c r="AB1360" s="151"/>
      <c r="AC1360" s="151"/>
      <c r="AD1360" s="151"/>
      <c r="AE1360" s="151"/>
      <c r="AF1360" s="151"/>
      <c r="AG1360" s="151"/>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c r="BG1360" s="151"/>
      <c r="BH1360" s="151"/>
      <c r="BI1360" s="151"/>
      <c r="BJ1360" s="151"/>
      <c r="BK1360" s="151"/>
      <c r="BL1360" s="151"/>
      <c r="BM1360" s="151"/>
      <c r="BN1360" s="151"/>
      <c r="BO1360" s="151"/>
      <c r="BP1360" s="151"/>
      <c r="BQ1360" s="151"/>
      <c r="BR1360" s="151"/>
      <c r="BS1360" s="151"/>
      <c r="BT1360" s="151"/>
      <c r="BU1360" s="151"/>
      <c r="BV1360" s="151"/>
      <c r="BW1360" s="151"/>
      <c r="BX1360" s="151"/>
      <c r="BY1360" s="151"/>
      <c r="BZ1360" s="151"/>
      <c r="CA1360" s="151"/>
      <c r="CB1360" s="151"/>
      <c r="CC1360" s="151"/>
      <c r="CD1360" s="151"/>
      <c r="CE1360" s="151"/>
      <c r="CF1360" s="151"/>
      <c r="CG1360" s="151"/>
      <c r="CH1360" s="151"/>
      <c r="CI1360" s="151"/>
      <c r="CJ1360" s="151"/>
      <c r="CK1360" s="151"/>
      <c r="CL1360" s="151"/>
      <c r="CM1360" s="151"/>
      <c r="CN1360" s="151"/>
      <c r="CO1360" s="151"/>
      <c r="CP1360" s="151"/>
      <c r="CQ1360" s="151"/>
      <c r="CR1360" s="151"/>
      <c r="CS1360" s="151"/>
      <c r="CT1360" s="151"/>
      <c r="CU1360" s="151"/>
      <c r="CV1360" s="151"/>
      <c r="CW1360" s="151"/>
      <c r="CX1360" s="151"/>
      <c r="CY1360" s="151"/>
      <c r="CZ1360" s="151"/>
      <c r="DA1360" s="151"/>
      <c r="DB1360" s="151"/>
      <c r="DC1360" s="151"/>
      <c r="DD1360" s="151"/>
      <c r="DE1360" s="151"/>
      <c r="DF1360" s="151"/>
      <c r="DG1360" s="151"/>
      <c r="DH1360" s="151"/>
      <c r="DI1360" s="151"/>
      <c r="DJ1360" s="151"/>
      <c r="DK1360" s="151"/>
      <c r="DL1360" s="151"/>
      <c r="DM1360" s="151"/>
      <c r="DN1360" s="151"/>
      <c r="DO1360" s="151"/>
    </row>
    <row r="1361" spans="1:119" ht="15.75" customHeight="1" x14ac:dyDescent="0.2">
      <c r="A1361" s="151"/>
      <c r="B1361" s="151"/>
      <c r="C1361" s="151"/>
      <c r="D1361" s="151"/>
      <c r="E1361" s="151"/>
      <c r="F1361" s="151"/>
      <c r="G1361" s="151"/>
      <c r="H1361" s="151"/>
      <c r="I1361" s="151"/>
      <c r="J1361" s="151"/>
      <c r="K1361" s="151"/>
      <c r="L1361" s="151"/>
      <c r="M1361" s="151"/>
      <c r="N1361" s="151"/>
      <c r="O1361" s="151"/>
      <c r="P1361" s="151"/>
      <c r="Q1361" s="151"/>
      <c r="R1361" s="151"/>
      <c r="S1361" s="151"/>
      <c r="T1361" s="151"/>
      <c r="U1361" s="151"/>
      <c r="V1361" s="151"/>
      <c r="W1361" s="151"/>
      <c r="X1361" s="151"/>
      <c r="Y1361" s="151"/>
      <c r="Z1361" s="151"/>
      <c r="AA1361" s="151"/>
      <c r="AB1361" s="151"/>
      <c r="AC1361" s="151"/>
      <c r="AD1361" s="151"/>
      <c r="AE1361" s="151"/>
      <c r="AF1361" s="151"/>
      <c r="AG1361" s="151"/>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c r="BG1361" s="151"/>
      <c r="BH1361" s="151"/>
      <c r="BI1361" s="151"/>
      <c r="BJ1361" s="151"/>
      <c r="BK1361" s="151"/>
      <c r="BL1361" s="151"/>
      <c r="BM1361" s="151"/>
      <c r="BN1361" s="151"/>
      <c r="BO1361" s="151"/>
      <c r="BP1361" s="151"/>
      <c r="BQ1361" s="151"/>
      <c r="BR1361" s="151"/>
      <c r="BS1361" s="151"/>
      <c r="BT1361" s="151"/>
      <c r="BU1361" s="151"/>
      <c r="BV1361" s="151"/>
      <c r="BW1361" s="151"/>
      <c r="BX1361" s="151"/>
      <c r="BY1361" s="151"/>
      <c r="BZ1361" s="151"/>
      <c r="CA1361" s="151"/>
      <c r="CB1361" s="151"/>
      <c r="CC1361" s="151"/>
      <c r="CD1361" s="151"/>
      <c r="CE1361" s="151"/>
      <c r="CF1361" s="151"/>
      <c r="CG1361" s="151"/>
      <c r="CH1361" s="151"/>
      <c r="CI1361" s="151"/>
      <c r="CJ1361" s="151"/>
      <c r="CK1361" s="151"/>
      <c r="CL1361" s="151"/>
      <c r="CM1361" s="151"/>
      <c r="CN1361" s="151"/>
      <c r="CO1361" s="151"/>
      <c r="CP1361" s="151"/>
      <c r="CQ1361" s="151"/>
      <c r="CR1361" s="151"/>
      <c r="CS1361" s="151"/>
      <c r="CT1361" s="151"/>
      <c r="CU1361" s="151"/>
      <c r="CV1361" s="151"/>
      <c r="CW1361" s="151"/>
      <c r="CX1361" s="151"/>
      <c r="CY1361" s="151"/>
      <c r="CZ1361" s="151"/>
      <c r="DA1361" s="151"/>
      <c r="DB1361" s="151"/>
      <c r="DC1361" s="151"/>
      <c r="DD1361" s="151"/>
      <c r="DE1361" s="151"/>
      <c r="DF1361" s="151"/>
      <c r="DG1361" s="151"/>
      <c r="DH1361" s="151"/>
      <c r="DI1361" s="151"/>
      <c r="DJ1361" s="151"/>
      <c r="DK1361" s="151"/>
      <c r="DL1361" s="151"/>
      <c r="DM1361" s="151"/>
      <c r="DN1361" s="151"/>
      <c r="DO1361" s="151"/>
    </row>
    <row r="1362" spans="1:119" ht="15.75" customHeight="1" x14ac:dyDescent="0.2">
      <c r="A1362" s="151"/>
      <c r="B1362" s="151"/>
      <c r="C1362" s="151"/>
      <c r="D1362" s="151"/>
      <c r="E1362" s="151"/>
      <c r="F1362" s="151"/>
      <c r="G1362" s="151"/>
      <c r="H1362" s="151"/>
      <c r="I1362" s="151"/>
      <c r="J1362" s="151"/>
      <c r="K1362" s="151"/>
      <c r="L1362" s="151"/>
      <c r="M1362" s="151"/>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c r="BG1362" s="151"/>
      <c r="BH1362" s="151"/>
      <c r="BI1362" s="151"/>
      <c r="BJ1362" s="151"/>
      <c r="BK1362" s="151"/>
      <c r="BL1362" s="151"/>
      <c r="BM1362" s="151"/>
      <c r="BN1362" s="151"/>
      <c r="BO1362" s="151"/>
      <c r="BP1362" s="151"/>
      <c r="BQ1362" s="151"/>
      <c r="BR1362" s="151"/>
      <c r="BS1362" s="151"/>
      <c r="BT1362" s="151"/>
      <c r="BU1362" s="151"/>
      <c r="BV1362" s="151"/>
      <c r="BW1362" s="151"/>
      <c r="BX1362" s="151"/>
      <c r="BY1362" s="151"/>
      <c r="BZ1362" s="151"/>
      <c r="CA1362" s="151"/>
      <c r="CB1362" s="151"/>
      <c r="CC1362" s="151"/>
      <c r="CD1362" s="151"/>
      <c r="CE1362" s="151"/>
      <c r="CF1362" s="151"/>
      <c r="CG1362" s="151"/>
      <c r="CH1362" s="151"/>
      <c r="CI1362" s="151"/>
      <c r="CJ1362" s="151"/>
      <c r="CK1362" s="151"/>
      <c r="CL1362" s="151"/>
      <c r="CM1362" s="151"/>
      <c r="CN1362" s="151"/>
      <c r="CO1362" s="151"/>
      <c r="CP1362" s="151"/>
      <c r="CQ1362" s="151"/>
      <c r="CR1362" s="151"/>
      <c r="CS1362" s="151"/>
      <c r="CT1362" s="151"/>
      <c r="CU1362" s="151"/>
      <c r="CV1362" s="151"/>
      <c r="CW1362" s="151"/>
      <c r="CX1362" s="151"/>
      <c r="CY1362" s="151"/>
      <c r="CZ1362" s="151"/>
      <c r="DA1362" s="151"/>
      <c r="DB1362" s="151"/>
      <c r="DC1362" s="151"/>
      <c r="DD1362" s="151"/>
      <c r="DE1362" s="151"/>
      <c r="DF1362" s="151"/>
      <c r="DG1362" s="151"/>
      <c r="DH1362" s="151"/>
      <c r="DI1362" s="151"/>
      <c r="DJ1362" s="151"/>
      <c r="DK1362" s="151"/>
      <c r="DL1362" s="151"/>
      <c r="DM1362" s="151"/>
      <c r="DN1362" s="151"/>
      <c r="DO1362" s="151"/>
    </row>
    <row r="1363" spans="1:119" ht="15.75" customHeight="1" x14ac:dyDescent="0.2">
      <c r="A1363" s="151"/>
      <c r="B1363" s="151"/>
      <c r="C1363" s="151"/>
      <c r="D1363" s="151"/>
      <c r="E1363" s="151"/>
      <c r="F1363" s="151"/>
      <c r="G1363" s="151"/>
      <c r="H1363" s="151"/>
      <c r="I1363" s="151"/>
      <c r="J1363" s="151"/>
      <c r="K1363" s="151"/>
      <c r="L1363" s="151"/>
      <c r="M1363" s="151"/>
      <c r="N1363" s="151"/>
      <c r="O1363" s="151"/>
      <c r="P1363" s="151"/>
      <c r="Q1363" s="151"/>
      <c r="R1363" s="151"/>
      <c r="S1363" s="151"/>
      <c r="T1363" s="151"/>
      <c r="U1363" s="151"/>
      <c r="V1363" s="151"/>
      <c r="W1363" s="151"/>
      <c r="X1363" s="151"/>
      <c r="Y1363" s="151"/>
      <c r="Z1363" s="151"/>
      <c r="AA1363" s="151"/>
      <c r="AB1363" s="151"/>
      <c r="AC1363" s="151"/>
      <c r="AD1363" s="151"/>
      <c r="AE1363" s="151"/>
      <c r="AF1363" s="151"/>
      <c r="AG1363" s="151"/>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c r="BG1363" s="151"/>
      <c r="BH1363" s="151"/>
      <c r="BI1363" s="151"/>
      <c r="BJ1363" s="151"/>
      <c r="BK1363" s="151"/>
      <c r="BL1363" s="151"/>
      <c r="BM1363" s="151"/>
      <c r="BN1363" s="151"/>
      <c r="BO1363" s="151"/>
      <c r="BP1363" s="151"/>
      <c r="BQ1363" s="151"/>
      <c r="BR1363" s="151"/>
      <c r="BS1363" s="151"/>
      <c r="BT1363" s="151"/>
      <c r="BU1363" s="151"/>
      <c r="BV1363" s="151"/>
      <c r="BW1363" s="151"/>
      <c r="BX1363" s="151"/>
      <c r="BY1363" s="151"/>
      <c r="BZ1363" s="151"/>
      <c r="CA1363" s="151"/>
      <c r="CB1363" s="151"/>
      <c r="CC1363" s="151"/>
      <c r="CD1363" s="151"/>
      <c r="CE1363" s="151"/>
      <c r="CF1363" s="151"/>
      <c r="CG1363" s="151"/>
      <c r="CH1363" s="151"/>
      <c r="CI1363" s="151"/>
      <c r="CJ1363" s="151"/>
      <c r="CK1363" s="151"/>
      <c r="CL1363" s="151"/>
      <c r="CM1363" s="151"/>
      <c r="CN1363" s="151"/>
      <c r="CO1363" s="151"/>
      <c r="CP1363" s="151"/>
      <c r="CQ1363" s="151"/>
      <c r="CR1363" s="151"/>
      <c r="CS1363" s="151"/>
      <c r="CT1363" s="151"/>
      <c r="CU1363" s="151"/>
      <c r="CV1363" s="151"/>
      <c r="CW1363" s="151"/>
      <c r="CX1363" s="151"/>
      <c r="CY1363" s="151"/>
      <c r="CZ1363" s="151"/>
      <c r="DA1363" s="151"/>
      <c r="DB1363" s="151"/>
      <c r="DC1363" s="151"/>
      <c r="DD1363" s="151"/>
      <c r="DE1363" s="151"/>
      <c r="DF1363" s="151"/>
      <c r="DG1363" s="151"/>
      <c r="DH1363" s="151"/>
      <c r="DI1363" s="151"/>
      <c r="DJ1363" s="151"/>
      <c r="DK1363" s="151"/>
      <c r="DL1363" s="151"/>
      <c r="DM1363" s="151"/>
      <c r="DN1363" s="151"/>
      <c r="DO1363" s="151"/>
    </row>
    <row r="1364" spans="1:119" ht="15.75" customHeight="1" x14ac:dyDescent="0.2">
      <c r="A1364" s="151"/>
      <c r="B1364" s="151"/>
      <c r="C1364" s="151"/>
      <c r="D1364" s="151"/>
      <c r="E1364" s="151"/>
      <c r="F1364" s="151"/>
      <c r="G1364" s="151"/>
      <c r="H1364" s="151"/>
      <c r="I1364" s="151"/>
      <c r="J1364" s="151"/>
      <c r="K1364" s="151"/>
      <c r="L1364" s="151"/>
      <c r="M1364" s="151"/>
      <c r="N1364" s="151"/>
      <c r="O1364" s="151"/>
      <c r="P1364" s="151"/>
      <c r="Q1364" s="151"/>
      <c r="R1364" s="151"/>
      <c r="S1364" s="151"/>
      <c r="T1364" s="151"/>
      <c r="U1364" s="151"/>
      <c r="V1364" s="151"/>
      <c r="W1364" s="151"/>
      <c r="X1364" s="151"/>
      <c r="Y1364" s="151"/>
      <c r="Z1364" s="151"/>
      <c r="AA1364" s="151"/>
      <c r="AB1364" s="151"/>
      <c r="AC1364" s="151"/>
      <c r="AD1364" s="151"/>
      <c r="AE1364" s="151"/>
      <c r="AF1364" s="151"/>
      <c r="AG1364" s="151"/>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c r="BI1364" s="151"/>
      <c r="BJ1364" s="151"/>
      <c r="BK1364" s="151"/>
      <c r="BL1364" s="151"/>
      <c r="BM1364" s="151"/>
      <c r="BN1364" s="151"/>
      <c r="BO1364" s="151"/>
      <c r="BP1364" s="151"/>
      <c r="BQ1364" s="151"/>
      <c r="BR1364" s="151"/>
      <c r="BS1364" s="151"/>
      <c r="BT1364" s="151"/>
      <c r="BU1364" s="151"/>
      <c r="BV1364" s="151"/>
      <c r="BW1364" s="151"/>
      <c r="BX1364" s="151"/>
      <c r="BY1364" s="151"/>
      <c r="BZ1364" s="151"/>
      <c r="CA1364" s="151"/>
      <c r="CB1364" s="151"/>
      <c r="CC1364" s="151"/>
      <c r="CD1364" s="151"/>
      <c r="CE1364" s="151"/>
      <c r="CF1364" s="151"/>
      <c r="CG1364" s="151"/>
      <c r="CH1364" s="151"/>
      <c r="CI1364" s="151"/>
      <c r="CJ1364" s="151"/>
      <c r="CK1364" s="151"/>
      <c r="CL1364" s="151"/>
      <c r="CM1364" s="151"/>
      <c r="CN1364" s="151"/>
      <c r="CO1364" s="151"/>
      <c r="CP1364" s="151"/>
      <c r="CQ1364" s="151"/>
      <c r="CR1364" s="151"/>
      <c r="CS1364" s="151"/>
      <c r="CT1364" s="151"/>
      <c r="CU1364" s="151"/>
      <c r="CV1364" s="151"/>
      <c r="CW1364" s="151"/>
      <c r="CX1364" s="151"/>
      <c r="CY1364" s="151"/>
      <c r="CZ1364" s="151"/>
      <c r="DA1364" s="151"/>
      <c r="DB1364" s="151"/>
      <c r="DC1364" s="151"/>
      <c r="DD1364" s="151"/>
      <c r="DE1364" s="151"/>
      <c r="DF1364" s="151"/>
      <c r="DG1364" s="151"/>
      <c r="DH1364" s="151"/>
      <c r="DI1364" s="151"/>
      <c r="DJ1364" s="151"/>
      <c r="DK1364" s="151"/>
      <c r="DL1364" s="151"/>
      <c r="DM1364" s="151"/>
      <c r="DN1364" s="151"/>
      <c r="DO1364" s="151"/>
    </row>
    <row r="1365" spans="1:119" ht="15.75" customHeight="1" x14ac:dyDescent="0.2">
      <c r="A1365" s="151"/>
      <c r="B1365" s="151"/>
      <c r="C1365" s="151"/>
      <c r="D1365" s="151"/>
      <c r="E1365" s="151"/>
      <c r="F1365" s="151"/>
      <c r="G1365" s="151"/>
      <c r="H1365" s="151"/>
      <c r="I1365" s="151"/>
      <c r="J1365" s="151"/>
      <c r="K1365" s="151"/>
      <c r="L1365" s="151"/>
      <c r="M1365" s="151"/>
      <c r="N1365" s="151"/>
      <c r="O1365" s="151"/>
      <c r="P1365" s="151"/>
      <c r="Q1365" s="151"/>
      <c r="R1365" s="151"/>
      <c r="S1365" s="151"/>
      <c r="T1365" s="151"/>
      <c r="U1365" s="151"/>
      <c r="V1365" s="151"/>
      <c r="W1365" s="151"/>
      <c r="X1365" s="151"/>
      <c r="Y1365" s="151"/>
      <c r="Z1365" s="151"/>
      <c r="AA1365" s="151"/>
      <c r="AB1365" s="151"/>
      <c r="AC1365" s="151"/>
      <c r="AD1365" s="151"/>
      <c r="AE1365" s="151"/>
      <c r="AF1365" s="151"/>
      <c r="AG1365" s="151"/>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c r="BI1365" s="151"/>
      <c r="BJ1365" s="151"/>
      <c r="BK1365" s="151"/>
      <c r="BL1365" s="151"/>
      <c r="BM1365" s="151"/>
      <c r="BN1365" s="151"/>
      <c r="BO1365" s="151"/>
      <c r="BP1365" s="151"/>
      <c r="BQ1365" s="151"/>
      <c r="BR1365" s="151"/>
      <c r="BS1365" s="151"/>
      <c r="BT1365" s="151"/>
      <c r="BU1365" s="151"/>
      <c r="BV1365" s="151"/>
      <c r="BW1365" s="151"/>
      <c r="BX1365" s="151"/>
      <c r="BY1365" s="151"/>
      <c r="BZ1365" s="151"/>
      <c r="CA1365" s="151"/>
      <c r="CB1365" s="151"/>
      <c r="CC1365" s="151"/>
      <c r="CD1365" s="151"/>
      <c r="CE1365" s="151"/>
      <c r="CF1365" s="151"/>
      <c r="CG1365" s="151"/>
      <c r="CH1365" s="151"/>
      <c r="CI1365" s="151"/>
      <c r="CJ1365" s="151"/>
      <c r="CK1365" s="151"/>
      <c r="CL1365" s="151"/>
      <c r="CM1365" s="151"/>
      <c r="CN1365" s="151"/>
      <c r="CO1365" s="151"/>
      <c r="CP1365" s="151"/>
      <c r="CQ1365" s="151"/>
      <c r="CR1365" s="151"/>
      <c r="CS1365" s="151"/>
      <c r="CT1365" s="151"/>
      <c r="CU1365" s="151"/>
      <c r="CV1365" s="151"/>
      <c r="CW1365" s="151"/>
      <c r="CX1365" s="151"/>
      <c r="CY1365" s="151"/>
      <c r="CZ1365" s="151"/>
      <c r="DA1365" s="151"/>
      <c r="DB1365" s="151"/>
      <c r="DC1365" s="151"/>
      <c r="DD1365" s="151"/>
      <c r="DE1365" s="151"/>
      <c r="DF1365" s="151"/>
      <c r="DG1365" s="151"/>
      <c r="DH1365" s="151"/>
      <c r="DI1365" s="151"/>
      <c r="DJ1365" s="151"/>
      <c r="DK1365" s="151"/>
      <c r="DL1365" s="151"/>
      <c r="DM1365" s="151"/>
      <c r="DN1365" s="151"/>
      <c r="DO1365" s="151"/>
    </row>
    <row r="1366" spans="1:119" ht="15.75" customHeight="1" x14ac:dyDescent="0.2">
      <c r="A1366" s="151"/>
      <c r="B1366" s="151"/>
      <c r="C1366" s="151"/>
      <c r="D1366" s="151"/>
      <c r="E1366" s="151"/>
      <c r="F1366" s="151"/>
      <c r="G1366" s="151"/>
      <c r="H1366" s="151"/>
      <c r="I1366" s="151"/>
      <c r="J1366" s="151"/>
      <c r="K1366" s="151"/>
      <c r="L1366" s="151"/>
      <c r="M1366" s="151"/>
      <c r="N1366" s="151"/>
      <c r="O1366" s="151"/>
      <c r="P1366" s="151"/>
      <c r="Q1366" s="151"/>
      <c r="R1366" s="151"/>
      <c r="S1366" s="151"/>
      <c r="T1366" s="151"/>
      <c r="U1366" s="151"/>
      <c r="V1366" s="151"/>
      <c r="W1366" s="151"/>
      <c r="X1366" s="151"/>
      <c r="Y1366" s="151"/>
      <c r="Z1366" s="151"/>
      <c r="AA1366" s="151"/>
      <c r="AB1366" s="151"/>
      <c r="AC1366" s="151"/>
      <c r="AD1366" s="151"/>
      <c r="AE1366" s="151"/>
      <c r="AF1366" s="151"/>
      <c r="AG1366" s="151"/>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c r="BI1366" s="151"/>
      <c r="BJ1366" s="151"/>
      <c r="BK1366" s="151"/>
      <c r="BL1366" s="151"/>
      <c r="BM1366" s="151"/>
      <c r="BN1366" s="151"/>
      <c r="BO1366" s="151"/>
      <c r="BP1366" s="151"/>
      <c r="BQ1366" s="151"/>
      <c r="BR1366" s="151"/>
      <c r="BS1366" s="151"/>
      <c r="BT1366" s="151"/>
      <c r="BU1366" s="151"/>
      <c r="BV1366" s="151"/>
      <c r="BW1366" s="151"/>
      <c r="BX1366" s="151"/>
      <c r="BY1366" s="151"/>
      <c r="BZ1366" s="151"/>
      <c r="CA1366" s="151"/>
      <c r="CB1366" s="151"/>
      <c r="CC1366" s="151"/>
      <c r="CD1366" s="151"/>
      <c r="CE1366" s="151"/>
      <c r="CF1366" s="151"/>
      <c r="CG1366" s="151"/>
      <c r="CH1366" s="151"/>
      <c r="CI1366" s="151"/>
      <c r="CJ1366" s="151"/>
      <c r="CK1366" s="151"/>
      <c r="CL1366" s="151"/>
      <c r="CM1366" s="151"/>
      <c r="CN1366" s="151"/>
      <c r="CO1366" s="151"/>
      <c r="CP1366" s="151"/>
      <c r="CQ1366" s="151"/>
      <c r="CR1366" s="151"/>
      <c r="CS1366" s="151"/>
      <c r="CT1366" s="151"/>
      <c r="CU1366" s="151"/>
      <c r="CV1366" s="151"/>
      <c r="CW1366" s="151"/>
      <c r="CX1366" s="151"/>
      <c r="CY1366" s="151"/>
      <c r="CZ1366" s="151"/>
      <c r="DA1366" s="151"/>
      <c r="DB1366" s="151"/>
      <c r="DC1366" s="151"/>
      <c r="DD1366" s="151"/>
      <c r="DE1366" s="151"/>
      <c r="DF1366" s="151"/>
      <c r="DG1366" s="151"/>
      <c r="DH1366" s="151"/>
      <c r="DI1366" s="151"/>
      <c r="DJ1366" s="151"/>
      <c r="DK1366" s="151"/>
      <c r="DL1366" s="151"/>
      <c r="DM1366" s="151"/>
      <c r="DN1366" s="151"/>
      <c r="DO1366" s="151"/>
    </row>
    <row r="1367" spans="1:119" ht="15.75" customHeight="1" x14ac:dyDescent="0.2">
      <c r="A1367" s="151"/>
      <c r="B1367" s="151"/>
      <c r="C1367" s="151"/>
      <c r="D1367" s="151"/>
      <c r="E1367" s="151"/>
      <c r="F1367" s="151"/>
      <c r="G1367" s="151"/>
      <c r="H1367" s="151"/>
      <c r="I1367" s="151"/>
      <c r="J1367" s="151"/>
      <c r="K1367" s="151"/>
      <c r="L1367" s="151"/>
      <c r="M1367" s="151"/>
      <c r="N1367" s="151"/>
      <c r="O1367" s="151"/>
      <c r="P1367" s="151"/>
      <c r="Q1367" s="151"/>
      <c r="R1367" s="151"/>
      <c r="S1367" s="151"/>
      <c r="T1367" s="151"/>
      <c r="U1367" s="151"/>
      <c r="V1367" s="151"/>
      <c r="W1367" s="151"/>
      <c r="X1367" s="151"/>
      <c r="Y1367" s="151"/>
      <c r="Z1367" s="151"/>
      <c r="AA1367" s="151"/>
      <c r="AB1367" s="151"/>
      <c r="AC1367" s="151"/>
      <c r="AD1367" s="151"/>
      <c r="AE1367" s="151"/>
      <c r="AF1367" s="151"/>
      <c r="AG1367" s="151"/>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c r="BI1367" s="151"/>
      <c r="BJ1367" s="151"/>
      <c r="BK1367" s="151"/>
      <c r="BL1367" s="151"/>
      <c r="BM1367" s="151"/>
      <c r="BN1367" s="151"/>
      <c r="BO1367" s="151"/>
      <c r="BP1367" s="151"/>
      <c r="BQ1367" s="151"/>
      <c r="BR1367" s="151"/>
      <c r="BS1367" s="151"/>
      <c r="BT1367" s="151"/>
      <c r="BU1367" s="151"/>
      <c r="BV1367" s="151"/>
      <c r="BW1367" s="151"/>
      <c r="BX1367" s="151"/>
      <c r="BY1367" s="151"/>
      <c r="BZ1367" s="151"/>
      <c r="CA1367" s="151"/>
      <c r="CB1367" s="151"/>
      <c r="CC1367" s="151"/>
      <c r="CD1367" s="151"/>
      <c r="CE1367" s="151"/>
      <c r="CF1367" s="151"/>
      <c r="CG1367" s="151"/>
      <c r="CH1367" s="151"/>
      <c r="CI1367" s="151"/>
      <c r="CJ1367" s="151"/>
      <c r="CK1367" s="151"/>
      <c r="CL1367" s="151"/>
      <c r="CM1367" s="151"/>
      <c r="CN1367" s="151"/>
      <c r="CO1367" s="151"/>
      <c r="CP1367" s="151"/>
      <c r="CQ1367" s="151"/>
      <c r="CR1367" s="151"/>
      <c r="CS1367" s="151"/>
      <c r="CT1367" s="151"/>
      <c r="CU1367" s="151"/>
      <c r="CV1367" s="151"/>
      <c r="CW1367" s="151"/>
      <c r="CX1367" s="151"/>
      <c r="CY1367" s="151"/>
      <c r="CZ1367" s="151"/>
      <c r="DA1367" s="151"/>
      <c r="DB1367" s="151"/>
      <c r="DC1367" s="151"/>
      <c r="DD1367" s="151"/>
      <c r="DE1367" s="151"/>
      <c r="DF1367" s="151"/>
      <c r="DG1367" s="151"/>
      <c r="DH1367" s="151"/>
      <c r="DI1367" s="151"/>
      <c r="DJ1367" s="151"/>
      <c r="DK1367" s="151"/>
      <c r="DL1367" s="151"/>
      <c r="DM1367" s="151"/>
      <c r="DN1367" s="151"/>
      <c r="DO1367" s="151"/>
    </row>
    <row r="1368" spans="1:119" ht="15.75" customHeight="1" x14ac:dyDescent="0.2">
      <c r="A1368" s="151"/>
      <c r="B1368" s="151"/>
      <c r="C1368" s="151"/>
      <c r="D1368" s="151"/>
      <c r="E1368" s="151"/>
      <c r="F1368" s="151"/>
      <c r="G1368" s="151"/>
      <c r="H1368" s="151"/>
      <c r="I1368" s="151"/>
      <c r="J1368" s="151"/>
      <c r="K1368" s="151"/>
      <c r="L1368" s="151"/>
      <c r="M1368" s="151"/>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c r="BG1368" s="151"/>
      <c r="BH1368" s="151"/>
      <c r="BI1368" s="151"/>
      <c r="BJ1368" s="151"/>
      <c r="BK1368" s="151"/>
      <c r="BL1368" s="151"/>
      <c r="BM1368" s="151"/>
      <c r="BN1368" s="151"/>
      <c r="BO1368" s="151"/>
      <c r="BP1368" s="151"/>
      <c r="BQ1368" s="151"/>
      <c r="BR1368" s="151"/>
      <c r="BS1368" s="151"/>
      <c r="BT1368" s="151"/>
      <c r="BU1368" s="151"/>
      <c r="BV1368" s="151"/>
      <c r="BW1368" s="151"/>
      <c r="BX1368" s="151"/>
      <c r="BY1368" s="151"/>
      <c r="BZ1368" s="151"/>
      <c r="CA1368" s="151"/>
      <c r="CB1368" s="151"/>
      <c r="CC1368" s="151"/>
      <c r="CD1368" s="151"/>
      <c r="CE1368" s="151"/>
      <c r="CF1368" s="151"/>
      <c r="CG1368" s="151"/>
      <c r="CH1368" s="151"/>
      <c r="CI1368" s="151"/>
      <c r="CJ1368" s="151"/>
      <c r="CK1368" s="151"/>
      <c r="CL1368" s="151"/>
      <c r="CM1368" s="151"/>
      <c r="CN1368" s="151"/>
      <c r="CO1368" s="151"/>
      <c r="CP1368" s="151"/>
      <c r="CQ1368" s="151"/>
      <c r="CR1368" s="151"/>
      <c r="CS1368" s="151"/>
      <c r="CT1368" s="151"/>
      <c r="CU1368" s="151"/>
      <c r="CV1368" s="151"/>
      <c r="CW1368" s="151"/>
      <c r="CX1368" s="151"/>
      <c r="CY1368" s="151"/>
      <c r="CZ1368" s="151"/>
      <c r="DA1368" s="151"/>
      <c r="DB1368" s="151"/>
      <c r="DC1368" s="151"/>
      <c r="DD1368" s="151"/>
      <c r="DE1368" s="151"/>
      <c r="DF1368" s="151"/>
      <c r="DG1368" s="151"/>
      <c r="DH1368" s="151"/>
      <c r="DI1368" s="151"/>
      <c r="DJ1368" s="151"/>
      <c r="DK1368" s="151"/>
      <c r="DL1368" s="151"/>
      <c r="DM1368" s="151"/>
      <c r="DN1368" s="151"/>
      <c r="DO1368" s="151"/>
    </row>
    <row r="1369" spans="1:119" ht="15.75" customHeight="1" x14ac:dyDescent="0.2">
      <c r="A1369" s="151"/>
      <c r="B1369" s="151"/>
      <c r="C1369" s="151"/>
      <c r="D1369" s="151"/>
      <c r="E1369" s="151"/>
      <c r="F1369" s="151"/>
      <c r="G1369" s="151"/>
      <c r="H1369" s="151"/>
      <c r="I1369" s="151"/>
      <c r="J1369" s="151"/>
      <c r="K1369" s="151"/>
      <c r="L1369" s="151"/>
      <c r="M1369" s="151"/>
      <c r="N1369" s="151"/>
      <c r="O1369" s="151"/>
      <c r="P1369" s="151"/>
      <c r="Q1369" s="151"/>
      <c r="R1369" s="151"/>
      <c r="S1369" s="151"/>
      <c r="T1369" s="151"/>
      <c r="U1369" s="151"/>
      <c r="V1369" s="151"/>
      <c r="W1369" s="151"/>
      <c r="X1369" s="151"/>
      <c r="Y1369" s="151"/>
      <c r="Z1369" s="151"/>
      <c r="AA1369" s="151"/>
      <c r="AB1369" s="151"/>
      <c r="AC1369" s="151"/>
      <c r="AD1369" s="151"/>
      <c r="AE1369" s="151"/>
      <c r="AF1369" s="151"/>
      <c r="AG1369" s="151"/>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c r="BI1369" s="151"/>
      <c r="BJ1369" s="151"/>
      <c r="BK1369" s="151"/>
      <c r="BL1369" s="151"/>
      <c r="BM1369" s="151"/>
      <c r="BN1369" s="151"/>
      <c r="BO1369" s="151"/>
      <c r="BP1369" s="151"/>
      <c r="BQ1369" s="151"/>
      <c r="BR1369" s="151"/>
      <c r="BS1369" s="151"/>
      <c r="BT1369" s="151"/>
      <c r="BU1369" s="151"/>
      <c r="BV1369" s="151"/>
      <c r="BW1369" s="151"/>
      <c r="BX1369" s="151"/>
      <c r="BY1369" s="151"/>
      <c r="BZ1369" s="151"/>
      <c r="CA1369" s="151"/>
      <c r="CB1369" s="151"/>
      <c r="CC1369" s="151"/>
      <c r="CD1369" s="151"/>
      <c r="CE1369" s="151"/>
      <c r="CF1369" s="151"/>
      <c r="CG1369" s="151"/>
      <c r="CH1369" s="151"/>
      <c r="CI1369" s="151"/>
      <c r="CJ1369" s="151"/>
      <c r="CK1369" s="151"/>
      <c r="CL1369" s="151"/>
      <c r="CM1369" s="151"/>
      <c r="CN1369" s="151"/>
      <c r="CO1369" s="151"/>
      <c r="CP1369" s="151"/>
      <c r="CQ1369" s="151"/>
      <c r="CR1369" s="151"/>
      <c r="CS1369" s="151"/>
      <c r="CT1369" s="151"/>
      <c r="CU1369" s="151"/>
      <c r="CV1369" s="151"/>
      <c r="CW1369" s="151"/>
      <c r="CX1369" s="151"/>
      <c r="CY1369" s="151"/>
      <c r="CZ1369" s="151"/>
      <c r="DA1369" s="151"/>
      <c r="DB1369" s="151"/>
      <c r="DC1369" s="151"/>
      <c r="DD1369" s="151"/>
      <c r="DE1369" s="151"/>
      <c r="DF1369" s="151"/>
      <c r="DG1369" s="151"/>
      <c r="DH1369" s="151"/>
      <c r="DI1369" s="151"/>
      <c r="DJ1369" s="151"/>
      <c r="DK1369" s="151"/>
      <c r="DL1369" s="151"/>
      <c r="DM1369" s="151"/>
      <c r="DN1369" s="151"/>
      <c r="DO1369" s="151"/>
    </row>
    <row r="1370" spans="1:119" ht="15.75" customHeight="1" x14ac:dyDescent="0.2">
      <c r="A1370" s="151"/>
      <c r="B1370" s="151"/>
      <c r="C1370" s="151"/>
      <c r="D1370" s="151"/>
      <c r="E1370" s="151"/>
      <c r="F1370" s="151"/>
      <c r="G1370" s="151"/>
      <c r="H1370" s="151"/>
      <c r="I1370" s="151"/>
      <c r="J1370" s="151"/>
      <c r="K1370" s="151"/>
      <c r="L1370" s="151"/>
      <c r="M1370" s="151"/>
      <c r="N1370" s="151"/>
      <c r="O1370" s="151"/>
      <c r="P1370" s="151"/>
      <c r="Q1370" s="151"/>
      <c r="R1370" s="151"/>
      <c r="S1370" s="151"/>
      <c r="T1370" s="151"/>
      <c r="U1370" s="151"/>
      <c r="V1370" s="151"/>
      <c r="W1370" s="151"/>
      <c r="X1370" s="151"/>
      <c r="Y1370" s="151"/>
      <c r="Z1370" s="151"/>
      <c r="AA1370" s="151"/>
      <c r="AB1370" s="151"/>
      <c r="AC1370" s="151"/>
      <c r="AD1370" s="151"/>
      <c r="AE1370" s="151"/>
      <c r="AF1370" s="151"/>
      <c r="AG1370" s="151"/>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c r="BI1370" s="151"/>
      <c r="BJ1370" s="151"/>
      <c r="BK1370" s="151"/>
      <c r="BL1370" s="151"/>
      <c r="BM1370" s="151"/>
      <c r="BN1370" s="151"/>
      <c r="BO1370" s="151"/>
      <c r="BP1370" s="151"/>
      <c r="BQ1370" s="151"/>
      <c r="BR1370" s="151"/>
      <c r="BS1370" s="151"/>
      <c r="BT1370" s="151"/>
      <c r="BU1370" s="151"/>
      <c r="BV1370" s="151"/>
      <c r="BW1370" s="151"/>
      <c r="BX1370" s="151"/>
      <c r="BY1370" s="151"/>
      <c r="BZ1370" s="151"/>
      <c r="CA1370" s="151"/>
      <c r="CB1370" s="151"/>
      <c r="CC1370" s="151"/>
      <c r="CD1370" s="151"/>
      <c r="CE1370" s="151"/>
      <c r="CF1370" s="151"/>
      <c r="CG1370" s="151"/>
      <c r="CH1370" s="151"/>
      <c r="CI1370" s="151"/>
      <c r="CJ1370" s="151"/>
      <c r="CK1370" s="151"/>
      <c r="CL1370" s="151"/>
      <c r="CM1370" s="151"/>
      <c r="CN1370" s="151"/>
      <c r="CO1370" s="151"/>
      <c r="CP1370" s="151"/>
      <c r="CQ1370" s="151"/>
      <c r="CR1370" s="151"/>
      <c r="CS1370" s="151"/>
      <c r="CT1370" s="151"/>
      <c r="CU1370" s="151"/>
      <c r="CV1370" s="151"/>
      <c r="CW1370" s="151"/>
      <c r="CX1370" s="151"/>
      <c r="CY1370" s="151"/>
      <c r="CZ1370" s="151"/>
      <c r="DA1370" s="151"/>
      <c r="DB1370" s="151"/>
      <c r="DC1370" s="151"/>
      <c r="DD1370" s="151"/>
      <c r="DE1370" s="151"/>
      <c r="DF1370" s="151"/>
      <c r="DG1370" s="151"/>
      <c r="DH1370" s="151"/>
      <c r="DI1370" s="151"/>
      <c r="DJ1370" s="151"/>
      <c r="DK1370" s="151"/>
      <c r="DL1370" s="151"/>
      <c r="DM1370" s="151"/>
      <c r="DN1370" s="151"/>
      <c r="DO1370" s="151"/>
    </row>
    <row r="1371" spans="1:119" ht="15.75" customHeight="1" x14ac:dyDescent="0.2">
      <c r="A1371" s="151"/>
      <c r="B1371" s="151"/>
      <c r="C1371" s="151"/>
      <c r="D1371" s="151"/>
      <c r="E1371" s="151"/>
      <c r="F1371" s="151"/>
      <c r="G1371" s="151"/>
      <c r="H1371" s="151"/>
      <c r="I1371" s="151"/>
      <c r="J1371" s="151"/>
      <c r="K1371" s="151"/>
      <c r="L1371" s="151"/>
      <c r="M1371" s="151"/>
      <c r="N1371" s="151"/>
      <c r="O1371" s="151"/>
      <c r="P1371" s="151"/>
      <c r="Q1371" s="151"/>
      <c r="R1371" s="151"/>
      <c r="S1371" s="151"/>
      <c r="T1371" s="151"/>
      <c r="U1371" s="151"/>
      <c r="V1371" s="151"/>
      <c r="W1371" s="151"/>
      <c r="X1371" s="151"/>
      <c r="Y1371" s="151"/>
      <c r="Z1371" s="151"/>
      <c r="AA1371" s="151"/>
      <c r="AB1371" s="151"/>
      <c r="AC1371" s="151"/>
      <c r="AD1371" s="151"/>
      <c r="AE1371" s="151"/>
      <c r="AF1371" s="151"/>
      <c r="AG1371" s="151"/>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c r="BI1371" s="151"/>
      <c r="BJ1371" s="151"/>
      <c r="BK1371" s="151"/>
      <c r="BL1371" s="151"/>
      <c r="BM1371" s="151"/>
      <c r="BN1371" s="151"/>
      <c r="BO1371" s="151"/>
      <c r="BP1371" s="151"/>
      <c r="BQ1371" s="151"/>
      <c r="BR1371" s="151"/>
      <c r="BS1371" s="151"/>
      <c r="BT1371" s="151"/>
      <c r="BU1371" s="151"/>
      <c r="BV1371" s="151"/>
      <c r="BW1371" s="151"/>
      <c r="BX1371" s="151"/>
      <c r="BY1371" s="151"/>
      <c r="BZ1371" s="151"/>
      <c r="CA1371" s="151"/>
      <c r="CB1371" s="151"/>
      <c r="CC1371" s="151"/>
      <c r="CD1371" s="151"/>
      <c r="CE1371" s="151"/>
      <c r="CF1371" s="151"/>
      <c r="CG1371" s="151"/>
      <c r="CH1371" s="151"/>
      <c r="CI1371" s="151"/>
      <c r="CJ1371" s="151"/>
      <c r="CK1371" s="151"/>
      <c r="CL1371" s="151"/>
      <c r="CM1371" s="151"/>
      <c r="CN1371" s="151"/>
      <c r="CO1371" s="151"/>
      <c r="CP1371" s="151"/>
      <c r="CQ1371" s="151"/>
      <c r="CR1371" s="151"/>
      <c r="CS1371" s="151"/>
      <c r="CT1371" s="151"/>
      <c r="CU1371" s="151"/>
      <c r="CV1371" s="151"/>
      <c r="CW1371" s="151"/>
      <c r="CX1371" s="151"/>
      <c r="CY1371" s="151"/>
      <c r="CZ1371" s="151"/>
      <c r="DA1371" s="151"/>
      <c r="DB1371" s="151"/>
      <c r="DC1371" s="151"/>
      <c r="DD1371" s="151"/>
      <c r="DE1371" s="151"/>
      <c r="DF1371" s="151"/>
      <c r="DG1371" s="151"/>
      <c r="DH1371" s="151"/>
      <c r="DI1371" s="151"/>
      <c r="DJ1371" s="151"/>
      <c r="DK1371" s="151"/>
      <c r="DL1371" s="151"/>
      <c r="DM1371" s="151"/>
      <c r="DN1371" s="151"/>
      <c r="DO1371" s="151"/>
    </row>
    <row r="1372" spans="1:119" ht="15.75" customHeight="1" x14ac:dyDescent="0.2">
      <c r="A1372" s="151"/>
      <c r="B1372" s="151"/>
      <c r="C1372" s="151"/>
      <c r="D1372" s="151"/>
      <c r="E1372" s="151"/>
      <c r="F1372" s="151"/>
      <c r="G1372" s="151"/>
      <c r="H1372" s="151"/>
      <c r="I1372" s="151"/>
      <c r="J1372" s="151"/>
      <c r="K1372" s="151"/>
      <c r="L1372" s="151"/>
      <c r="M1372" s="151"/>
      <c r="N1372" s="151"/>
      <c r="O1372" s="151"/>
      <c r="P1372" s="151"/>
      <c r="Q1372" s="151"/>
      <c r="R1372" s="151"/>
      <c r="S1372" s="151"/>
      <c r="T1372" s="151"/>
      <c r="U1372" s="151"/>
      <c r="V1372" s="151"/>
      <c r="W1372" s="151"/>
      <c r="X1372" s="151"/>
      <c r="Y1372" s="151"/>
      <c r="Z1372" s="151"/>
      <c r="AA1372" s="151"/>
      <c r="AB1372" s="151"/>
      <c r="AC1372" s="151"/>
      <c r="AD1372" s="151"/>
      <c r="AE1372" s="151"/>
      <c r="AF1372" s="151"/>
      <c r="AG1372" s="151"/>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c r="BI1372" s="151"/>
      <c r="BJ1372" s="151"/>
      <c r="BK1372" s="151"/>
      <c r="BL1372" s="151"/>
      <c r="BM1372" s="151"/>
      <c r="BN1372" s="151"/>
      <c r="BO1372" s="151"/>
      <c r="BP1372" s="151"/>
      <c r="BQ1372" s="151"/>
      <c r="BR1372" s="151"/>
      <c r="BS1372" s="151"/>
      <c r="BT1372" s="151"/>
      <c r="BU1372" s="151"/>
      <c r="BV1372" s="151"/>
      <c r="BW1372" s="151"/>
      <c r="BX1372" s="151"/>
      <c r="BY1372" s="151"/>
      <c r="BZ1372" s="151"/>
      <c r="CA1372" s="151"/>
      <c r="CB1372" s="151"/>
      <c r="CC1372" s="151"/>
      <c r="CD1372" s="151"/>
      <c r="CE1372" s="151"/>
      <c r="CF1372" s="151"/>
      <c r="CG1372" s="151"/>
      <c r="CH1372" s="151"/>
      <c r="CI1372" s="151"/>
      <c r="CJ1372" s="151"/>
      <c r="CK1372" s="151"/>
      <c r="CL1372" s="151"/>
      <c r="CM1372" s="151"/>
      <c r="CN1372" s="151"/>
      <c r="CO1372" s="151"/>
      <c r="CP1372" s="151"/>
      <c r="CQ1372" s="151"/>
      <c r="CR1372" s="151"/>
      <c r="CS1372" s="151"/>
      <c r="CT1372" s="151"/>
      <c r="CU1372" s="151"/>
      <c r="CV1372" s="151"/>
      <c r="CW1372" s="151"/>
      <c r="CX1372" s="151"/>
      <c r="CY1372" s="151"/>
      <c r="CZ1372" s="151"/>
      <c r="DA1372" s="151"/>
      <c r="DB1372" s="151"/>
      <c r="DC1372" s="151"/>
      <c r="DD1372" s="151"/>
      <c r="DE1372" s="151"/>
      <c r="DF1372" s="151"/>
      <c r="DG1372" s="151"/>
      <c r="DH1372" s="151"/>
      <c r="DI1372" s="151"/>
      <c r="DJ1372" s="151"/>
      <c r="DK1372" s="151"/>
      <c r="DL1372" s="151"/>
      <c r="DM1372" s="151"/>
      <c r="DN1372" s="151"/>
      <c r="DO1372" s="151"/>
    </row>
    <row r="1373" spans="1:119" ht="15.75" customHeight="1" x14ac:dyDescent="0.2">
      <c r="A1373" s="151"/>
      <c r="B1373" s="151"/>
      <c r="C1373" s="151"/>
      <c r="D1373" s="151"/>
      <c r="E1373" s="151"/>
      <c r="F1373" s="151"/>
      <c r="G1373" s="151"/>
      <c r="H1373" s="151"/>
      <c r="I1373" s="151"/>
      <c r="J1373" s="151"/>
      <c r="K1373" s="151"/>
      <c r="L1373" s="151"/>
      <c r="M1373" s="151"/>
      <c r="N1373" s="151"/>
      <c r="O1373" s="151"/>
      <c r="P1373" s="151"/>
      <c r="Q1373" s="151"/>
      <c r="R1373" s="151"/>
      <c r="S1373" s="151"/>
      <c r="T1373" s="151"/>
      <c r="U1373" s="151"/>
      <c r="V1373" s="151"/>
      <c r="W1373" s="151"/>
      <c r="X1373" s="151"/>
      <c r="Y1373" s="151"/>
      <c r="Z1373" s="151"/>
      <c r="AA1373" s="151"/>
      <c r="AB1373" s="151"/>
      <c r="AC1373" s="151"/>
      <c r="AD1373" s="151"/>
      <c r="AE1373" s="151"/>
      <c r="AF1373" s="151"/>
      <c r="AG1373" s="151"/>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c r="BI1373" s="151"/>
      <c r="BJ1373" s="151"/>
      <c r="BK1373" s="151"/>
      <c r="BL1373" s="151"/>
      <c r="BM1373" s="151"/>
      <c r="BN1373" s="151"/>
      <c r="BO1373" s="151"/>
      <c r="BP1373" s="151"/>
      <c r="BQ1373" s="151"/>
      <c r="BR1373" s="151"/>
      <c r="BS1373" s="151"/>
      <c r="BT1373" s="151"/>
      <c r="BU1373" s="151"/>
      <c r="BV1373" s="151"/>
      <c r="BW1373" s="151"/>
      <c r="BX1373" s="151"/>
      <c r="BY1373" s="151"/>
      <c r="BZ1373" s="151"/>
      <c r="CA1373" s="151"/>
      <c r="CB1373" s="151"/>
      <c r="CC1373" s="151"/>
      <c r="CD1373" s="151"/>
      <c r="CE1373" s="151"/>
      <c r="CF1373" s="151"/>
      <c r="CG1373" s="151"/>
      <c r="CH1373" s="151"/>
      <c r="CI1373" s="151"/>
      <c r="CJ1373" s="151"/>
      <c r="CK1373" s="151"/>
      <c r="CL1373" s="151"/>
      <c r="CM1373" s="151"/>
      <c r="CN1373" s="151"/>
      <c r="CO1373" s="151"/>
      <c r="CP1373" s="151"/>
      <c r="CQ1373" s="151"/>
      <c r="CR1373" s="151"/>
      <c r="CS1373" s="151"/>
      <c r="CT1373" s="151"/>
      <c r="CU1373" s="151"/>
      <c r="CV1373" s="151"/>
      <c r="CW1373" s="151"/>
      <c r="CX1373" s="151"/>
      <c r="CY1373" s="151"/>
      <c r="CZ1373" s="151"/>
      <c r="DA1373" s="151"/>
      <c r="DB1373" s="151"/>
      <c r="DC1373" s="151"/>
      <c r="DD1373" s="151"/>
      <c r="DE1373" s="151"/>
      <c r="DF1373" s="151"/>
      <c r="DG1373" s="151"/>
      <c r="DH1373" s="151"/>
      <c r="DI1373" s="151"/>
      <c r="DJ1373" s="151"/>
      <c r="DK1373" s="151"/>
      <c r="DL1373" s="151"/>
      <c r="DM1373" s="151"/>
      <c r="DN1373" s="151"/>
      <c r="DO1373" s="151"/>
    </row>
    <row r="1374" spans="1:119" ht="15.75" customHeight="1" x14ac:dyDescent="0.2">
      <c r="A1374" s="151"/>
      <c r="B1374" s="151"/>
      <c r="C1374" s="151"/>
      <c r="D1374" s="151"/>
      <c r="E1374" s="151"/>
      <c r="F1374" s="151"/>
      <c r="G1374" s="151"/>
      <c r="H1374" s="151"/>
      <c r="I1374" s="151"/>
      <c r="J1374" s="151"/>
      <c r="K1374" s="151"/>
      <c r="L1374" s="151"/>
      <c r="M1374" s="151"/>
      <c r="N1374" s="151"/>
      <c r="O1374" s="151"/>
      <c r="P1374" s="151"/>
      <c r="Q1374" s="151"/>
      <c r="R1374" s="151"/>
      <c r="S1374" s="151"/>
      <c r="T1374" s="151"/>
      <c r="U1374" s="151"/>
      <c r="V1374" s="151"/>
      <c r="W1374" s="151"/>
      <c r="X1374" s="151"/>
      <c r="Y1374" s="151"/>
      <c r="Z1374" s="151"/>
      <c r="AA1374" s="151"/>
      <c r="AB1374" s="151"/>
      <c r="AC1374" s="151"/>
      <c r="AD1374" s="151"/>
      <c r="AE1374" s="151"/>
      <c r="AF1374" s="151"/>
      <c r="AG1374" s="151"/>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c r="BI1374" s="151"/>
      <c r="BJ1374" s="151"/>
      <c r="BK1374" s="151"/>
      <c r="BL1374" s="151"/>
      <c r="BM1374" s="151"/>
      <c r="BN1374" s="151"/>
      <c r="BO1374" s="151"/>
      <c r="BP1374" s="151"/>
      <c r="BQ1374" s="151"/>
      <c r="BR1374" s="151"/>
      <c r="BS1374" s="151"/>
      <c r="BT1374" s="151"/>
      <c r="BU1374" s="151"/>
      <c r="BV1374" s="151"/>
      <c r="BW1374" s="151"/>
      <c r="BX1374" s="151"/>
      <c r="BY1374" s="151"/>
      <c r="BZ1374" s="151"/>
      <c r="CA1374" s="151"/>
      <c r="CB1374" s="151"/>
      <c r="CC1374" s="151"/>
      <c r="CD1374" s="151"/>
      <c r="CE1374" s="151"/>
      <c r="CF1374" s="151"/>
      <c r="CG1374" s="151"/>
      <c r="CH1374" s="151"/>
      <c r="CI1374" s="151"/>
      <c r="CJ1374" s="151"/>
      <c r="CK1374" s="151"/>
      <c r="CL1374" s="151"/>
      <c r="CM1374" s="151"/>
      <c r="CN1374" s="151"/>
      <c r="CO1374" s="151"/>
      <c r="CP1374" s="151"/>
      <c r="CQ1374" s="151"/>
      <c r="CR1374" s="151"/>
      <c r="CS1374" s="151"/>
      <c r="CT1374" s="151"/>
      <c r="CU1374" s="151"/>
      <c r="CV1374" s="151"/>
      <c r="CW1374" s="151"/>
      <c r="CX1374" s="151"/>
      <c r="CY1374" s="151"/>
      <c r="CZ1374" s="151"/>
      <c r="DA1374" s="151"/>
      <c r="DB1374" s="151"/>
      <c r="DC1374" s="151"/>
      <c r="DD1374" s="151"/>
      <c r="DE1374" s="151"/>
      <c r="DF1374" s="151"/>
      <c r="DG1374" s="151"/>
      <c r="DH1374" s="151"/>
      <c r="DI1374" s="151"/>
      <c r="DJ1374" s="151"/>
      <c r="DK1374" s="151"/>
      <c r="DL1374" s="151"/>
      <c r="DM1374" s="151"/>
      <c r="DN1374" s="151"/>
      <c r="DO1374" s="151"/>
    </row>
    <row r="1375" spans="1:119" ht="15.75" customHeight="1" x14ac:dyDescent="0.2">
      <c r="A1375" s="151"/>
      <c r="B1375" s="151"/>
      <c r="C1375" s="151"/>
      <c r="D1375" s="151"/>
      <c r="E1375" s="151"/>
      <c r="F1375" s="151"/>
      <c r="G1375" s="151"/>
      <c r="H1375" s="151"/>
      <c r="I1375" s="151"/>
      <c r="J1375" s="151"/>
      <c r="K1375" s="151"/>
      <c r="L1375" s="151"/>
      <c r="M1375" s="151"/>
      <c r="N1375" s="151"/>
      <c r="O1375" s="151"/>
      <c r="P1375" s="151"/>
      <c r="Q1375" s="151"/>
      <c r="R1375" s="151"/>
      <c r="S1375" s="151"/>
      <c r="T1375" s="151"/>
      <c r="U1375" s="151"/>
      <c r="V1375" s="151"/>
      <c r="W1375" s="151"/>
      <c r="X1375" s="151"/>
      <c r="Y1375" s="151"/>
      <c r="Z1375" s="151"/>
      <c r="AA1375" s="151"/>
      <c r="AB1375" s="151"/>
      <c r="AC1375" s="151"/>
      <c r="AD1375" s="151"/>
      <c r="AE1375" s="151"/>
      <c r="AF1375" s="151"/>
      <c r="AG1375" s="151"/>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c r="BI1375" s="151"/>
      <c r="BJ1375" s="151"/>
      <c r="BK1375" s="151"/>
      <c r="BL1375" s="151"/>
      <c r="BM1375" s="151"/>
      <c r="BN1375" s="151"/>
      <c r="BO1375" s="151"/>
      <c r="BP1375" s="151"/>
      <c r="BQ1375" s="151"/>
      <c r="BR1375" s="151"/>
      <c r="BS1375" s="151"/>
      <c r="BT1375" s="151"/>
      <c r="BU1375" s="151"/>
      <c r="BV1375" s="151"/>
      <c r="BW1375" s="151"/>
      <c r="BX1375" s="151"/>
      <c r="BY1375" s="151"/>
      <c r="BZ1375" s="151"/>
      <c r="CA1375" s="151"/>
      <c r="CB1375" s="151"/>
      <c r="CC1375" s="151"/>
      <c r="CD1375" s="151"/>
      <c r="CE1375" s="151"/>
      <c r="CF1375" s="151"/>
      <c r="CG1375" s="151"/>
      <c r="CH1375" s="151"/>
      <c r="CI1375" s="151"/>
      <c r="CJ1375" s="151"/>
      <c r="CK1375" s="151"/>
      <c r="CL1375" s="151"/>
      <c r="CM1375" s="151"/>
      <c r="CN1375" s="151"/>
      <c r="CO1375" s="151"/>
      <c r="CP1375" s="151"/>
      <c r="CQ1375" s="151"/>
      <c r="CR1375" s="151"/>
      <c r="CS1375" s="151"/>
      <c r="CT1375" s="151"/>
      <c r="CU1375" s="151"/>
      <c r="CV1375" s="151"/>
      <c r="CW1375" s="151"/>
      <c r="CX1375" s="151"/>
      <c r="CY1375" s="151"/>
      <c r="CZ1375" s="151"/>
      <c r="DA1375" s="151"/>
      <c r="DB1375" s="151"/>
      <c r="DC1375" s="151"/>
      <c r="DD1375" s="151"/>
      <c r="DE1375" s="151"/>
      <c r="DF1375" s="151"/>
      <c r="DG1375" s="151"/>
      <c r="DH1375" s="151"/>
      <c r="DI1375" s="151"/>
      <c r="DJ1375" s="151"/>
      <c r="DK1375" s="151"/>
      <c r="DL1375" s="151"/>
      <c r="DM1375" s="151"/>
      <c r="DN1375" s="151"/>
      <c r="DO1375" s="151"/>
    </row>
    <row r="1376" spans="1:119" ht="15.75" customHeight="1" x14ac:dyDescent="0.2">
      <c r="A1376" s="151"/>
      <c r="B1376" s="151"/>
      <c r="C1376" s="151"/>
      <c r="D1376" s="151"/>
      <c r="E1376" s="151"/>
      <c r="F1376" s="151"/>
      <c r="G1376" s="151"/>
      <c r="H1376" s="151"/>
      <c r="I1376" s="151"/>
      <c r="J1376" s="151"/>
      <c r="K1376" s="151"/>
      <c r="L1376" s="151"/>
      <c r="M1376" s="151"/>
      <c r="N1376" s="151"/>
      <c r="O1376" s="151"/>
      <c r="P1376" s="151"/>
      <c r="Q1376" s="151"/>
      <c r="R1376" s="151"/>
      <c r="S1376" s="151"/>
      <c r="T1376" s="151"/>
      <c r="U1376" s="151"/>
      <c r="V1376" s="151"/>
      <c r="W1376" s="151"/>
      <c r="X1376" s="151"/>
      <c r="Y1376" s="151"/>
      <c r="Z1376" s="151"/>
      <c r="AA1376" s="151"/>
      <c r="AB1376" s="151"/>
      <c r="AC1376" s="151"/>
      <c r="AD1376" s="151"/>
      <c r="AE1376" s="151"/>
      <c r="AF1376" s="151"/>
      <c r="AG1376" s="151"/>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c r="BI1376" s="151"/>
      <c r="BJ1376" s="151"/>
      <c r="BK1376" s="151"/>
      <c r="BL1376" s="151"/>
      <c r="BM1376" s="151"/>
      <c r="BN1376" s="151"/>
      <c r="BO1376" s="151"/>
      <c r="BP1376" s="151"/>
      <c r="BQ1376" s="151"/>
      <c r="BR1376" s="151"/>
      <c r="BS1376" s="151"/>
      <c r="BT1376" s="151"/>
      <c r="BU1376" s="151"/>
      <c r="BV1376" s="151"/>
      <c r="BW1376" s="151"/>
      <c r="BX1376" s="151"/>
      <c r="BY1376" s="151"/>
      <c r="BZ1376" s="151"/>
      <c r="CA1376" s="151"/>
      <c r="CB1376" s="151"/>
      <c r="CC1376" s="151"/>
      <c r="CD1376" s="151"/>
      <c r="CE1376" s="151"/>
      <c r="CF1376" s="151"/>
      <c r="CG1376" s="151"/>
      <c r="CH1376" s="151"/>
      <c r="CI1376" s="151"/>
      <c r="CJ1376" s="151"/>
      <c r="CK1376" s="151"/>
      <c r="CL1376" s="151"/>
      <c r="CM1376" s="151"/>
      <c r="CN1376" s="151"/>
      <c r="CO1376" s="151"/>
      <c r="CP1376" s="151"/>
      <c r="CQ1376" s="151"/>
      <c r="CR1376" s="151"/>
      <c r="CS1376" s="151"/>
      <c r="CT1376" s="151"/>
      <c r="CU1376" s="151"/>
      <c r="CV1376" s="151"/>
      <c r="CW1376" s="151"/>
      <c r="CX1376" s="151"/>
      <c r="CY1376" s="151"/>
      <c r="CZ1376" s="151"/>
      <c r="DA1376" s="151"/>
      <c r="DB1376" s="151"/>
      <c r="DC1376" s="151"/>
      <c r="DD1376" s="151"/>
      <c r="DE1376" s="151"/>
      <c r="DF1376" s="151"/>
      <c r="DG1376" s="151"/>
      <c r="DH1376" s="151"/>
      <c r="DI1376" s="151"/>
      <c r="DJ1376" s="151"/>
      <c r="DK1376" s="151"/>
      <c r="DL1376" s="151"/>
      <c r="DM1376" s="151"/>
      <c r="DN1376" s="151"/>
      <c r="DO1376" s="151"/>
    </row>
    <row r="1377" spans="1:119" ht="15.75" customHeight="1" x14ac:dyDescent="0.2">
      <c r="A1377" s="151"/>
      <c r="B1377" s="151"/>
      <c r="C1377" s="151"/>
      <c r="D1377" s="151"/>
      <c r="E1377" s="151"/>
      <c r="F1377" s="151"/>
      <c r="G1377" s="151"/>
      <c r="H1377" s="151"/>
      <c r="I1377" s="151"/>
      <c r="J1377" s="151"/>
      <c r="K1377" s="151"/>
      <c r="L1377" s="151"/>
      <c r="M1377" s="151"/>
      <c r="N1377" s="151"/>
      <c r="O1377" s="151"/>
      <c r="P1377" s="151"/>
      <c r="Q1377" s="151"/>
      <c r="R1377" s="151"/>
      <c r="S1377" s="151"/>
      <c r="T1377" s="151"/>
      <c r="U1377" s="151"/>
      <c r="V1377" s="151"/>
      <c r="W1377" s="151"/>
      <c r="X1377" s="151"/>
      <c r="Y1377" s="151"/>
      <c r="Z1377" s="151"/>
      <c r="AA1377" s="151"/>
      <c r="AB1377" s="151"/>
      <c r="AC1377" s="151"/>
      <c r="AD1377" s="151"/>
      <c r="AE1377" s="151"/>
      <c r="AF1377" s="151"/>
      <c r="AG1377" s="151"/>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c r="BI1377" s="151"/>
      <c r="BJ1377" s="151"/>
      <c r="BK1377" s="151"/>
      <c r="BL1377" s="151"/>
      <c r="BM1377" s="151"/>
      <c r="BN1377" s="151"/>
      <c r="BO1377" s="151"/>
      <c r="BP1377" s="151"/>
      <c r="BQ1377" s="151"/>
      <c r="BR1377" s="151"/>
      <c r="BS1377" s="151"/>
      <c r="BT1377" s="151"/>
      <c r="BU1377" s="151"/>
      <c r="BV1377" s="151"/>
      <c r="BW1377" s="151"/>
      <c r="BX1377" s="151"/>
      <c r="BY1377" s="151"/>
      <c r="BZ1377" s="151"/>
      <c r="CA1377" s="151"/>
      <c r="CB1377" s="151"/>
      <c r="CC1377" s="151"/>
      <c r="CD1377" s="151"/>
      <c r="CE1377" s="151"/>
      <c r="CF1377" s="151"/>
      <c r="CG1377" s="151"/>
      <c r="CH1377" s="151"/>
      <c r="CI1377" s="151"/>
      <c r="CJ1377" s="151"/>
      <c r="CK1377" s="151"/>
      <c r="CL1377" s="151"/>
      <c r="CM1377" s="151"/>
      <c r="CN1377" s="151"/>
      <c r="CO1377" s="151"/>
      <c r="CP1377" s="151"/>
      <c r="CQ1377" s="151"/>
      <c r="CR1377" s="151"/>
      <c r="CS1377" s="151"/>
      <c r="CT1377" s="151"/>
      <c r="CU1377" s="151"/>
      <c r="CV1377" s="151"/>
      <c r="CW1377" s="151"/>
      <c r="CX1377" s="151"/>
      <c r="CY1377" s="151"/>
      <c r="CZ1377" s="151"/>
      <c r="DA1377" s="151"/>
      <c r="DB1377" s="151"/>
      <c r="DC1377" s="151"/>
      <c r="DD1377" s="151"/>
      <c r="DE1377" s="151"/>
      <c r="DF1377" s="151"/>
      <c r="DG1377" s="151"/>
      <c r="DH1377" s="151"/>
      <c r="DI1377" s="151"/>
      <c r="DJ1377" s="151"/>
      <c r="DK1377" s="151"/>
      <c r="DL1377" s="151"/>
      <c r="DM1377" s="151"/>
      <c r="DN1377" s="151"/>
      <c r="DO1377" s="151"/>
    </row>
    <row r="1378" spans="1:119" ht="15.75" customHeight="1" x14ac:dyDescent="0.2">
      <c r="A1378" s="151"/>
      <c r="B1378" s="151"/>
      <c r="C1378" s="151"/>
      <c r="D1378" s="151"/>
      <c r="E1378" s="151"/>
      <c r="F1378" s="151"/>
      <c r="G1378" s="151"/>
      <c r="H1378" s="151"/>
      <c r="I1378" s="151"/>
      <c r="J1378" s="151"/>
      <c r="K1378" s="151"/>
      <c r="L1378" s="151"/>
      <c r="M1378" s="151"/>
      <c r="N1378" s="151"/>
      <c r="O1378" s="151"/>
      <c r="P1378" s="151"/>
      <c r="Q1378" s="151"/>
      <c r="R1378" s="151"/>
      <c r="S1378" s="151"/>
      <c r="T1378" s="151"/>
      <c r="U1378" s="151"/>
      <c r="V1378" s="151"/>
      <c r="W1378" s="151"/>
      <c r="X1378" s="151"/>
      <c r="Y1378" s="151"/>
      <c r="Z1378" s="151"/>
      <c r="AA1378" s="151"/>
      <c r="AB1378" s="151"/>
      <c r="AC1378" s="151"/>
      <c r="AD1378" s="151"/>
      <c r="AE1378" s="151"/>
      <c r="AF1378" s="151"/>
      <c r="AG1378" s="151"/>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c r="BI1378" s="151"/>
      <c r="BJ1378" s="151"/>
      <c r="BK1378" s="151"/>
      <c r="BL1378" s="151"/>
      <c r="BM1378" s="151"/>
      <c r="BN1378" s="151"/>
      <c r="BO1378" s="151"/>
      <c r="BP1378" s="151"/>
      <c r="BQ1378" s="151"/>
      <c r="BR1378" s="151"/>
      <c r="BS1378" s="151"/>
      <c r="BT1378" s="151"/>
      <c r="BU1378" s="151"/>
      <c r="BV1378" s="151"/>
      <c r="BW1378" s="151"/>
      <c r="BX1378" s="151"/>
      <c r="BY1378" s="151"/>
      <c r="BZ1378" s="151"/>
      <c r="CA1378" s="151"/>
      <c r="CB1378" s="151"/>
      <c r="CC1378" s="151"/>
      <c r="CD1378" s="151"/>
      <c r="CE1378" s="151"/>
      <c r="CF1378" s="151"/>
      <c r="CG1378" s="151"/>
      <c r="CH1378" s="151"/>
      <c r="CI1378" s="151"/>
      <c r="CJ1378" s="151"/>
      <c r="CK1378" s="151"/>
      <c r="CL1378" s="151"/>
      <c r="CM1378" s="151"/>
      <c r="CN1378" s="151"/>
      <c r="CO1378" s="151"/>
      <c r="CP1378" s="151"/>
      <c r="CQ1378" s="151"/>
      <c r="CR1378" s="151"/>
      <c r="CS1378" s="151"/>
      <c r="CT1378" s="151"/>
      <c r="CU1378" s="151"/>
      <c r="CV1378" s="151"/>
      <c r="CW1378" s="151"/>
      <c r="CX1378" s="151"/>
      <c r="CY1378" s="151"/>
      <c r="CZ1378" s="151"/>
      <c r="DA1378" s="151"/>
      <c r="DB1378" s="151"/>
      <c r="DC1378" s="151"/>
      <c r="DD1378" s="151"/>
      <c r="DE1378" s="151"/>
      <c r="DF1378" s="151"/>
      <c r="DG1378" s="151"/>
      <c r="DH1378" s="151"/>
      <c r="DI1378" s="151"/>
      <c r="DJ1378" s="151"/>
      <c r="DK1378" s="151"/>
      <c r="DL1378" s="151"/>
      <c r="DM1378" s="151"/>
      <c r="DN1378" s="151"/>
      <c r="DO1378" s="151"/>
    </row>
    <row r="1379" spans="1:119" ht="15.75" customHeight="1" x14ac:dyDescent="0.2">
      <c r="A1379" s="151"/>
      <c r="B1379" s="151"/>
      <c r="C1379" s="151"/>
      <c r="D1379" s="151"/>
      <c r="E1379" s="151"/>
      <c r="F1379" s="151"/>
      <c r="G1379" s="151"/>
      <c r="H1379" s="151"/>
      <c r="I1379" s="151"/>
      <c r="J1379" s="151"/>
      <c r="K1379" s="151"/>
      <c r="L1379" s="151"/>
      <c r="M1379" s="151"/>
      <c r="N1379" s="151"/>
      <c r="O1379" s="151"/>
      <c r="P1379" s="151"/>
      <c r="Q1379" s="151"/>
      <c r="R1379" s="151"/>
      <c r="S1379" s="151"/>
      <c r="T1379" s="151"/>
      <c r="U1379" s="151"/>
      <c r="V1379" s="151"/>
      <c r="W1379" s="151"/>
      <c r="X1379" s="151"/>
      <c r="Y1379" s="151"/>
      <c r="Z1379" s="151"/>
      <c r="AA1379" s="151"/>
      <c r="AB1379" s="151"/>
      <c r="AC1379" s="151"/>
      <c r="AD1379" s="151"/>
      <c r="AE1379" s="151"/>
      <c r="AF1379" s="151"/>
      <c r="AG1379" s="151"/>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c r="BI1379" s="151"/>
      <c r="BJ1379" s="151"/>
      <c r="BK1379" s="151"/>
      <c r="BL1379" s="151"/>
      <c r="BM1379" s="151"/>
      <c r="BN1379" s="151"/>
      <c r="BO1379" s="151"/>
      <c r="BP1379" s="151"/>
      <c r="BQ1379" s="151"/>
      <c r="BR1379" s="151"/>
      <c r="BS1379" s="151"/>
      <c r="BT1379" s="151"/>
      <c r="BU1379" s="151"/>
      <c r="BV1379" s="151"/>
      <c r="BW1379" s="151"/>
      <c r="BX1379" s="151"/>
      <c r="BY1379" s="151"/>
      <c r="BZ1379" s="151"/>
      <c r="CA1379" s="151"/>
      <c r="CB1379" s="151"/>
      <c r="CC1379" s="151"/>
      <c r="CD1379" s="151"/>
      <c r="CE1379" s="151"/>
      <c r="CF1379" s="151"/>
      <c r="CG1379" s="151"/>
      <c r="CH1379" s="151"/>
      <c r="CI1379" s="151"/>
      <c r="CJ1379" s="151"/>
      <c r="CK1379" s="151"/>
      <c r="CL1379" s="151"/>
      <c r="CM1379" s="151"/>
      <c r="CN1379" s="151"/>
      <c r="CO1379" s="151"/>
      <c r="CP1379" s="151"/>
      <c r="CQ1379" s="151"/>
      <c r="CR1379" s="151"/>
      <c r="CS1379" s="151"/>
      <c r="CT1379" s="151"/>
      <c r="CU1379" s="151"/>
      <c r="CV1379" s="151"/>
      <c r="CW1379" s="151"/>
      <c r="CX1379" s="151"/>
      <c r="CY1379" s="151"/>
      <c r="CZ1379" s="151"/>
      <c r="DA1379" s="151"/>
      <c r="DB1379" s="151"/>
      <c r="DC1379" s="151"/>
      <c r="DD1379" s="151"/>
      <c r="DE1379" s="151"/>
      <c r="DF1379" s="151"/>
      <c r="DG1379" s="151"/>
      <c r="DH1379" s="151"/>
      <c r="DI1379" s="151"/>
      <c r="DJ1379" s="151"/>
      <c r="DK1379" s="151"/>
      <c r="DL1379" s="151"/>
      <c r="DM1379" s="151"/>
      <c r="DN1379" s="151"/>
      <c r="DO1379" s="151"/>
    </row>
    <row r="1380" spans="1:119" ht="15.75" customHeight="1" x14ac:dyDescent="0.2">
      <c r="A1380" s="151"/>
      <c r="B1380" s="151"/>
      <c r="C1380" s="151"/>
      <c r="D1380" s="151"/>
      <c r="E1380" s="151"/>
      <c r="F1380" s="151"/>
      <c r="G1380" s="151"/>
      <c r="H1380" s="151"/>
      <c r="I1380" s="151"/>
      <c r="J1380" s="151"/>
      <c r="K1380" s="151"/>
      <c r="L1380" s="151"/>
      <c r="M1380" s="151"/>
      <c r="N1380" s="151"/>
      <c r="O1380" s="151"/>
      <c r="P1380" s="151"/>
      <c r="Q1380" s="151"/>
      <c r="R1380" s="151"/>
      <c r="S1380" s="151"/>
      <c r="T1380" s="151"/>
      <c r="U1380" s="151"/>
      <c r="V1380" s="151"/>
      <c r="W1380" s="151"/>
      <c r="X1380" s="151"/>
      <c r="Y1380" s="151"/>
      <c r="Z1380" s="151"/>
      <c r="AA1380" s="151"/>
      <c r="AB1380" s="151"/>
      <c r="AC1380" s="151"/>
      <c r="AD1380" s="151"/>
      <c r="AE1380" s="151"/>
      <c r="AF1380" s="151"/>
      <c r="AG1380" s="151"/>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c r="BI1380" s="151"/>
      <c r="BJ1380" s="151"/>
      <c r="BK1380" s="151"/>
      <c r="BL1380" s="151"/>
      <c r="BM1380" s="151"/>
      <c r="BN1380" s="151"/>
      <c r="BO1380" s="151"/>
      <c r="BP1380" s="151"/>
      <c r="BQ1380" s="151"/>
      <c r="BR1380" s="151"/>
      <c r="BS1380" s="151"/>
      <c r="BT1380" s="151"/>
      <c r="BU1380" s="151"/>
      <c r="BV1380" s="151"/>
      <c r="BW1380" s="151"/>
      <c r="BX1380" s="151"/>
      <c r="BY1380" s="151"/>
      <c r="BZ1380" s="151"/>
      <c r="CA1380" s="151"/>
      <c r="CB1380" s="151"/>
      <c r="CC1380" s="151"/>
      <c r="CD1380" s="151"/>
      <c r="CE1380" s="151"/>
      <c r="CF1380" s="151"/>
      <c r="CG1380" s="151"/>
      <c r="CH1380" s="151"/>
      <c r="CI1380" s="151"/>
      <c r="CJ1380" s="151"/>
      <c r="CK1380" s="151"/>
      <c r="CL1380" s="151"/>
      <c r="CM1380" s="151"/>
      <c r="CN1380" s="151"/>
      <c r="CO1380" s="151"/>
      <c r="CP1380" s="151"/>
      <c r="CQ1380" s="151"/>
      <c r="CR1380" s="151"/>
      <c r="CS1380" s="151"/>
      <c r="CT1380" s="151"/>
      <c r="CU1380" s="151"/>
      <c r="CV1380" s="151"/>
      <c r="CW1380" s="151"/>
      <c r="CX1380" s="151"/>
      <c r="CY1380" s="151"/>
      <c r="CZ1380" s="151"/>
      <c r="DA1380" s="151"/>
      <c r="DB1380" s="151"/>
      <c r="DC1380" s="151"/>
      <c r="DD1380" s="151"/>
      <c r="DE1380" s="151"/>
      <c r="DF1380" s="151"/>
      <c r="DG1380" s="151"/>
      <c r="DH1380" s="151"/>
      <c r="DI1380" s="151"/>
      <c r="DJ1380" s="151"/>
      <c r="DK1380" s="151"/>
      <c r="DL1380" s="151"/>
      <c r="DM1380" s="151"/>
      <c r="DN1380" s="151"/>
      <c r="DO1380" s="151"/>
    </row>
    <row r="1381" spans="1:119" ht="15.75" customHeight="1" x14ac:dyDescent="0.2">
      <c r="A1381" s="151"/>
      <c r="B1381" s="151"/>
      <c r="C1381" s="151"/>
      <c r="D1381" s="151"/>
      <c r="E1381" s="151"/>
      <c r="F1381" s="151"/>
      <c r="G1381" s="151"/>
      <c r="H1381" s="151"/>
      <c r="I1381" s="151"/>
      <c r="J1381" s="151"/>
      <c r="K1381" s="151"/>
      <c r="L1381" s="151"/>
      <c r="M1381" s="151"/>
      <c r="N1381" s="151"/>
      <c r="O1381" s="151"/>
      <c r="P1381" s="151"/>
      <c r="Q1381" s="151"/>
      <c r="R1381" s="151"/>
      <c r="S1381" s="151"/>
      <c r="T1381" s="151"/>
      <c r="U1381" s="151"/>
      <c r="V1381" s="151"/>
      <c r="W1381" s="151"/>
      <c r="X1381" s="151"/>
      <c r="Y1381" s="151"/>
      <c r="Z1381" s="151"/>
      <c r="AA1381" s="151"/>
      <c r="AB1381" s="151"/>
      <c r="AC1381" s="151"/>
      <c r="AD1381" s="151"/>
      <c r="AE1381" s="151"/>
      <c r="AF1381" s="151"/>
      <c r="AG1381" s="151"/>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c r="BI1381" s="151"/>
      <c r="BJ1381" s="151"/>
      <c r="BK1381" s="151"/>
      <c r="BL1381" s="151"/>
      <c r="BM1381" s="151"/>
      <c r="BN1381" s="151"/>
      <c r="BO1381" s="151"/>
      <c r="BP1381" s="151"/>
      <c r="BQ1381" s="151"/>
      <c r="BR1381" s="151"/>
      <c r="BS1381" s="151"/>
      <c r="BT1381" s="151"/>
      <c r="BU1381" s="151"/>
      <c r="BV1381" s="151"/>
      <c r="BW1381" s="151"/>
      <c r="BX1381" s="151"/>
      <c r="BY1381" s="151"/>
      <c r="BZ1381" s="151"/>
      <c r="CA1381" s="151"/>
      <c r="CB1381" s="151"/>
      <c r="CC1381" s="151"/>
      <c r="CD1381" s="151"/>
      <c r="CE1381" s="151"/>
      <c r="CF1381" s="151"/>
      <c r="CG1381" s="151"/>
      <c r="CH1381" s="151"/>
      <c r="CI1381" s="151"/>
      <c r="CJ1381" s="151"/>
      <c r="CK1381" s="151"/>
      <c r="CL1381" s="151"/>
      <c r="CM1381" s="151"/>
      <c r="CN1381" s="151"/>
      <c r="CO1381" s="151"/>
      <c r="CP1381" s="151"/>
      <c r="CQ1381" s="151"/>
      <c r="CR1381" s="151"/>
      <c r="CS1381" s="151"/>
      <c r="CT1381" s="151"/>
      <c r="CU1381" s="151"/>
      <c r="CV1381" s="151"/>
      <c r="CW1381" s="151"/>
      <c r="CX1381" s="151"/>
      <c r="CY1381" s="151"/>
      <c r="CZ1381" s="151"/>
      <c r="DA1381" s="151"/>
      <c r="DB1381" s="151"/>
      <c r="DC1381" s="151"/>
      <c r="DD1381" s="151"/>
      <c r="DE1381" s="151"/>
      <c r="DF1381" s="151"/>
      <c r="DG1381" s="151"/>
      <c r="DH1381" s="151"/>
      <c r="DI1381" s="151"/>
      <c r="DJ1381" s="151"/>
      <c r="DK1381" s="151"/>
      <c r="DL1381" s="151"/>
      <c r="DM1381" s="151"/>
      <c r="DN1381" s="151"/>
      <c r="DO1381" s="151"/>
    </row>
    <row r="1382" spans="1:119" ht="15.75" customHeight="1" x14ac:dyDescent="0.2">
      <c r="A1382" s="151"/>
      <c r="B1382" s="151"/>
      <c r="C1382" s="151"/>
      <c r="D1382" s="151"/>
      <c r="E1382" s="151"/>
      <c r="F1382" s="151"/>
      <c r="G1382" s="151"/>
      <c r="H1382" s="151"/>
      <c r="I1382" s="151"/>
      <c r="J1382" s="151"/>
      <c r="K1382" s="151"/>
      <c r="L1382" s="151"/>
      <c r="M1382" s="151"/>
      <c r="N1382" s="151"/>
      <c r="O1382" s="151"/>
      <c r="P1382" s="151"/>
      <c r="Q1382" s="151"/>
      <c r="R1382" s="151"/>
      <c r="S1382" s="151"/>
      <c r="T1382" s="151"/>
      <c r="U1382" s="151"/>
      <c r="V1382" s="151"/>
      <c r="W1382" s="151"/>
      <c r="X1382" s="151"/>
      <c r="Y1382" s="151"/>
      <c r="Z1382" s="151"/>
      <c r="AA1382" s="151"/>
      <c r="AB1382" s="151"/>
      <c r="AC1382" s="151"/>
      <c r="AD1382" s="151"/>
      <c r="AE1382" s="151"/>
      <c r="AF1382" s="151"/>
      <c r="AG1382" s="151"/>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c r="BI1382" s="151"/>
      <c r="BJ1382" s="151"/>
      <c r="BK1382" s="151"/>
      <c r="BL1382" s="151"/>
      <c r="BM1382" s="151"/>
      <c r="BN1382" s="151"/>
      <c r="BO1382" s="151"/>
      <c r="BP1382" s="151"/>
      <c r="BQ1382" s="151"/>
      <c r="BR1382" s="151"/>
      <c r="BS1382" s="151"/>
      <c r="BT1382" s="151"/>
      <c r="BU1382" s="151"/>
      <c r="BV1382" s="151"/>
      <c r="BW1382" s="151"/>
      <c r="BX1382" s="151"/>
      <c r="BY1382" s="151"/>
      <c r="BZ1382" s="151"/>
      <c r="CA1382" s="151"/>
      <c r="CB1382" s="151"/>
      <c r="CC1382" s="151"/>
      <c r="CD1382" s="151"/>
      <c r="CE1382" s="151"/>
      <c r="CF1382" s="151"/>
      <c r="CG1382" s="151"/>
      <c r="CH1382" s="151"/>
      <c r="CI1382" s="151"/>
      <c r="CJ1382" s="151"/>
      <c r="CK1382" s="151"/>
      <c r="CL1382" s="151"/>
      <c r="CM1382" s="151"/>
      <c r="CN1382" s="151"/>
      <c r="CO1382" s="151"/>
      <c r="CP1382" s="151"/>
      <c r="CQ1382" s="151"/>
      <c r="CR1382" s="151"/>
      <c r="CS1382" s="151"/>
      <c r="CT1382" s="151"/>
      <c r="CU1382" s="151"/>
      <c r="CV1382" s="151"/>
      <c r="CW1382" s="151"/>
      <c r="CX1382" s="151"/>
      <c r="CY1382" s="151"/>
      <c r="CZ1382" s="151"/>
      <c r="DA1382" s="151"/>
      <c r="DB1382" s="151"/>
      <c r="DC1382" s="151"/>
      <c r="DD1382" s="151"/>
      <c r="DE1382" s="151"/>
      <c r="DF1382" s="151"/>
      <c r="DG1382" s="151"/>
      <c r="DH1382" s="151"/>
      <c r="DI1382" s="151"/>
      <c r="DJ1382" s="151"/>
      <c r="DK1382" s="151"/>
      <c r="DL1382" s="151"/>
      <c r="DM1382" s="151"/>
      <c r="DN1382" s="151"/>
      <c r="DO1382" s="151"/>
    </row>
    <row r="1383" spans="1:119" ht="15.75" customHeight="1" x14ac:dyDescent="0.2">
      <c r="A1383" s="151"/>
      <c r="B1383" s="151"/>
      <c r="C1383" s="151"/>
      <c r="D1383" s="151"/>
      <c r="E1383" s="151"/>
      <c r="F1383" s="151"/>
      <c r="G1383" s="151"/>
      <c r="H1383" s="151"/>
      <c r="I1383" s="151"/>
      <c r="J1383" s="151"/>
      <c r="K1383" s="151"/>
      <c r="L1383" s="151"/>
      <c r="M1383" s="151"/>
      <c r="N1383" s="151"/>
      <c r="O1383" s="151"/>
      <c r="P1383" s="151"/>
      <c r="Q1383" s="151"/>
      <c r="R1383" s="151"/>
      <c r="S1383" s="151"/>
      <c r="T1383" s="151"/>
      <c r="U1383" s="151"/>
      <c r="V1383" s="151"/>
      <c r="W1383" s="151"/>
      <c r="X1383" s="151"/>
      <c r="Y1383" s="151"/>
      <c r="Z1383" s="151"/>
      <c r="AA1383" s="151"/>
      <c r="AB1383" s="151"/>
      <c r="AC1383" s="151"/>
      <c r="AD1383" s="151"/>
      <c r="AE1383" s="151"/>
      <c r="AF1383" s="151"/>
      <c r="AG1383" s="151"/>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c r="BI1383" s="151"/>
      <c r="BJ1383" s="151"/>
      <c r="BK1383" s="151"/>
      <c r="BL1383" s="151"/>
      <c r="BM1383" s="151"/>
      <c r="BN1383" s="151"/>
      <c r="BO1383" s="151"/>
      <c r="BP1383" s="151"/>
      <c r="BQ1383" s="151"/>
      <c r="BR1383" s="151"/>
      <c r="BS1383" s="151"/>
      <c r="BT1383" s="151"/>
      <c r="BU1383" s="151"/>
      <c r="BV1383" s="151"/>
      <c r="BW1383" s="151"/>
      <c r="BX1383" s="151"/>
      <c r="BY1383" s="151"/>
      <c r="BZ1383" s="151"/>
      <c r="CA1383" s="151"/>
      <c r="CB1383" s="151"/>
      <c r="CC1383" s="151"/>
      <c r="CD1383" s="151"/>
      <c r="CE1383" s="151"/>
      <c r="CF1383" s="151"/>
      <c r="CG1383" s="151"/>
      <c r="CH1383" s="151"/>
      <c r="CI1383" s="151"/>
      <c r="CJ1383" s="151"/>
      <c r="CK1383" s="151"/>
      <c r="CL1383" s="151"/>
      <c r="CM1383" s="151"/>
      <c r="CN1383" s="151"/>
      <c r="CO1383" s="151"/>
      <c r="CP1383" s="151"/>
      <c r="CQ1383" s="151"/>
      <c r="CR1383" s="151"/>
      <c r="CS1383" s="151"/>
      <c r="CT1383" s="151"/>
      <c r="CU1383" s="151"/>
      <c r="CV1383" s="151"/>
      <c r="CW1383" s="151"/>
      <c r="CX1383" s="151"/>
      <c r="CY1383" s="151"/>
      <c r="CZ1383" s="151"/>
      <c r="DA1383" s="151"/>
      <c r="DB1383" s="151"/>
      <c r="DC1383" s="151"/>
      <c r="DD1383" s="151"/>
      <c r="DE1383" s="151"/>
      <c r="DF1383" s="151"/>
      <c r="DG1383" s="151"/>
      <c r="DH1383" s="151"/>
      <c r="DI1383" s="151"/>
      <c r="DJ1383" s="151"/>
      <c r="DK1383" s="151"/>
      <c r="DL1383" s="151"/>
      <c r="DM1383" s="151"/>
      <c r="DN1383" s="151"/>
      <c r="DO1383" s="151"/>
    </row>
    <row r="1384" spans="1:119" ht="15.75" customHeight="1" x14ac:dyDescent="0.2">
      <c r="A1384" s="151"/>
      <c r="B1384" s="151"/>
      <c r="C1384" s="151"/>
      <c r="D1384" s="151"/>
      <c r="E1384" s="151"/>
      <c r="F1384" s="151"/>
      <c r="G1384" s="151"/>
      <c r="H1384" s="151"/>
      <c r="I1384" s="151"/>
      <c r="J1384" s="151"/>
      <c r="K1384" s="151"/>
      <c r="L1384" s="151"/>
      <c r="M1384" s="151"/>
      <c r="N1384" s="151"/>
      <c r="O1384" s="151"/>
      <c r="P1384" s="151"/>
      <c r="Q1384" s="151"/>
      <c r="R1384" s="151"/>
      <c r="S1384" s="151"/>
      <c r="T1384" s="151"/>
      <c r="U1384" s="151"/>
      <c r="V1384" s="151"/>
      <c r="W1384" s="151"/>
      <c r="X1384" s="151"/>
      <c r="Y1384" s="151"/>
      <c r="Z1384" s="151"/>
      <c r="AA1384" s="151"/>
      <c r="AB1384" s="151"/>
      <c r="AC1384" s="151"/>
      <c r="AD1384" s="151"/>
      <c r="AE1384" s="151"/>
      <c r="AF1384" s="151"/>
      <c r="AG1384" s="151"/>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c r="BI1384" s="151"/>
      <c r="BJ1384" s="151"/>
      <c r="BK1384" s="151"/>
      <c r="BL1384" s="151"/>
      <c r="BM1384" s="151"/>
      <c r="BN1384" s="151"/>
      <c r="BO1384" s="151"/>
      <c r="BP1384" s="151"/>
      <c r="BQ1384" s="151"/>
      <c r="BR1384" s="151"/>
      <c r="BS1384" s="151"/>
      <c r="BT1384" s="151"/>
      <c r="BU1384" s="151"/>
      <c r="BV1384" s="151"/>
      <c r="BW1384" s="151"/>
      <c r="BX1384" s="151"/>
      <c r="BY1384" s="151"/>
      <c r="BZ1384" s="151"/>
      <c r="CA1384" s="151"/>
      <c r="CB1384" s="151"/>
      <c r="CC1384" s="151"/>
      <c r="CD1384" s="151"/>
      <c r="CE1384" s="151"/>
      <c r="CF1384" s="151"/>
      <c r="CG1384" s="151"/>
      <c r="CH1384" s="151"/>
      <c r="CI1384" s="151"/>
      <c r="CJ1384" s="151"/>
      <c r="CK1384" s="151"/>
      <c r="CL1384" s="151"/>
      <c r="CM1384" s="151"/>
      <c r="CN1384" s="151"/>
      <c r="CO1384" s="151"/>
      <c r="CP1384" s="151"/>
      <c r="CQ1384" s="151"/>
      <c r="CR1384" s="151"/>
      <c r="CS1384" s="151"/>
      <c r="CT1384" s="151"/>
      <c r="CU1384" s="151"/>
      <c r="CV1384" s="151"/>
      <c r="CW1384" s="151"/>
      <c r="CX1384" s="151"/>
      <c r="CY1384" s="151"/>
      <c r="CZ1384" s="151"/>
      <c r="DA1384" s="151"/>
      <c r="DB1384" s="151"/>
      <c r="DC1384" s="151"/>
      <c r="DD1384" s="151"/>
      <c r="DE1384" s="151"/>
      <c r="DF1384" s="151"/>
      <c r="DG1384" s="151"/>
      <c r="DH1384" s="151"/>
      <c r="DI1384" s="151"/>
      <c r="DJ1384" s="151"/>
      <c r="DK1384" s="151"/>
      <c r="DL1384" s="151"/>
      <c r="DM1384" s="151"/>
      <c r="DN1384" s="151"/>
      <c r="DO1384" s="151"/>
    </row>
    <row r="1385" spans="1:119" ht="15.75" customHeight="1" x14ac:dyDescent="0.2">
      <c r="A1385" s="151"/>
      <c r="B1385" s="151"/>
      <c r="C1385" s="151"/>
      <c r="D1385" s="151"/>
      <c r="E1385" s="151"/>
      <c r="F1385" s="151"/>
      <c r="G1385" s="151"/>
      <c r="H1385" s="151"/>
      <c r="I1385" s="151"/>
      <c r="J1385" s="151"/>
      <c r="K1385" s="151"/>
      <c r="L1385" s="151"/>
      <c r="M1385" s="151"/>
      <c r="N1385" s="151"/>
      <c r="O1385" s="151"/>
      <c r="P1385" s="151"/>
      <c r="Q1385" s="151"/>
      <c r="R1385" s="151"/>
      <c r="S1385" s="151"/>
      <c r="T1385" s="151"/>
      <c r="U1385" s="151"/>
      <c r="V1385" s="151"/>
      <c r="W1385" s="151"/>
      <c r="X1385" s="151"/>
      <c r="Y1385" s="151"/>
      <c r="Z1385" s="151"/>
      <c r="AA1385" s="151"/>
      <c r="AB1385" s="151"/>
      <c r="AC1385" s="151"/>
      <c r="AD1385" s="151"/>
      <c r="AE1385" s="151"/>
      <c r="AF1385" s="151"/>
      <c r="AG1385" s="151"/>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c r="BI1385" s="151"/>
      <c r="BJ1385" s="151"/>
      <c r="BK1385" s="151"/>
      <c r="BL1385" s="151"/>
      <c r="BM1385" s="151"/>
      <c r="BN1385" s="151"/>
      <c r="BO1385" s="151"/>
      <c r="BP1385" s="151"/>
      <c r="BQ1385" s="151"/>
      <c r="BR1385" s="151"/>
      <c r="BS1385" s="151"/>
      <c r="BT1385" s="151"/>
      <c r="BU1385" s="151"/>
      <c r="BV1385" s="151"/>
      <c r="BW1385" s="151"/>
      <c r="BX1385" s="151"/>
      <c r="BY1385" s="151"/>
      <c r="BZ1385" s="151"/>
      <c r="CA1385" s="151"/>
      <c r="CB1385" s="151"/>
      <c r="CC1385" s="151"/>
      <c r="CD1385" s="151"/>
      <c r="CE1385" s="151"/>
      <c r="CF1385" s="151"/>
      <c r="CG1385" s="151"/>
      <c r="CH1385" s="151"/>
      <c r="CI1385" s="151"/>
      <c r="CJ1385" s="151"/>
      <c r="CK1385" s="151"/>
      <c r="CL1385" s="151"/>
      <c r="CM1385" s="151"/>
      <c r="CN1385" s="151"/>
      <c r="CO1385" s="151"/>
      <c r="CP1385" s="151"/>
      <c r="CQ1385" s="151"/>
      <c r="CR1385" s="151"/>
      <c r="CS1385" s="151"/>
      <c r="CT1385" s="151"/>
      <c r="CU1385" s="151"/>
      <c r="CV1385" s="151"/>
      <c r="CW1385" s="151"/>
      <c r="CX1385" s="151"/>
      <c r="CY1385" s="151"/>
      <c r="CZ1385" s="151"/>
      <c r="DA1385" s="151"/>
      <c r="DB1385" s="151"/>
      <c r="DC1385" s="151"/>
      <c r="DD1385" s="151"/>
      <c r="DE1385" s="151"/>
      <c r="DF1385" s="151"/>
      <c r="DG1385" s="151"/>
      <c r="DH1385" s="151"/>
      <c r="DI1385" s="151"/>
      <c r="DJ1385" s="151"/>
      <c r="DK1385" s="151"/>
      <c r="DL1385" s="151"/>
      <c r="DM1385" s="151"/>
      <c r="DN1385" s="151"/>
      <c r="DO1385" s="151"/>
    </row>
    <row r="1386" spans="1:119" ht="15.75" customHeight="1" x14ac:dyDescent="0.2">
      <c r="A1386" s="151"/>
      <c r="B1386" s="151"/>
      <c r="C1386" s="151"/>
      <c r="D1386" s="151"/>
      <c r="E1386" s="151"/>
      <c r="F1386" s="151"/>
      <c r="G1386" s="151"/>
      <c r="H1386" s="151"/>
      <c r="I1386" s="151"/>
      <c r="J1386" s="151"/>
      <c r="K1386" s="151"/>
      <c r="L1386" s="151"/>
      <c r="M1386" s="151"/>
      <c r="N1386" s="151"/>
      <c r="O1386" s="151"/>
      <c r="P1386" s="151"/>
      <c r="Q1386" s="151"/>
      <c r="R1386" s="151"/>
      <c r="S1386" s="151"/>
      <c r="T1386" s="151"/>
      <c r="U1386" s="151"/>
      <c r="V1386" s="151"/>
      <c r="W1386" s="151"/>
      <c r="X1386" s="151"/>
      <c r="Y1386" s="151"/>
      <c r="Z1386" s="151"/>
      <c r="AA1386" s="151"/>
      <c r="AB1386" s="151"/>
      <c r="AC1386" s="151"/>
      <c r="AD1386" s="151"/>
      <c r="AE1386" s="151"/>
      <c r="AF1386" s="151"/>
      <c r="AG1386" s="151"/>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c r="BI1386" s="151"/>
      <c r="BJ1386" s="151"/>
      <c r="BK1386" s="151"/>
      <c r="BL1386" s="151"/>
      <c r="BM1386" s="151"/>
      <c r="BN1386" s="151"/>
      <c r="BO1386" s="151"/>
      <c r="BP1386" s="151"/>
      <c r="BQ1386" s="151"/>
      <c r="BR1386" s="151"/>
      <c r="BS1386" s="151"/>
      <c r="BT1386" s="151"/>
      <c r="BU1386" s="151"/>
      <c r="BV1386" s="151"/>
      <c r="BW1386" s="151"/>
      <c r="BX1386" s="151"/>
      <c r="BY1386" s="151"/>
      <c r="BZ1386" s="151"/>
      <c r="CA1386" s="151"/>
      <c r="CB1386" s="151"/>
      <c r="CC1386" s="151"/>
      <c r="CD1386" s="151"/>
      <c r="CE1386" s="151"/>
      <c r="CF1386" s="151"/>
      <c r="CG1386" s="151"/>
      <c r="CH1386" s="151"/>
      <c r="CI1386" s="151"/>
      <c r="CJ1386" s="151"/>
      <c r="CK1386" s="151"/>
      <c r="CL1386" s="151"/>
      <c r="CM1386" s="151"/>
      <c r="CN1386" s="151"/>
      <c r="CO1386" s="151"/>
      <c r="CP1386" s="151"/>
      <c r="CQ1386" s="151"/>
      <c r="CR1386" s="151"/>
      <c r="CS1386" s="151"/>
      <c r="CT1386" s="151"/>
      <c r="CU1386" s="151"/>
      <c r="CV1386" s="151"/>
      <c r="CW1386" s="151"/>
      <c r="CX1386" s="151"/>
      <c r="CY1386" s="151"/>
      <c r="CZ1386" s="151"/>
      <c r="DA1386" s="151"/>
      <c r="DB1386" s="151"/>
      <c r="DC1386" s="151"/>
      <c r="DD1386" s="151"/>
      <c r="DE1386" s="151"/>
      <c r="DF1386" s="151"/>
      <c r="DG1386" s="151"/>
      <c r="DH1386" s="151"/>
      <c r="DI1386" s="151"/>
      <c r="DJ1386" s="151"/>
      <c r="DK1386" s="151"/>
      <c r="DL1386" s="151"/>
      <c r="DM1386" s="151"/>
      <c r="DN1386" s="151"/>
      <c r="DO1386" s="151"/>
    </row>
    <row r="1387" spans="1:119" ht="15.75" customHeight="1" x14ac:dyDescent="0.2">
      <c r="A1387" s="151"/>
      <c r="B1387" s="151"/>
      <c r="C1387" s="151"/>
      <c r="D1387" s="151"/>
      <c r="E1387" s="151"/>
      <c r="F1387" s="151"/>
      <c r="G1387" s="151"/>
      <c r="H1387" s="151"/>
      <c r="I1387" s="151"/>
      <c r="J1387" s="151"/>
      <c r="K1387" s="151"/>
      <c r="L1387" s="151"/>
      <c r="M1387" s="151"/>
      <c r="N1387" s="151"/>
      <c r="O1387" s="151"/>
      <c r="P1387" s="151"/>
      <c r="Q1387" s="151"/>
      <c r="R1387" s="151"/>
      <c r="S1387" s="151"/>
      <c r="T1387" s="151"/>
      <c r="U1387" s="151"/>
      <c r="V1387" s="151"/>
      <c r="W1387" s="151"/>
      <c r="X1387" s="151"/>
      <c r="Y1387" s="151"/>
      <c r="Z1387" s="151"/>
      <c r="AA1387" s="151"/>
      <c r="AB1387" s="151"/>
      <c r="AC1387" s="151"/>
      <c r="AD1387" s="151"/>
      <c r="AE1387" s="151"/>
      <c r="AF1387" s="151"/>
      <c r="AG1387" s="151"/>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c r="BG1387" s="151"/>
      <c r="BH1387" s="151"/>
      <c r="BI1387" s="151"/>
      <c r="BJ1387" s="151"/>
      <c r="BK1387" s="151"/>
      <c r="BL1387" s="151"/>
      <c r="BM1387" s="151"/>
      <c r="BN1387" s="151"/>
      <c r="BO1387" s="151"/>
      <c r="BP1387" s="151"/>
      <c r="BQ1387" s="151"/>
      <c r="BR1387" s="151"/>
      <c r="BS1387" s="151"/>
      <c r="BT1387" s="151"/>
      <c r="BU1387" s="151"/>
      <c r="BV1387" s="151"/>
      <c r="BW1387" s="151"/>
      <c r="BX1387" s="151"/>
      <c r="BY1387" s="151"/>
      <c r="BZ1387" s="151"/>
      <c r="CA1387" s="151"/>
      <c r="CB1387" s="151"/>
      <c r="CC1387" s="151"/>
      <c r="CD1387" s="151"/>
      <c r="CE1387" s="151"/>
      <c r="CF1387" s="151"/>
      <c r="CG1387" s="151"/>
      <c r="CH1387" s="151"/>
      <c r="CI1387" s="151"/>
      <c r="CJ1387" s="151"/>
      <c r="CK1387" s="151"/>
      <c r="CL1387" s="151"/>
      <c r="CM1387" s="151"/>
      <c r="CN1387" s="151"/>
      <c r="CO1387" s="151"/>
      <c r="CP1387" s="151"/>
      <c r="CQ1387" s="151"/>
      <c r="CR1387" s="151"/>
      <c r="CS1387" s="151"/>
      <c r="CT1387" s="151"/>
      <c r="CU1387" s="151"/>
      <c r="CV1387" s="151"/>
      <c r="CW1387" s="151"/>
      <c r="CX1387" s="151"/>
      <c r="CY1387" s="151"/>
      <c r="CZ1387" s="151"/>
      <c r="DA1387" s="151"/>
      <c r="DB1387" s="151"/>
      <c r="DC1387" s="151"/>
      <c r="DD1387" s="151"/>
      <c r="DE1387" s="151"/>
      <c r="DF1387" s="151"/>
      <c r="DG1387" s="151"/>
      <c r="DH1387" s="151"/>
      <c r="DI1387" s="151"/>
      <c r="DJ1387" s="151"/>
      <c r="DK1387" s="151"/>
      <c r="DL1387" s="151"/>
      <c r="DM1387" s="151"/>
      <c r="DN1387" s="151"/>
      <c r="DO1387" s="151"/>
    </row>
    <row r="1388" spans="1:119" ht="15.75" customHeight="1" x14ac:dyDescent="0.2">
      <c r="A1388" s="151"/>
      <c r="B1388" s="151"/>
      <c r="C1388" s="151"/>
      <c r="D1388" s="151"/>
      <c r="E1388" s="151"/>
      <c r="F1388" s="151"/>
      <c r="G1388" s="151"/>
      <c r="H1388" s="151"/>
      <c r="I1388" s="151"/>
      <c r="J1388" s="151"/>
      <c r="K1388" s="151"/>
      <c r="L1388" s="151"/>
      <c r="M1388" s="151"/>
      <c r="N1388" s="151"/>
      <c r="O1388" s="151"/>
      <c r="P1388" s="151"/>
      <c r="Q1388" s="151"/>
      <c r="R1388" s="151"/>
      <c r="S1388" s="151"/>
      <c r="T1388" s="151"/>
      <c r="U1388" s="151"/>
      <c r="V1388" s="151"/>
      <c r="W1388" s="151"/>
      <c r="X1388" s="151"/>
      <c r="Y1388" s="151"/>
      <c r="Z1388" s="151"/>
      <c r="AA1388" s="151"/>
      <c r="AB1388" s="151"/>
      <c r="AC1388" s="151"/>
      <c r="AD1388" s="151"/>
      <c r="AE1388" s="151"/>
      <c r="AF1388" s="151"/>
      <c r="AG1388" s="151"/>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c r="BI1388" s="151"/>
      <c r="BJ1388" s="151"/>
      <c r="BK1388" s="151"/>
      <c r="BL1388" s="151"/>
      <c r="BM1388" s="151"/>
      <c r="BN1388" s="151"/>
      <c r="BO1388" s="151"/>
      <c r="BP1388" s="151"/>
      <c r="BQ1388" s="151"/>
      <c r="BR1388" s="151"/>
      <c r="BS1388" s="151"/>
      <c r="BT1388" s="151"/>
      <c r="BU1388" s="151"/>
      <c r="BV1388" s="151"/>
      <c r="BW1388" s="151"/>
      <c r="BX1388" s="151"/>
      <c r="BY1388" s="151"/>
      <c r="BZ1388" s="151"/>
      <c r="CA1388" s="151"/>
      <c r="CB1388" s="151"/>
      <c r="CC1388" s="151"/>
      <c r="CD1388" s="151"/>
      <c r="CE1388" s="151"/>
      <c r="CF1388" s="151"/>
      <c r="CG1388" s="151"/>
      <c r="CH1388" s="151"/>
      <c r="CI1388" s="151"/>
      <c r="CJ1388" s="151"/>
      <c r="CK1388" s="151"/>
      <c r="CL1388" s="151"/>
      <c r="CM1388" s="151"/>
      <c r="CN1388" s="151"/>
      <c r="CO1388" s="151"/>
      <c r="CP1388" s="151"/>
      <c r="CQ1388" s="151"/>
      <c r="CR1388" s="151"/>
      <c r="CS1388" s="151"/>
      <c r="CT1388" s="151"/>
      <c r="CU1388" s="151"/>
      <c r="CV1388" s="151"/>
      <c r="CW1388" s="151"/>
      <c r="CX1388" s="151"/>
      <c r="CY1388" s="151"/>
      <c r="CZ1388" s="151"/>
      <c r="DA1388" s="151"/>
      <c r="DB1388" s="151"/>
      <c r="DC1388" s="151"/>
      <c r="DD1388" s="151"/>
      <c r="DE1388" s="151"/>
      <c r="DF1388" s="151"/>
      <c r="DG1388" s="151"/>
      <c r="DH1388" s="151"/>
      <c r="DI1388" s="151"/>
      <c r="DJ1388" s="151"/>
      <c r="DK1388" s="151"/>
      <c r="DL1388" s="151"/>
      <c r="DM1388" s="151"/>
      <c r="DN1388" s="151"/>
      <c r="DO1388" s="151"/>
    </row>
    <row r="1389" spans="1:119" ht="15.75" customHeight="1" x14ac:dyDescent="0.2">
      <c r="A1389" s="151"/>
      <c r="B1389" s="151"/>
      <c r="C1389" s="151"/>
      <c r="D1389" s="151"/>
      <c r="E1389" s="151"/>
      <c r="F1389" s="151"/>
      <c r="G1389" s="151"/>
      <c r="H1389" s="151"/>
      <c r="I1389" s="151"/>
      <c r="J1389" s="151"/>
      <c r="K1389" s="151"/>
      <c r="L1389" s="151"/>
      <c r="M1389" s="151"/>
      <c r="N1389" s="151"/>
      <c r="O1389" s="151"/>
      <c r="P1389" s="151"/>
      <c r="Q1389" s="151"/>
      <c r="R1389" s="151"/>
      <c r="S1389" s="151"/>
      <c r="T1389" s="151"/>
      <c r="U1389" s="151"/>
      <c r="V1389" s="151"/>
      <c r="W1389" s="151"/>
      <c r="X1389" s="151"/>
      <c r="Y1389" s="151"/>
      <c r="Z1389" s="151"/>
      <c r="AA1389" s="151"/>
      <c r="AB1389" s="151"/>
      <c r="AC1389" s="151"/>
      <c r="AD1389" s="151"/>
      <c r="AE1389" s="151"/>
      <c r="AF1389" s="151"/>
      <c r="AG1389" s="151"/>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c r="BI1389" s="151"/>
      <c r="BJ1389" s="151"/>
      <c r="BK1389" s="151"/>
      <c r="BL1389" s="151"/>
      <c r="BM1389" s="151"/>
      <c r="BN1389" s="151"/>
      <c r="BO1389" s="151"/>
      <c r="BP1389" s="151"/>
      <c r="BQ1389" s="151"/>
      <c r="BR1389" s="151"/>
      <c r="BS1389" s="151"/>
      <c r="BT1389" s="151"/>
      <c r="BU1389" s="151"/>
      <c r="BV1389" s="151"/>
      <c r="BW1389" s="151"/>
      <c r="BX1389" s="151"/>
      <c r="BY1389" s="151"/>
      <c r="BZ1389" s="151"/>
      <c r="CA1389" s="151"/>
      <c r="CB1389" s="151"/>
      <c r="CC1389" s="151"/>
      <c r="CD1389" s="151"/>
      <c r="CE1389" s="151"/>
      <c r="CF1389" s="151"/>
      <c r="CG1389" s="151"/>
      <c r="CH1389" s="151"/>
      <c r="CI1389" s="151"/>
      <c r="CJ1389" s="151"/>
      <c r="CK1389" s="151"/>
      <c r="CL1389" s="151"/>
      <c r="CM1389" s="151"/>
      <c r="CN1389" s="151"/>
      <c r="CO1389" s="151"/>
      <c r="CP1389" s="151"/>
      <c r="CQ1389" s="151"/>
      <c r="CR1389" s="151"/>
      <c r="CS1389" s="151"/>
      <c r="CT1389" s="151"/>
      <c r="CU1389" s="151"/>
      <c r="CV1389" s="151"/>
      <c r="CW1389" s="151"/>
      <c r="CX1389" s="151"/>
      <c r="CY1389" s="151"/>
      <c r="CZ1389" s="151"/>
      <c r="DA1389" s="151"/>
      <c r="DB1389" s="151"/>
      <c r="DC1389" s="151"/>
      <c r="DD1389" s="151"/>
      <c r="DE1389" s="151"/>
      <c r="DF1389" s="151"/>
      <c r="DG1389" s="151"/>
      <c r="DH1389" s="151"/>
      <c r="DI1389" s="151"/>
      <c r="DJ1389" s="151"/>
      <c r="DK1389" s="151"/>
      <c r="DL1389" s="151"/>
      <c r="DM1389" s="151"/>
      <c r="DN1389" s="151"/>
      <c r="DO1389" s="151"/>
    </row>
    <row r="1390" spans="1:119" ht="15.75" customHeight="1" x14ac:dyDescent="0.2">
      <c r="A1390" s="151"/>
      <c r="B1390" s="151"/>
      <c r="C1390" s="151"/>
      <c r="D1390" s="151"/>
      <c r="E1390" s="151"/>
      <c r="F1390" s="151"/>
      <c r="G1390" s="151"/>
      <c r="H1390" s="151"/>
      <c r="I1390" s="151"/>
      <c r="J1390" s="151"/>
      <c r="K1390" s="151"/>
      <c r="L1390" s="151"/>
      <c r="M1390" s="151"/>
      <c r="N1390" s="151"/>
      <c r="O1390" s="151"/>
      <c r="P1390" s="151"/>
      <c r="Q1390" s="151"/>
      <c r="R1390" s="151"/>
      <c r="S1390" s="151"/>
      <c r="T1390" s="151"/>
      <c r="U1390" s="151"/>
      <c r="V1390" s="151"/>
      <c r="W1390" s="151"/>
      <c r="X1390" s="151"/>
      <c r="Y1390" s="151"/>
      <c r="Z1390" s="151"/>
      <c r="AA1390" s="151"/>
      <c r="AB1390" s="151"/>
      <c r="AC1390" s="151"/>
      <c r="AD1390" s="151"/>
      <c r="AE1390" s="151"/>
      <c r="AF1390" s="151"/>
      <c r="AG1390" s="151"/>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c r="BI1390" s="151"/>
      <c r="BJ1390" s="151"/>
      <c r="BK1390" s="151"/>
      <c r="BL1390" s="151"/>
      <c r="BM1390" s="151"/>
      <c r="BN1390" s="151"/>
      <c r="BO1390" s="151"/>
      <c r="BP1390" s="151"/>
      <c r="BQ1390" s="151"/>
      <c r="BR1390" s="151"/>
      <c r="BS1390" s="151"/>
      <c r="BT1390" s="151"/>
      <c r="BU1390" s="151"/>
      <c r="BV1390" s="151"/>
      <c r="BW1390" s="151"/>
      <c r="BX1390" s="151"/>
      <c r="BY1390" s="151"/>
      <c r="BZ1390" s="151"/>
      <c r="CA1390" s="151"/>
      <c r="CB1390" s="151"/>
      <c r="CC1390" s="151"/>
      <c r="CD1390" s="151"/>
      <c r="CE1390" s="151"/>
      <c r="CF1390" s="151"/>
      <c r="CG1390" s="151"/>
      <c r="CH1390" s="151"/>
      <c r="CI1390" s="151"/>
      <c r="CJ1390" s="151"/>
      <c r="CK1390" s="151"/>
      <c r="CL1390" s="151"/>
      <c r="CM1390" s="151"/>
      <c r="CN1390" s="151"/>
      <c r="CO1390" s="151"/>
      <c r="CP1390" s="151"/>
      <c r="CQ1390" s="151"/>
      <c r="CR1390" s="151"/>
      <c r="CS1390" s="151"/>
      <c r="CT1390" s="151"/>
      <c r="CU1390" s="151"/>
      <c r="CV1390" s="151"/>
      <c r="CW1390" s="151"/>
      <c r="CX1390" s="151"/>
      <c r="CY1390" s="151"/>
      <c r="CZ1390" s="151"/>
      <c r="DA1390" s="151"/>
      <c r="DB1390" s="151"/>
      <c r="DC1390" s="151"/>
      <c r="DD1390" s="151"/>
      <c r="DE1390" s="151"/>
      <c r="DF1390" s="151"/>
      <c r="DG1390" s="151"/>
      <c r="DH1390" s="151"/>
      <c r="DI1390" s="151"/>
      <c r="DJ1390" s="151"/>
      <c r="DK1390" s="151"/>
      <c r="DL1390" s="151"/>
      <c r="DM1390" s="151"/>
      <c r="DN1390" s="151"/>
      <c r="DO1390" s="151"/>
    </row>
    <row r="1391" spans="1:119" ht="15.75" customHeight="1" x14ac:dyDescent="0.2">
      <c r="A1391" s="151"/>
      <c r="B1391" s="151"/>
      <c r="C1391" s="151"/>
      <c r="D1391" s="151"/>
      <c r="E1391" s="151"/>
      <c r="F1391" s="151"/>
      <c r="G1391" s="151"/>
      <c r="H1391" s="151"/>
      <c r="I1391" s="151"/>
      <c r="J1391" s="151"/>
      <c r="K1391" s="151"/>
      <c r="L1391" s="151"/>
      <c r="M1391" s="151"/>
      <c r="N1391" s="151"/>
      <c r="O1391" s="151"/>
      <c r="P1391" s="151"/>
      <c r="Q1391" s="151"/>
      <c r="R1391" s="151"/>
      <c r="S1391" s="151"/>
      <c r="T1391" s="151"/>
      <c r="U1391" s="151"/>
      <c r="V1391" s="151"/>
      <c r="W1391" s="151"/>
      <c r="X1391" s="151"/>
      <c r="Y1391" s="151"/>
      <c r="Z1391" s="151"/>
      <c r="AA1391" s="151"/>
      <c r="AB1391" s="151"/>
      <c r="AC1391" s="151"/>
      <c r="AD1391" s="151"/>
      <c r="AE1391" s="151"/>
      <c r="AF1391" s="151"/>
      <c r="AG1391" s="151"/>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c r="BI1391" s="151"/>
      <c r="BJ1391" s="151"/>
      <c r="BK1391" s="151"/>
      <c r="BL1391" s="151"/>
      <c r="BM1391" s="151"/>
      <c r="BN1391" s="151"/>
      <c r="BO1391" s="151"/>
      <c r="BP1391" s="151"/>
      <c r="BQ1391" s="151"/>
      <c r="BR1391" s="151"/>
      <c r="BS1391" s="151"/>
      <c r="BT1391" s="151"/>
      <c r="BU1391" s="151"/>
      <c r="BV1391" s="151"/>
      <c r="BW1391" s="151"/>
      <c r="BX1391" s="151"/>
      <c r="BY1391" s="151"/>
      <c r="BZ1391" s="151"/>
      <c r="CA1391" s="151"/>
      <c r="CB1391" s="151"/>
      <c r="CC1391" s="151"/>
      <c r="CD1391" s="151"/>
      <c r="CE1391" s="151"/>
      <c r="CF1391" s="151"/>
      <c r="CG1391" s="151"/>
      <c r="CH1391" s="151"/>
      <c r="CI1391" s="151"/>
      <c r="CJ1391" s="151"/>
      <c r="CK1391" s="151"/>
      <c r="CL1391" s="151"/>
      <c r="CM1391" s="151"/>
      <c r="CN1391" s="151"/>
      <c r="CO1391" s="151"/>
      <c r="CP1391" s="151"/>
      <c r="CQ1391" s="151"/>
      <c r="CR1391" s="151"/>
      <c r="CS1391" s="151"/>
      <c r="CT1391" s="151"/>
      <c r="CU1391" s="151"/>
      <c r="CV1391" s="151"/>
      <c r="CW1391" s="151"/>
      <c r="CX1391" s="151"/>
      <c r="CY1391" s="151"/>
      <c r="CZ1391" s="151"/>
      <c r="DA1391" s="151"/>
      <c r="DB1391" s="151"/>
      <c r="DC1391" s="151"/>
      <c r="DD1391" s="151"/>
      <c r="DE1391" s="151"/>
      <c r="DF1391" s="151"/>
      <c r="DG1391" s="151"/>
      <c r="DH1391" s="151"/>
      <c r="DI1391" s="151"/>
      <c r="DJ1391" s="151"/>
      <c r="DK1391" s="151"/>
      <c r="DL1391" s="151"/>
      <c r="DM1391" s="151"/>
      <c r="DN1391" s="151"/>
      <c r="DO1391" s="151"/>
    </row>
    <row r="1392" spans="1:119" ht="15.75" customHeight="1" x14ac:dyDescent="0.2">
      <c r="A1392" s="151"/>
      <c r="B1392" s="151"/>
      <c r="C1392" s="151"/>
      <c r="D1392" s="151"/>
      <c r="E1392" s="151"/>
      <c r="F1392" s="151"/>
      <c r="G1392" s="151"/>
      <c r="H1392" s="151"/>
      <c r="I1392" s="151"/>
      <c r="J1392" s="151"/>
      <c r="K1392" s="151"/>
      <c r="L1392" s="151"/>
      <c r="M1392" s="151"/>
      <c r="N1392" s="151"/>
      <c r="O1392" s="151"/>
      <c r="P1392" s="151"/>
      <c r="Q1392" s="151"/>
      <c r="R1392" s="151"/>
      <c r="S1392" s="151"/>
      <c r="T1392" s="151"/>
      <c r="U1392" s="151"/>
      <c r="V1392" s="151"/>
      <c r="W1392" s="151"/>
      <c r="X1392" s="151"/>
      <c r="Y1392" s="151"/>
      <c r="Z1392" s="151"/>
      <c r="AA1392" s="151"/>
      <c r="AB1392" s="151"/>
      <c r="AC1392" s="151"/>
      <c r="AD1392" s="151"/>
      <c r="AE1392" s="151"/>
      <c r="AF1392" s="151"/>
      <c r="AG1392" s="151"/>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c r="BI1392" s="151"/>
      <c r="BJ1392" s="151"/>
      <c r="BK1392" s="151"/>
      <c r="BL1392" s="151"/>
      <c r="BM1392" s="151"/>
      <c r="BN1392" s="151"/>
      <c r="BO1392" s="151"/>
      <c r="BP1392" s="151"/>
      <c r="BQ1392" s="151"/>
      <c r="BR1392" s="151"/>
      <c r="BS1392" s="151"/>
      <c r="BT1392" s="151"/>
      <c r="BU1392" s="151"/>
      <c r="BV1392" s="151"/>
      <c r="BW1392" s="151"/>
      <c r="BX1392" s="151"/>
      <c r="BY1392" s="151"/>
      <c r="BZ1392" s="151"/>
      <c r="CA1392" s="151"/>
      <c r="CB1392" s="151"/>
      <c r="CC1392" s="151"/>
      <c r="CD1392" s="151"/>
      <c r="CE1392" s="151"/>
      <c r="CF1392" s="151"/>
      <c r="CG1392" s="151"/>
      <c r="CH1392" s="151"/>
      <c r="CI1392" s="151"/>
      <c r="CJ1392" s="151"/>
      <c r="CK1392" s="151"/>
      <c r="CL1392" s="151"/>
      <c r="CM1392" s="151"/>
      <c r="CN1392" s="151"/>
      <c r="CO1392" s="151"/>
      <c r="CP1392" s="151"/>
      <c r="CQ1392" s="151"/>
      <c r="CR1392" s="151"/>
      <c r="CS1392" s="151"/>
      <c r="CT1392" s="151"/>
      <c r="CU1392" s="151"/>
      <c r="CV1392" s="151"/>
      <c r="CW1392" s="151"/>
      <c r="CX1392" s="151"/>
      <c r="CY1392" s="151"/>
      <c r="CZ1392" s="151"/>
      <c r="DA1392" s="151"/>
      <c r="DB1392" s="151"/>
      <c r="DC1392" s="151"/>
      <c r="DD1392" s="151"/>
      <c r="DE1392" s="151"/>
      <c r="DF1392" s="151"/>
      <c r="DG1392" s="151"/>
      <c r="DH1392" s="151"/>
      <c r="DI1392" s="151"/>
      <c r="DJ1392" s="151"/>
      <c r="DK1392" s="151"/>
      <c r="DL1392" s="151"/>
      <c r="DM1392" s="151"/>
      <c r="DN1392" s="151"/>
      <c r="DO1392" s="151"/>
    </row>
    <row r="1393" spans="1:119" ht="15.75" customHeight="1" x14ac:dyDescent="0.2">
      <c r="A1393" s="151"/>
      <c r="B1393" s="151"/>
      <c r="C1393" s="151"/>
      <c r="D1393" s="151"/>
      <c r="E1393" s="151"/>
      <c r="F1393" s="151"/>
      <c r="G1393" s="151"/>
      <c r="H1393" s="151"/>
      <c r="I1393" s="151"/>
      <c r="J1393" s="151"/>
      <c r="K1393" s="151"/>
      <c r="L1393" s="151"/>
      <c r="M1393" s="151"/>
      <c r="N1393" s="151"/>
      <c r="O1393" s="151"/>
      <c r="P1393" s="151"/>
      <c r="Q1393" s="151"/>
      <c r="R1393" s="151"/>
      <c r="S1393" s="151"/>
      <c r="T1393" s="151"/>
      <c r="U1393" s="151"/>
      <c r="V1393" s="151"/>
      <c r="W1393" s="151"/>
      <c r="X1393" s="151"/>
      <c r="Y1393" s="151"/>
      <c r="Z1393" s="151"/>
      <c r="AA1393" s="151"/>
      <c r="AB1393" s="151"/>
      <c r="AC1393" s="151"/>
      <c r="AD1393" s="151"/>
      <c r="AE1393" s="151"/>
      <c r="AF1393" s="151"/>
      <c r="AG1393" s="151"/>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c r="BI1393" s="151"/>
      <c r="BJ1393" s="151"/>
      <c r="BK1393" s="151"/>
      <c r="BL1393" s="151"/>
      <c r="BM1393" s="151"/>
      <c r="BN1393" s="151"/>
      <c r="BO1393" s="151"/>
      <c r="BP1393" s="151"/>
      <c r="BQ1393" s="151"/>
      <c r="BR1393" s="151"/>
      <c r="BS1393" s="151"/>
      <c r="BT1393" s="151"/>
      <c r="BU1393" s="151"/>
      <c r="BV1393" s="151"/>
      <c r="BW1393" s="151"/>
      <c r="BX1393" s="151"/>
      <c r="BY1393" s="151"/>
      <c r="BZ1393" s="151"/>
      <c r="CA1393" s="151"/>
      <c r="CB1393" s="151"/>
      <c r="CC1393" s="151"/>
      <c r="CD1393" s="151"/>
      <c r="CE1393" s="151"/>
      <c r="CF1393" s="151"/>
      <c r="CG1393" s="151"/>
      <c r="CH1393" s="151"/>
      <c r="CI1393" s="151"/>
      <c r="CJ1393" s="151"/>
      <c r="CK1393" s="151"/>
      <c r="CL1393" s="151"/>
      <c r="CM1393" s="151"/>
      <c r="CN1393" s="151"/>
      <c r="CO1393" s="151"/>
      <c r="CP1393" s="151"/>
      <c r="CQ1393" s="151"/>
      <c r="CR1393" s="151"/>
      <c r="CS1393" s="151"/>
      <c r="CT1393" s="151"/>
      <c r="CU1393" s="151"/>
      <c r="CV1393" s="151"/>
      <c r="CW1393" s="151"/>
      <c r="CX1393" s="151"/>
      <c r="CY1393" s="151"/>
      <c r="CZ1393" s="151"/>
      <c r="DA1393" s="151"/>
      <c r="DB1393" s="151"/>
      <c r="DC1393" s="151"/>
      <c r="DD1393" s="151"/>
      <c r="DE1393" s="151"/>
      <c r="DF1393" s="151"/>
      <c r="DG1393" s="151"/>
      <c r="DH1393" s="151"/>
      <c r="DI1393" s="151"/>
      <c r="DJ1393" s="151"/>
      <c r="DK1393" s="151"/>
      <c r="DL1393" s="151"/>
      <c r="DM1393" s="151"/>
      <c r="DN1393" s="151"/>
      <c r="DO1393" s="151"/>
    </row>
    <row r="1394" spans="1:119" ht="15.75" customHeight="1" x14ac:dyDescent="0.2">
      <c r="A1394" s="151"/>
      <c r="B1394" s="151"/>
      <c r="C1394" s="151"/>
      <c r="D1394" s="151"/>
      <c r="E1394" s="151"/>
      <c r="F1394" s="151"/>
      <c r="G1394" s="151"/>
      <c r="H1394" s="151"/>
      <c r="I1394" s="151"/>
      <c r="J1394" s="151"/>
      <c r="K1394" s="151"/>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c r="AL1394" s="151"/>
      <c r="AM1394" s="151"/>
      <c r="AN1394" s="151"/>
      <c r="AO1394" s="151"/>
      <c r="AP1394" s="151"/>
      <c r="AQ1394" s="151"/>
      <c r="AR1394" s="151"/>
      <c r="AS1394" s="151"/>
      <c r="AT1394" s="151"/>
      <c r="AU1394" s="151"/>
      <c r="AV1394" s="151"/>
      <c r="AW1394" s="151"/>
      <c r="AX1394" s="151"/>
      <c r="AY1394" s="151"/>
      <c r="AZ1394" s="151"/>
      <c r="BA1394" s="151"/>
      <c r="BB1394" s="151"/>
      <c r="BC1394" s="151"/>
      <c r="BD1394" s="151"/>
      <c r="BE1394" s="151"/>
      <c r="BF1394" s="151"/>
      <c r="BG1394" s="151"/>
      <c r="BH1394" s="151"/>
      <c r="BI1394" s="151"/>
      <c r="BJ1394" s="151"/>
      <c r="BK1394" s="151"/>
      <c r="BL1394" s="151"/>
      <c r="BM1394" s="151"/>
      <c r="BN1394" s="151"/>
      <c r="BO1394" s="151"/>
      <c r="BP1394" s="151"/>
      <c r="BQ1394" s="151"/>
      <c r="BR1394" s="151"/>
      <c r="BS1394" s="151"/>
      <c r="BT1394" s="151"/>
      <c r="BU1394" s="151"/>
      <c r="BV1394" s="151"/>
      <c r="BW1394" s="151"/>
      <c r="BX1394" s="151"/>
      <c r="BY1394" s="151"/>
      <c r="BZ1394" s="151"/>
      <c r="CA1394" s="151"/>
      <c r="CB1394" s="151"/>
      <c r="CC1394" s="151"/>
      <c r="CD1394" s="151"/>
      <c r="CE1394" s="151"/>
      <c r="CF1394" s="151"/>
      <c r="CG1394" s="151"/>
      <c r="CH1394" s="151"/>
      <c r="CI1394" s="151"/>
      <c r="CJ1394" s="151"/>
      <c r="CK1394" s="151"/>
      <c r="CL1394" s="151"/>
      <c r="CM1394" s="151"/>
      <c r="CN1394" s="151"/>
      <c r="CO1394" s="151"/>
      <c r="CP1394" s="151"/>
      <c r="CQ1394" s="151"/>
      <c r="CR1394" s="151"/>
      <c r="CS1394" s="151"/>
      <c r="CT1394" s="151"/>
      <c r="CU1394" s="151"/>
      <c r="CV1394" s="151"/>
      <c r="CW1394" s="151"/>
      <c r="CX1394" s="151"/>
      <c r="CY1394" s="151"/>
      <c r="CZ1394" s="151"/>
      <c r="DA1394" s="151"/>
      <c r="DB1394" s="151"/>
      <c r="DC1394" s="151"/>
      <c r="DD1394" s="151"/>
      <c r="DE1394" s="151"/>
      <c r="DF1394" s="151"/>
      <c r="DG1394" s="151"/>
      <c r="DH1394" s="151"/>
      <c r="DI1394" s="151"/>
      <c r="DJ1394" s="151"/>
      <c r="DK1394" s="151"/>
      <c r="DL1394" s="151"/>
      <c r="DM1394" s="151"/>
      <c r="DN1394" s="151"/>
      <c r="DO1394" s="151"/>
    </row>
    <row r="1395" spans="1:119" ht="15.75" customHeight="1" x14ac:dyDescent="0.2">
      <c r="A1395" s="151"/>
      <c r="B1395" s="151"/>
      <c r="C1395" s="151"/>
      <c r="D1395" s="151"/>
      <c r="E1395" s="151"/>
      <c r="F1395" s="151"/>
      <c r="G1395" s="151"/>
      <c r="H1395" s="151"/>
      <c r="I1395" s="151"/>
      <c r="J1395" s="151"/>
      <c r="K1395" s="151"/>
      <c r="L1395" s="151"/>
      <c r="M1395" s="151"/>
      <c r="N1395" s="151"/>
      <c r="O1395" s="151"/>
      <c r="P1395" s="151"/>
      <c r="Q1395" s="151"/>
      <c r="R1395" s="151"/>
      <c r="S1395" s="151"/>
      <c r="T1395" s="151"/>
      <c r="U1395" s="151"/>
      <c r="V1395" s="151"/>
      <c r="W1395" s="151"/>
      <c r="X1395" s="151"/>
      <c r="Y1395" s="151"/>
      <c r="Z1395" s="151"/>
      <c r="AA1395" s="151"/>
      <c r="AB1395" s="151"/>
      <c r="AC1395" s="151"/>
      <c r="AD1395" s="151"/>
      <c r="AE1395" s="151"/>
      <c r="AF1395" s="151"/>
      <c r="AG1395" s="151"/>
      <c r="AH1395" s="151"/>
      <c r="AI1395" s="151"/>
      <c r="AJ1395" s="151"/>
      <c r="AK1395" s="151"/>
      <c r="AL1395" s="151"/>
      <c r="AM1395" s="151"/>
      <c r="AN1395" s="151"/>
      <c r="AO1395" s="151"/>
      <c r="AP1395" s="151"/>
      <c r="AQ1395" s="151"/>
      <c r="AR1395" s="151"/>
      <c r="AS1395" s="151"/>
      <c r="AT1395" s="151"/>
      <c r="AU1395" s="151"/>
      <c r="AV1395" s="151"/>
      <c r="AW1395" s="151"/>
      <c r="AX1395" s="151"/>
      <c r="AY1395" s="151"/>
      <c r="AZ1395" s="151"/>
      <c r="BA1395" s="151"/>
      <c r="BB1395" s="151"/>
      <c r="BC1395" s="151"/>
      <c r="BD1395" s="151"/>
      <c r="BE1395" s="151"/>
      <c r="BF1395" s="151"/>
      <c r="BG1395" s="151"/>
      <c r="BH1395" s="151"/>
      <c r="BI1395" s="151"/>
      <c r="BJ1395" s="151"/>
      <c r="BK1395" s="151"/>
      <c r="BL1395" s="151"/>
      <c r="BM1395" s="151"/>
      <c r="BN1395" s="151"/>
      <c r="BO1395" s="151"/>
      <c r="BP1395" s="151"/>
      <c r="BQ1395" s="151"/>
      <c r="BR1395" s="151"/>
      <c r="BS1395" s="151"/>
      <c r="BT1395" s="151"/>
      <c r="BU1395" s="151"/>
      <c r="BV1395" s="151"/>
      <c r="BW1395" s="151"/>
      <c r="BX1395" s="151"/>
      <c r="BY1395" s="151"/>
      <c r="BZ1395" s="151"/>
      <c r="CA1395" s="151"/>
      <c r="CB1395" s="151"/>
      <c r="CC1395" s="151"/>
      <c r="CD1395" s="151"/>
      <c r="CE1395" s="151"/>
      <c r="CF1395" s="151"/>
      <c r="CG1395" s="151"/>
      <c r="CH1395" s="151"/>
      <c r="CI1395" s="151"/>
      <c r="CJ1395" s="151"/>
      <c r="CK1395" s="151"/>
      <c r="CL1395" s="151"/>
      <c r="CM1395" s="151"/>
      <c r="CN1395" s="151"/>
      <c r="CO1395" s="151"/>
      <c r="CP1395" s="151"/>
      <c r="CQ1395" s="151"/>
      <c r="CR1395" s="151"/>
      <c r="CS1395" s="151"/>
      <c r="CT1395" s="151"/>
      <c r="CU1395" s="151"/>
      <c r="CV1395" s="151"/>
      <c r="CW1395" s="151"/>
      <c r="CX1395" s="151"/>
      <c r="CY1395" s="151"/>
      <c r="CZ1395" s="151"/>
      <c r="DA1395" s="151"/>
      <c r="DB1395" s="151"/>
      <c r="DC1395" s="151"/>
      <c r="DD1395" s="151"/>
      <c r="DE1395" s="151"/>
      <c r="DF1395" s="151"/>
      <c r="DG1395" s="151"/>
      <c r="DH1395" s="151"/>
      <c r="DI1395" s="151"/>
      <c r="DJ1395" s="151"/>
      <c r="DK1395" s="151"/>
      <c r="DL1395" s="151"/>
      <c r="DM1395" s="151"/>
      <c r="DN1395" s="151"/>
      <c r="DO1395" s="151"/>
    </row>
    <row r="1396" spans="1:119" ht="15.75" customHeight="1" x14ac:dyDescent="0.2">
      <c r="A1396" s="151"/>
      <c r="B1396" s="151"/>
      <c r="C1396" s="151"/>
      <c r="D1396" s="151"/>
      <c r="E1396" s="151"/>
      <c r="F1396" s="151"/>
      <c r="G1396" s="151"/>
      <c r="H1396" s="151"/>
      <c r="I1396" s="151"/>
      <c r="J1396" s="151"/>
      <c r="K1396" s="151"/>
      <c r="L1396" s="151"/>
      <c r="M1396" s="151"/>
      <c r="N1396" s="151"/>
      <c r="O1396" s="151"/>
      <c r="P1396" s="151"/>
      <c r="Q1396" s="151"/>
      <c r="R1396" s="151"/>
      <c r="S1396" s="151"/>
      <c r="T1396" s="151"/>
      <c r="U1396" s="151"/>
      <c r="V1396" s="151"/>
      <c r="W1396" s="151"/>
      <c r="X1396" s="151"/>
      <c r="Y1396" s="151"/>
      <c r="Z1396" s="151"/>
      <c r="AA1396" s="151"/>
      <c r="AB1396" s="151"/>
      <c r="AC1396" s="151"/>
      <c r="AD1396" s="151"/>
      <c r="AE1396" s="151"/>
      <c r="AF1396" s="151"/>
      <c r="AG1396" s="151"/>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c r="BI1396" s="151"/>
      <c r="BJ1396" s="151"/>
      <c r="BK1396" s="151"/>
      <c r="BL1396" s="151"/>
      <c r="BM1396" s="151"/>
      <c r="BN1396" s="151"/>
      <c r="BO1396" s="151"/>
      <c r="BP1396" s="151"/>
      <c r="BQ1396" s="151"/>
      <c r="BR1396" s="151"/>
      <c r="BS1396" s="151"/>
      <c r="BT1396" s="151"/>
      <c r="BU1396" s="151"/>
      <c r="BV1396" s="151"/>
      <c r="BW1396" s="151"/>
      <c r="BX1396" s="151"/>
      <c r="BY1396" s="151"/>
      <c r="BZ1396" s="151"/>
      <c r="CA1396" s="151"/>
      <c r="CB1396" s="151"/>
      <c r="CC1396" s="151"/>
      <c r="CD1396" s="151"/>
      <c r="CE1396" s="151"/>
      <c r="CF1396" s="151"/>
      <c r="CG1396" s="151"/>
      <c r="CH1396" s="151"/>
      <c r="CI1396" s="151"/>
      <c r="CJ1396" s="151"/>
      <c r="CK1396" s="151"/>
      <c r="CL1396" s="151"/>
      <c r="CM1396" s="151"/>
      <c r="CN1396" s="151"/>
      <c r="CO1396" s="151"/>
      <c r="CP1396" s="151"/>
      <c r="CQ1396" s="151"/>
      <c r="CR1396" s="151"/>
      <c r="CS1396" s="151"/>
      <c r="CT1396" s="151"/>
      <c r="CU1396" s="151"/>
      <c r="CV1396" s="151"/>
      <c r="CW1396" s="151"/>
      <c r="CX1396" s="151"/>
      <c r="CY1396" s="151"/>
      <c r="CZ1396" s="151"/>
      <c r="DA1396" s="151"/>
      <c r="DB1396" s="151"/>
      <c r="DC1396" s="151"/>
      <c r="DD1396" s="151"/>
      <c r="DE1396" s="151"/>
      <c r="DF1396" s="151"/>
      <c r="DG1396" s="151"/>
      <c r="DH1396" s="151"/>
      <c r="DI1396" s="151"/>
      <c r="DJ1396" s="151"/>
      <c r="DK1396" s="151"/>
      <c r="DL1396" s="151"/>
      <c r="DM1396" s="151"/>
      <c r="DN1396" s="151"/>
      <c r="DO1396" s="151"/>
    </row>
    <row r="1397" spans="1:119" ht="15.75" customHeight="1" x14ac:dyDescent="0.2">
      <c r="A1397" s="151"/>
      <c r="B1397" s="151"/>
      <c r="C1397" s="151"/>
      <c r="D1397" s="151"/>
      <c r="E1397" s="151"/>
      <c r="F1397" s="151"/>
      <c r="G1397" s="151"/>
      <c r="H1397" s="151"/>
      <c r="I1397" s="151"/>
      <c r="J1397" s="151"/>
      <c r="K1397" s="151"/>
      <c r="L1397" s="151"/>
      <c r="M1397" s="151"/>
      <c r="N1397" s="151"/>
      <c r="O1397" s="151"/>
      <c r="P1397" s="151"/>
      <c r="Q1397" s="151"/>
      <c r="R1397" s="151"/>
      <c r="S1397" s="151"/>
      <c r="T1397" s="151"/>
      <c r="U1397" s="151"/>
      <c r="V1397" s="151"/>
      <c r="W1397" s="151"/>
      <c r="X1397" s="151"/>
      <c r="Y1397" s="151"/>
      <c r="Z1397" s="151"/>
      <c r="AA1397" s="151"/>
      <c r="AB1397" s="151"/>
      <c r="AC1397" s="151"/>
      <c r="AD1397" s="151"/>
      <c r="AE1397" s="151"/>
      <c r="AF1397" s="151"/>
      <c r="AG1397" s="151"/>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c r="BI1397" s="151"/>
      <c r="BJ1397" s="151"/>
      <c r="BK1397" s="151"/>
      <c r="BL1397" s="151"/>
      <c r="BM1397" s="151"/>
      <c r="BN1397" s="151"/>
      <c r="BO1397" s="151"/>
      <c r="BP1397" s="151"/>
      <c r="BQ1397" s="151"/>
      <c r="BR1397" s="151"/>
      <c r="BS1397" s="151"/>
      <c r="BT1397" s="151"/>
      <c r="BU1397" s="151"/>
      <c r="BV1397" s="151"/>
      <c r="BW1397" s="151"/>
      <c r="BX1397" s="151"/>
      <c r="BY1397" s="151"/>
      <c r="BZ1397" s="151"/>
      <c r="CA1397" s="151"/>
      <c r="CB1397" s="151"/>
      <c r="CC1397" s="151"/>
      <c r="CD1397" s="151"/>
      <c r="CE1397" s="151"/>
      <c r="CF1397" s="151"/>
      <c r="CG1397" s="151"/>
      <c r="CH1397" s="151"/>
      <c r="CI1397" s="151"/>
      <c r="CJ1397" s="151"/>
      <c r="CK1397" s="151"/>
      <c r="CL1397" s="151"/>
      <c r="CM1397" s="151"/>
      <c r="CN1397" s="151"/>
      <c r="CO1397" s="151"/>
      <c r="CP1397" s="151"/>
      <c r="CQ1397" s="151"/>
      <c r="CR1397" s="151"/>
      <c r="CS1397" s="151"/>
      <c r="CT1397" s="151"/>
      <c r="CU1397" s="151"/>
      <c r="CV1397" s="151"/>
      <c r="CW1397" s="151"/>
      <c r="CX1397" s="151"/>
      <c r="CY1397" s="151"/>
      <c r="CZ1397" s="151"/>
      <c r="DA1397" s="151"/>
      <c r="DB1397" s="151"/>
      <c r="DC1397" s="151"/>
      <c r="DD1397" s="151"/>
      <c r="DE1397" s="151"/>
      <c r="DF1397" s="151"/>
      <c r="DG1397" s="151"/>
      <c r="DH1397" s="151"/>
      <c r="DI1397" s="151"/>
      <c r="DJ1397" s="151"/>
      <c r="DK1397" s="151"/>
      <c r="DL1397" s="151"/>
      <c r="DM1397" s="151"/>
      <c r="DN1397" s="151"/>
      <c r="DO1397" s="151"/>
    </row>
    <row r="1398" spans="1:119" ht="15.75" customHeight="1" x14ac:dyDescent="0.2">
      <c r="A1398" s="151"/>
      <c r="B1398" s="151"/>
      <c r="C1398" s="151"/>
      <c r="D1398" s="151"/>
      <c r="E1398" s="151"/>
      <c r="F1398" s="151"/>
      <c r="G1398" s="151"/>
      <c r="H1398" s="151"/>
      <c r="I1398" s="151"/>
      <c r="J1398" s="151"/>
      <c r="K1398" s="151"/>
      <c r="L1398" s="151"/>
      <c r="M1398" s="151"/>
      <c r="N1398" s="151"/>
      <c r="O1398" s="151"/>
      <c r="P1398" s="151"/>
      <c r="Q1398" s="151"/>
      <c r="R1398" s="151"/>
      <c r="S1398" s="151"/>
      <c r="T1398" s="151"/>
      <c r="U1398" s="151"/>
      <c r="V1398" s="151"/>
      <c r="W1398" s="151"/>
      <c r="X1398" s="151"/>
      <c r="Y1398" s="151"/>
      <c r="Z1398" s="151"/>
      <c r="AA1398" s="151"/>
      <c r="AB1398" s="151"/>
      <c r="AC1398" s="151"/>
      <c r="AD1398" s="151"/>
      <c r="AE1398" s="151"/>
      <c r="AF1398" s="151"/>
      <c r="AG1398" s="151"/>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c r="BI1398" s="151"/>
      <c r="BJ1398" s="151"/>
      <c r="BK1398" s="151"/>
      <c r="BL1398" s="151"/>
      <c r="BM1398" s="151"/>
      <c r="BN1398" s="151"/>
      <c r="BO1398" s="151"/>
      <c r="BP1398" s="151"/>
      <c r="BQ1398" s="151"/>
      <c r="BR1398" s="151"/>
      <c r="BS1398" s="151"/>
      <c r="BT1398" s="151"/>
      <c r="BU1398" s="151"/>
      <c r="BV1398" s="151"/>
      <c r="BW1398" s="151"/>
      <c r="BX1398" s="151"/>
      <c r="BY1398" s="151"/>
      <c r="BZ1398" s="151"/>
      <c r="CA1398" s="151"/>
      <c r="CB1398" s="151"/>
      <c r="CC1398" s="151"/>
      <c r="CD1398" s="151"/>
      <c r="CE1398" s="151"/>
      <c r="CF1398" s="151"/>
      <c r="CG1398" s="151"/>
      <c r="CH1398" s="151"/>
      <c r="CI1398" s="151"/>
      <c r="CJ1398" s="151"/>
      <c r="CK1398" s="151"/>
      <c r="CL1398" s="151"/>
      <c r="CM1398" s="151"/>
      <c r="CN1398" s="151"/>
      <c r="CO1398" s="151"/>
      <c r="CP1398" s="151"/>
      <c r="CQ1398" s="151"/>
      <c r="CR1398" s="151"/>
      <c r="CS1398" s="151"/>
      <c r="CT1398" s="151"/>
      <c r="CU1398" s="151"/>
      <c r="CV1398" s="151"/>
      <c r="CW1398" s="151"/>
      <c r="CX1398" s="151"/>
      <c r="CY1398" s="151"/>
      <c r="CZ1398" s="151"/>
      <c r="DA1398" s="151"/>
      <c r="DB1398" s="151"/>
      <c r="DC1398" s="151"/>
      <c r="DD1398" s="151"/>
      <c r="DE1398" s="151"/>
      <c r="DF1398" s="151"/>
      <c r="DG1398" s="151"/>
      <c r="DH1398" s="151"/>
      <c r="DI1398" s="151"/>
      <c r="DJ1398" s="151"/>
      <c r="DK1398" s="151"/>
      <c r="DL1398" s="151"/>
      <c r="DM1398" s="151"/>
      <c r="DN1398" s="151"/>
      <c r="DO1398" s="151"/>
    </row>
    <row r="1399" spans="1:119" ht="15.75" customHeight="1" x14ac:dyDescent="0.2">
      <c r="A1399" s="151"/>
      <c r="B1399" s="151"/>
      <c r="C1399" s="151"/>
      <c r="D1399" s="151"/>
      <c r="E1399" s="151"/>
      <c r="F1399" s="151"/>
      <c r="G1399" s="151"/>
      <c r="H1399" s="151"/>
      <c r="I1399" s="151"/>
      <c r="J1399" s="151"/>
      <c r="K1399" s="151"/>
      <c r="L1399" s="151"/>
      <c r="M1399" s="151"/>
      <c r="N1399" s="151"/>
      <c r="O1399" s="151"/>
      <c r="P1399" s="151"/>
      <c r="Q1399" s="151"/>
      <c r="R1399" s="151"/>
      <c r="S1399" s="151"/>
      <c r="T1399" s="151"/>
      <c r="U1399" s="151"/>
      <c r="V1399" s="151"/>
      <c r="W1399" s="151"/>
      <c r="X1399" s="151"/>
      <c r="Y1399" s="151"/>
      <c r="Z1399" s="151"/>
      <c r="AA1399" s="151"/>
      <c r="AB1399" s="151"/>
      <c r="AC1399" s="151"/>
      <c r="AD1399" s="151"/>
      <c r="AE1399" s="151"/>
      <c r="AF1399" s="151"/>
      <c r="AG1399" s="151"/>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c r="BI1399" s="151"/>
      <c r="BJ1399" s="151"/>
      <c r="BK1399" s="151"/>
      <c r="BL1399" s="151"/>
      <c r="BM1399" s="151"/>
      <c r="BN1399" s="151"/>
      <c r="BO1399" s="151"/>
      <c r="BP1399" s="151"/>
      <c r="BQ1399" s="151"/>
      <c r="BR1399" s="151"/>
      <c r="BS1399" s="151"/>
      <c r="BT1399" s="151"/>
      <c r="BU1399" s="151"/>
      <c r="BV1399" s="151"/>
      <c r="BW1399" s="151"/>
      <c r="BX1399" s="151"/>
      <c r="BY1399" s="151"/>
      <c r="BZ1399" s="151"/>
      <c r="CA1399" s="151"/>
      <c r="CB1399" s="151"/>
      <c r="CC1399" s="151"/>
      <c r="CD1399" s="151"/>
      <c r="CE1399" s="151"/>
      <c r="CF1399" s="151"/>
      <c r="CG1399" s="151"/>
      <c r="CH1399" s="151"/>
      <c r="CI1399" s="151"/>
      <c r="CJ1399" s="151"/>
      <c r="CK1399" s="151"/>
      <c r="CL1399" s="151"/>
      <c r="CM1399" s="151"/>
      <c r="CN1399" s="151"/>
      <c r="CO1399" s="151"/>
      <c r="CP1399" s="151"/>
      <c r="CQ1399" s="151"/>
      <c r="CR1399" s="151"/>
      <c r="CS1399" s="151"/>
      <c r="CT1399" s="151"/>
      <c r="CU1399" s="151"/>
      <c r="CV1399" s="151"/>
      <c r="CW1399" s="151"/>
      <c r="CX1399" s="151"/>
      <c r="CY1399" s="151"/>
      <c r="CZ1399" s="151"/>
      <c r="DA1399" s="151"/>
      <c r="DB1399" s="151"/>
      <c r="DC1399" s="151"/>
      <c r="DD1399" s="151"/>
      <c r="DE1399" s="151"/>
      <c r="DF1399" s="151"/>
      <c r="DG1399" s="151"/>
      <c r="DH1399" s="151"/>
      <c r="DI1399" s="151"/>
      <c r="DJ1399" s="151"/>
      <c r="DK1399" s="151"/>
      <c r="DL1399" s="151"/>
      <c r="DM1399" s="151"/>
      <c r="DN1399" s="151"/>
      <c r="DO1399" s="151"/>
    </row>
    <row r="1400" spans="1:119" ht="15.75" customHeight="1" x14ac:dyDescent="0.2">
      <c r="A1400" s="151"/>
      <c r="B1400" s="151"/>
      <c r="C1400" s="151"/>
      <c r="D1400" s="151"/>
      <c r="E1400" s="151"/>
      <c r="F1400" s="151"/>
      <c r="G1400" s="151"/>
      <c r="H1400" s="151"/>
      <c r="I1400" s="151"/>
      <c r="J1400" s="151"/>
      <c r="K1400" s="151"/>
      <c r="L1400" s="151"/>
      <c r="M1400" s="151"/>
      <c r="N1400" s="151"/>
      <c r="O1400" s="151"/>
      <c r="P1400" s="151"/>
      <c r="Q1400" s="151"/>
      <c r="R1400" s="151"/>
      <c r="S1400" s="151"/>
      <c r="T1400" s="151"/>
      <c r="U1400" s="151"/>
      <c r="V1400" s="151"/>
      <c r="W1400" s="151"/>
      <c r="X1400" s="151"/>
      <c r="Y1400" s="151"/>
      <c r="Z1400" s="151"/>
      <c r="AA1400" s="151"/>
      <c r="AB1400" s="151"/>
      <c r="AC1400" s="151"/>
      <c r="AD1400" s="151"/>
      <c r="AE1400" s="151"/>
      <c r="AF1400" s="151"/>
      <c r="AG1400" s="151"/>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c r="BI1400" s="151"/>
      <c r="BJ1400" s="151"/>
      <c r="BK1400" s="151"/>
      <c r="BL1400" s="151"/>
      <c r="BM1400" s="151"/>
      <c r="BN1400" s="151"/>
      <c r="BO1400" s="151"/>
      <c r="BP1400" s="151"/>
      <c r="BQ1400" s="151"/>
      <c r="BR1400" s="151"/>
      <c r="BS1400" s="151"/>
      <c r="BT1400" s="151"/>
      <c r="BU1400" s="151"/>
      <c r="BV1400" s="151"/>
      <c r="BW1400" s="151"/>
      <c r="BX1400" s="151"/>
      <c r="BY1400" s="151"/>
      <c r="BZ1400" s="151"/>
      <c r="CA1400" s="151"/>
      <c r="CB1400" s="151"/>
      <c r="CC1400" s="151"/>
      <c r="CD1400" s="151"/>
      <c r="CE1400" s="151"/>
      <c r="CF1400" s="151"/>
      <c r="CG1400" s="151"/>
      <c r="CH1400" s="151"/>
      <c r="CI1400" s="151"/>
      <c r="CJ1400" s="151"/>
      <c r="CK1400" s="151"/>
      <c r="CL1400" s="151"/>
      <c r="CM1400" s="151"/>
      <c r="CN1400" s="151"/>
      <c r="CO1400" s="151"/>
      <c r="CP1400" s="151"/>
      <c r="CQ1400" s="151"/>
      <c r="CR1400" s="151"/>
      <c r="CS1400" s="151"/>
      <c r="CT1400" s="151"/>
      <c r="CU1400" s="151"/>
      <c r="CV1400" s="151"/>
      <c r="CW1400" s="151"/>
      <c r="CX1400" s="151"/>
      <c r="CY1400" s="151"/>
      <c r="CZ1400" s="151"/>
      <c r="DA1400" s="151"/>
      <c r="DB1400" s="151"/>
      <c r="DC1400" s="151"/>
      <c r="DD1400" s="151"/>
      <c r="DE1400" s="151"/>
      <c r="DF1400" s="151"/>
      <c r="DG1400" s="151"/>
      <c r="DH1400" s="151"/>
      <c r="DI1400" s="151"/>
      <c r="DJ1400" s="151"/>
      <c r="DK1400" s="151"/>
      <c r="DL1400" s="151"/>
      <c r="DM1400" s="151"/>
      <c r="DN1400" s="151"/>
      <c r="DO1400" s="151"/>
    </row>
    <row r="1401" spans="1:119" ht="15.75" customHeight="1" x14ac:dyDescent="0.2">
      <c r="A1401" s="151"/>
      <c r="B1401" s="151"/>
      <c r="C1401" s="151"/>
      <c r="D1401" s="151"/>
      <c r="E1401" s="151"/>
      <c r="F1401" s="151"/>
      <c r="G1401" s="151"/>
      <c r="H1401" s="151"/>
      <c r="I1401" s="151"/>
      <c r="J1401" s="151"/>
      <c r="K1401" s="151"/>
      <c r="L1401" s="151"/>
      <c r="M1401" s="151"/>
      <c r="N1401" s="151"/>
      <c r="O1401" s="151"/>
      <c r="P1401" s="151"/>
      <c r="Q1401" s="151"/>
      <c r="R1401" s="151"/>
      <c r="S1401" s="151"/>
      <c r="T1401" s="151"/>
      <c r="U1401" s="151"/>
      <c r="V1401" s="151"/>
      <c r="W1401" s="151"/>
      <c r="X1401" s="151"/>
      <c r="Y1401" s="151"/>
      <c r="Z1401" s="151"/>
      <c r="AA1401" s="151"/>
      <c r="AB1401" s="151"/>
      <c r="AC1401" s="151"/>
      <c r="AD1401" s="151"/>
      <c r="AE1401" s="151"/>
      <c r="AF1401" s="151"/>
      <c r="AG1401" s="151"/>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c r="BI1401" s="151"/>
      <c r="BJ1401" s="151"/>
      <c r="BK1401" s="151"/>
      <c r="BL1401" s="151"/>
      <c r="BM1401" s="151"/>
      <c r="BN1401" s="151"/>
      <c r="BO1401" s="151"/>
      <c r="BP1401" s="151"/>
      <c r="BQ1401" s="151"/>
      <c r="BR1401" s="151"/>
      <c r="BS1401" s="151"/>
      <c r="BT1401" s="151"/>
      <c r="BU1401" s="151"/>
      <c r="BV1401" s="151"/>
      <c r="BW1401" s="151"/>
      <c r="BX1401" s="151"/>
      <c r="BY1401" s="151"/>
      <c r="BZ1401" s="151"/>
      <c r="CA1401" s="151"/>
      <c r="CB1401" s="151"/>
      <c r="CC1401" s="151"/>
      <c r="CD1401" s="151"/>
      <c r="CE1401" s="151"/>
      <c r="CF1401" s="151"/>
      <c r="CG1401" s="151"/>
      <c r="CH1401" s="151"/>
      <c r="CI1401" s="151"/>
      <c r="CJ1401" s="151"/>
      <c r="CK1401" s="151"/>
      <c r="CL1401" s="151"/>
      <c r="CM1401" s="151"/>
      <c r="CN1401" s="151"/>
      <c r="CO1401" s="151"/>
      <c r="CP1401" s="151"/>
      <c r="CQ1401" s="151"/>
      <c r="CR1401" s="151"/>
      <c r="CS1401" s="151"/>
      <c r="CT1401" s="151"/>
      <c r="CU1401" s="151"/>
      <c r="CV1401" s="151"/>
      <c r="CW1401" s="151"/>
      <c r="CX1401" s="151"/>
      <c r="CY1401" s="151"/>
      <c r="CZ1401" s="151"/>
      <c r="DA1401" s="151"/>
      <c r="DB1401" s="151"/>
      <c r="DC1401" s="151"/>
      <c r="DD1401" s="151"/>
      <c r="DE1401" s="151"/>
      <c r="DF1401" s="151"/>
      <c r="DG1401" s="151"/>
      <c r="DH1401" s="151"/>
      <c r="DI1401" s="151"/>
      <c r="DJ1401" s="151"/>
      <c r="DK1401" s="151"/>
      <c r="DL1401" s="151"/>
      <c r="DM1401" s="151"/>
      <c r="DN1401" s="151"/>
      <c r="DO1401" s="151"/>
    </row>
    <row r="1402" spans="1:119" ht="15.75" customHeight="1" x14ac:dyDescent="0.2">
      <c r="A1402" s="151"/>
      <c r="B1402" s="151"/>
      <c r="C1402" s="151"/>
      <c r="D1402" s="151"/>
      <c r="E1402" s="151"/>
      <c r="F1402" s="151"/>
      <c r="G1402" s="151"/>
      <c r="H1402" s="151"/>
      <c r="I1402" s="151"/>
      <c r="J1402" s="151"/>
      <c r="K1402" s="151"/>
      <c r="L1402" s="151"/>
      <c r="M1402" s="151"/>
      <c r="N1402" s="151"/>
      <c r="O1402" s="151"/>
      <c r="P1402" s="151"/>
      <c r="Q1402" s="151"/>
      <c r="R1402" s="151"/>
      <c r="S1402" s="151"/>
      <c r="T1402" s="151"/>
      <c r="U1402" s="151"/>
      <c r="V1402" s="151"/>
      <c r="W1402" s="151"/>
      <c r="X1402" s="151"/>
      <c r="Y1402" s="151"/>
      <c r="Z1402" s="151"/>
      <c r="AA1402" s="151"/>
      <c r="AB1402" s="151"/>
      <c r="AC1402" s="151"/>
      <c r="AD1402" s="151"/>
      <c r="AE1402" s="151"/>
      <c r="AF1402" s="151"/>
      <c r="AG1402" s="151"/>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c r="BI1402" s="151"/>
      <c r="BJ1402" s="151"/>
      <c r="BK1402" s="151"/>
      <c r="BL1402" s="151"/>
      <c r="BM1402" s="151"/>
      <c r="BN1402" s="151"/>
      <c r="BO1402" s="151"/>
      <c r="BP1402" s="151"/>
      <c r="BQ1402" s="151"/>
      <c r="BR1402" s="151"/>
      <c r="BS1402" s="151"/>
      <c r="BT1402" s="151"/>
      <c r="BU1402" s="151"/>
      <c r="BV1402" s="151"/>
      <c r="BW1402" s="151"/>
      <c r="BX1402" s="151"/>
      <c r="BY1402" s="151"/>
      <c r="BZ1402" s="151"/>
      <c r="CA1402" s="151"/>
      <c r="CB1402" s="151"/>
      <c r="CC1402" s="151"/>
      <c r="CD1402" s="151"/>
      <c r="CE1402" s="151"/>
      <c r="CF1402" s="151"/>
      <c r="CG1402" s="151"/>
      <c r="CH1402" s="151"/>
      <c r="CI1402" s="151"/>
      <c r="CJ1402" s="151"/>
      <c r="CK1402" s="151"/>
      <c r="CL1402" s="151"/>
      <c r="CM1402" s="151"/>
      <c r="CN1402" s="151"/>
      <c r="CO1402" s="151"/>
      <c r="CP1402" s="151"/>
      <c r="CQ1402" s="151"/>
      <c r="CR1402" s="151"/>
      <c r="CS1402" s="151"/>
      <c r="CT1402" s="151"/>
      <c r="CU1402" s="151"/>
      <c r="CV1402" s="151"/>
      <c r="CW1402" s="151"/>
      <c r="CX1402" s="151"/>
      <c r="CY1402" s="151"/>
      <c r="CZ1402" s="151"/>
      <c r="DA1402" s="151"/>
      <c r="DB1402" s="151"/>
      <c r="DC1402" s="151"/>
      <c r="DD1402" s="151"/>
      <c r="DE1402" s="151"/>
      <c r="DF1402" s="151"/>
      <c r="DG1402" s="151"/>
      <c r="DH1402" s="151"/>
      <c r="DI1402" s="151"/>
      <c r="DJ1402" s="151"/>
      <c r="DK1402" s="151"/>
      <c r="DL1402" s="151"/>
      <c r="DM1402" s="151"/>
      <c r="DN1402" s="151"/>
      <c r="DO1402" s="151"/>
    </row>
    <row r="1403" spans="1:119" ht="15.75" customHeight="1" x14ac:dyDescent="0.2">
      <c r="A1403" s="151"/>
      <c r="B1403" s="151"/>
      <c r="C1403" s="151"/>
      <c r="D1403" s="151"/>
      <c r="E1403" s="151"/>
      <c r="F1403" s="151"/>
      <c r="G1403" s="151"/>
      <c r="H1403" s="151"/>
      <c r="I1403" s="151"/>
      <c r="J1403" s="151"/>
      <c r="K1403" s="151"/>
      <c r="L1403" s="151"/>
      <c r="M1403" s="151"/>
      <c r="N1403" s="151"/>
      <c r="O1403" s="151"/>
      <c r="P1403" s="151"/>
      <c r="Q1403" s="151"/>
      <c r="R1403" s="151"/>
      <c r="S1403" s="151"/>
      <c r="T1403" s="151"/>
      <c r="U1403" s="151"/>
      <c r="V1403" s="151"/>
      <c r="W1403" s="151"/>
      <c r="X1403" s="151"/>
      <c r="Y1403" s="151"/>
      <c r="Z1403" s="151"/>
      <c r="AA1403" s="151"/>
      <c r="AB1403" s="151"/>
      <c r="AC1403" s="151"/>
      <c r="AD1403" s="151"/>
      <c r="AE1403" s="151"/>
      <c r="AF1403" s="151"/>
      <c r="AG1403" s="151"/>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c r="BI1403" s="151"/>
      <c r="BJ1403" s="151"/>
      <c r="BK1403" s="151"/>
      <c r="BL1403" s="151"/>
      <c r="BM1403" s="151"/>
      <c r="BN1403" s="151"/>
      <c r="BO1403" s="151"/>
      <c r="BP1403" s="151"/>
      <c r="BQ1403" s="151"/>
      <c r="BR1403" s="151"/>
      <c r="BS1403" s="151"/>
      <c r="BT1403" s="151"/>
      <c r="BU1403" s="151"/>
      <c r="BV1403" s="151"/>
      <c r="BW1403" s="151"/>
      <c r="BX1403" s="151"/>
      <c r="BY1403" s="151"/>
      <c r="BZ1403" s="151"/>
      <c r="CA1403" s="151"/>
      <c r="CB1403" s="151"/>
      <c r="CC1403" s="151"/>
      <c r="CD1403" s="151"/>
      <c r="CE1403" s="151"/>
      <c r="CF1403" s="151"/>
      <c r="CG1403" s="151"/>
      <c r="CH1403" s="151"/>
      <c r="CI1403" s="151"/>
      <c r="CJ1403" s="151"/>
      <c r="CK1403" s="151"/>
      <c r="CL1403" s="151"/>
      <c r="CM1403" s="151"/>
      <c r="CN1403" s="151"/>
      <c r="CO1403" s="151"/>
      <c r="CP1403" s="151"/>
      <c r="CQ1403" s="151"/>
      <c r="CR1403" s="151"/>
      <c r="CS1403" s="151"/>
      <c r="CT1403" s="151"/>
      <c r="CU1403" s="151"/>
      <c r="CV1403" s="151"/>
      <c r="CW1403" s="151"/>
      <c r="CX1403" s="151"/>
      <c r="CY1403" s="151"/>
      <c r="CZ1403" s="151"/>
      <c r="DA1403" s="151"/>
      <c r="DB1403" s="151"/>
      <c r="DC1403" s="151"/>
      <c r="DD1403" s="151"/>
      <c r="DE1403" s="151"/>
      <c r="DF1403" s="151"/>
      <c r="DG1403" s="151"/>
      <c r="DH1403" s="151"/>
      <c r="DI1403" s="151"/>
      <c r="DJ1403" s="151"/>
      <c r="DK1403" s="151"/>
      <c r="DL1403" s="151"/>
      <c r="DM1403" s="151"/>
      <c r="DN1403" s="151"/>
      <c r="DO1403" s="151"/>
    </row>
    <row r="1404" spans="1:119" ht="15.75" customHeight="1" x14ac:dyDescent="0.2">
      <c r="A1404" s="151"/>
      <c r="B1404" s="151"/>
      <c r="C1404" s="151"/>
      <c r="D1404" s="151"/>
      <c r="E1404" s="151"/>
      <c r="F1404" s="151"/>
      <c r="G1404" s="151"/>
      <c r="H1404" s="151"/>
      <c r="I1404" s="151"/>
      <c r="J1404" s="151"/>
      <c r="K1404" s="151"/>
      <c r="L1404" s="151"/>
      <c r="M1404" s="151"/>
      <c r="N1404" s="151"/>
      <c r="O1404" s="151"/>
      <c r="P1404" s="151"/>
      <c r="Q1404" s="151"/>
      <c r="R1404" s="151"/>
      <c r="S1404" s="151"/>
      <c r="T1404" s="151"/>
      <c r="U1404" s="151"/>
      <c r="V1404" s="151"/>
      <c r="W1404" s="151"/>
      <c r="X1404" s="151"/>
      <c r="Y1404" s="151"/>
      <c r="Z1404" s="151"/>
      <c r="AA1404" s="151"/>
      <c r="AB1404" s="151"/>
      <c r="AC1404" s="151"/>
      <c r="AD1404" s="151"/>
      <c r="AE1404" s="151"/>
      <c r="AF1404" s="151"/>
      <c r="AG1404" s="151"/>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c r="BI1404" s="151"/>
      <c r="BJ1404" s="151"/>
      <c r="BK1404" s="151"/>
      <c r="BL1404" s="151"/>
      <c r="BM1404" s="151"/>
      <c r="BN1404" s="151"/>
      <c r="BO1404" s="151"/>
      <c r="BP1404" s="151"/>
      <c r="BQ1404" s="151"/>
      <c r="BR1404" s="151"/>
      <c r="BS1404" s="151"/>
      <c r="BT1404" s="151"/>
      <c r="BU1404" s="151"/>
      <c r="BV1404" s="151"/>
      <c r="BW1404" s="151"/>
      <c r="BX1404" s="151"/>
      <c r="BY1404" s="151"/>
      <c r="BZ1404" s="151"/>
      <c r="CA1404" s="151"/>
      <c r="CB1404" s="151"/>
      <c r="CC1404" s="151"/>
      <c r="CD1404" s="151"/>
      <c r="CE1404" s="151"/>
      <c r="CF1404" s="151"/>
      <c r="CG1404" s="151"/>
      <c r="CH1404" s="151"/>
      <c r="CI1404" s="151"/>
      <c r="CJ1404" s="151"/>
      <c r="CK1404" s="151"/>
      <c r="CL1404" s="151"/>
      <c r="CM1404" s="151"/>
      <c r="CN1404" s="151"/>
      <c r="CO1404" s="151"/>
      <c r="CP1404" s="151"/>
      <c r="CQ1404" s="151"/>
      <c r="CR1404" s="151"/>
      <c r="CS1404" s="151"/>
      <c r="CT1404" s="151"/>
      <c r="CU1404" s="151"/>
      <c r="CV1404" s="151"/>
      <c r="CW1404" s="151"/>
      <c r="CX1404" s="151"/>
      <c r="CY1404" s="151"/>
      <c r="CZ1404" s="151"/>
      <c r="DA1404" s="151"/>
      <c r="DB1404" s="151"/>
      <c r="DC1404" s="151"/>
      <c r="DD1404" s="151"/>
      <c r="DE1404" s="151"/>
      <c r="DF1404" s="151"/>
      <c r="DG1404" s="151"/>
      <c r="DH1404" s="151"/>
      <c r="DI1404" s="151"/>
      <c r="DJ1404" s="151"/>
      <c r="DK1404" s="151"/>
      <c r="DL1404" s="151"/>
      <c r="DM1404" s="151"/>
      <c r="DN1404" s="151"/>
      <c r="DO1404" s="151"/>
    </row>
    <row r="1405" spans="1:119" ht="15.75" customHeight="1" x14ac:dyDescent="0.2">
      <c r="A1405" s="151"/>
      <c r="B1405" s="151"/>
      <c r="C1405" s="151"/>
      <c r="D1405" s="151"/>
      <c r="E1405" s="151"/>
      <c r="F1405" s="151"/>
      <c r="G1405" s="151"/>
      <c r="H1405" s="151"/>
      <c r="I1405" s="151"/>
      <c r="J1405" s="151"/>
      <c r="K1405" s="151"/>
      <c r="L1405" s="151"/>
      <c r="M1405" s="151"/>
      <c r="N1405" s="151"/>
      <c r="O1405" s="151"/>
      <c r="P1405" s="151"/>
      <c r="Q1405" s="151"/>
      <c r="R1405" s="151"/>
      <c r="S1405" s="151"/>
      <c r="T1405" s="151"/>
      <c r="U1405" s="151"/>
      <c r="V1405" s="151"/>
      <c r="W1405" s="151"/>
      <c r="X1405" s="151"/>
      <c r="Y1405" s="151"/>
      <c r="Z1405" s="151"/>
      <c r="AA1405" s="151"/>
      <c r="AB1405" s="151"/>
      <c r="AC1405" s="151"/>
      <c r="AD1405" s="151"/>
      <c r="AE1405" s="151"/>
      <c r="AF1405" s="151"/>
      <c r="AG1405" s="151"/>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c r="BI1405" s="151"/>
      <c r="BJ1405" s="151"/>
      <c r="BK1405" s="151"/>
      <c r="BL1405" s="151"/>
      <c r="BM1405" s="151"/>
      <c r="BN1405" s="151"/>
      <c r="BO1405" s="151"/>
      <c r="BP1405" s="151"/>
      <c r="BQ1405" s="151"/>
      <c r="BR1405" s="151"/>
      <c r="BS1405" s="151"/>
      <c r="BT1405" s="151"/>
      <c r="BU1405" s="151"/>
      <c r="BV1405" s="151"/>
      <c r="BW1405" s="151"/>
      <c r="BX1405" s="151"/>
      <c r="BY1405" s="151"/>
      <c r="BZ1405" s="151"/>
      <c r="CA1405" s="151"/>
      <c r="CB1405" s="151"/>
      <c r="CC1405" s="151"/>
      <c r="CD1405" s="151"/>
      <c r="CE1405" s="151"/>
      <c r="CF1405" s="151"/>
      <c r="CG1405" s="151"/>
      <c r="CH1405" s="151"/>
      <c r="CI1405" s="151"/>
      <c r="CJ1405" s="151"/>
      <c r="CK1405" s="151"/>
      <c r="CL1405" s="151"/>
      <c r="CM1405" s="151"/>
      <c r="CN1405" s="151"/>
      <c r="CO1405" s="151"/>
      <c r="CP1405" s="151"/>
      <c r="CQ1405" s="151"/>
      <c r="CR1405" s="151"/>
      <c r="CS1405" s="151"/>
      <c r="CT1405" s="151"/>
      <c r="CU1405" s="151"/>
      <c r="CV1405" s="151"/>
      <c r="CW1405" s="151"/>
      <c r="CX1405" s="151"/>
      <c r="CY1405" s="151"/>
      <c r="CZ1405" s="151"/>
      <c r="DA1405" s="151"/>
      <c r="DB1405" s="151"/>
      <c r="DC1405" s="151"/>
      <c r="DD1405" s="151"/>
      <c r="DE1405" s="151"/>
      <c r="DF1405" s="151"/>
      <c r="DG1405" s="151"/>
      <c r="DH1405" s="151"/>
      <c r="DI1405" s="151"/>
      <c r="DJ1405" s="151"/>
      <c r="DK1405" s="151"/>
      <c r="DL1405" s="151"/>
      <c r="DM1405" s="151"/>
      <c r="DN1405" s="151"/>
      <c r="DO1405" s="151"/>
    </row>
    <row r="1406" spans="1:119" ht="15.75" customHeight="1" x14ac:dyDescent="0.2">
      <c r="A1406" s="151"/>
      <c r="B1406" s="151"/>
      <c r="C1406" s="151"/>
      <c r="D1406" s="151"/>
      <c r="E1406" s="151"/>
      <c r="F1406" s="151"/>
      <c r="G1406" s="151"/>
      <c r="H1406" s="151"/>
      <c r="I1406" s="151"/>
      <c r="J1406" s="151"/>
      <c r="K1406" s="151"/>
      <c r="L1406" s="151"/>
      <c r="M1406" s="151"/>
      <c r="N1406" s="151"/>
      <c r="O1406" s="151"/>
      <c r="P1406" s="151"/>
      <c r="Q1406" s="151"/>
      <c r="R1406" s="151"/>
      <c r="S1406" s="151"/>
      <c r="T1406" s="151"/>
      <c r="U1406" s="151"/>
      <c r="V1406" s="151"/>
      <c r="W1406" s="151"/>
      <c r="X1406" s="151"/>
      <c r="Y1406" s="151"/>
      <c r="Z1406" s="151"/>
      <c r="AA1406" s="151"/>
      <c r="AB1406" s="151"/>
      <c r="AC1406" s="151"/>
      <c r="AD1406" s="151"/>
      <c r="AE1406" s="151"/>
      <c r="AF1406" s="151"/>
      <c r="AG1406" s="151"/>
      <c r="AH1406" s="151"/>
      <c r="AI1406" s="151"/>
      <c r="AJ1406" s="151"/>
      <c r="AK1406" s="151"/>
      <c r="AL1406" s="151"/>
      <c r="AM1406" s="151"/>
      <c r="AN1406" s="151"/>
      <c r="AO1406" s="151"/>
      <c r="AP1406" s="151"/>
      <c r="AQ1406" s="151"/>
      <c r="AR1406" s="151"/>
      <c r="AS1406" s="151"/>
      <c r="AT1406" s="151"/>
      <c r="AU1406" s="151"/>
      <c r="AV1406" s="151"/>
      <c r="AW1406" s="151"/>
      <c r="AX1406" s="151"/>
      <c r="AY1406" s="151"/>
      <c r="AZ1406" s="151"/>
      <c r="BA1406" s="151"/>
      <c r="BB1406" s="151"/>
      <c r="BC1406" s="151"/>
      <c r="BD1406" s="151"/>
      <c r="BE1406" s="151"/>
      <c r="BF1406" s="151"/>
      <c r="BG1406" s="151"/>
      <c r="BH1406" s="151"/>
      <c r="BI1406" s="151"/>
      <c r="BJ1406" s="151"/>
      <c r="BK1406" s="151"/>
      <c r="BL1406" s="151"/>
      <c r="BM1406" s="151"/>
      <c r="BN1406" s="151"/>
      <c r="BO1406" s="151"/>
      <c r="BP1406" s="151"/>
      <c r="BQ1406" s="151"/>
      <c r="BR1406" s="151"/>
      <c r="BS1406" s="151"/>
      <c r="BT1406" s="151"/>
      <c r="BU1406" s="151"/>
      <c r="BV1406" s="151"/>
      <c r="BW1406" s="151"/>
      <c r="BX1406" s="151"/>
      <c r="BY1406" s="151"/>
      <c r="BZ1406" s="151"/>
      <c r="CA1406" s="151"/>
      <c r="CB1406" s="151"/>
      <c r="CC1406" s="151"/>
      <c r="CD1406" s="151"/>
      <c r="CE1406" s="151"/>
      <c r="CF1406" s="151"/>
      <c r="CG1406" s="151"/>
      <c r="CH1406" s="151"/>
      <c r="CI1406" s="151"/>
      <c r="CJ1406" s="151"/>
      <c r="CK1406" s="151"/>
      <c r="CL1406" s="151"/>
      <c r="CM1406" s="151"/>
      <c r="CN1406" s="151"/>
      <c r="CO1406" s="151"/>
      <c r="CP1406" s="151"/>
      <c r="CQ1406" s="151"/>
      <c r="CR1406" s="151"/>
      <c r="CS1406" s="151"/>
      <c r="CT1406" s="151"/>
      <c r="CU1406" s="151"/>
      <c r="CV1406" s="151"/>
      <c r="CW1406" s="151"/>
      <c r="CX1406" s="151"/>
      <c r="CY1406" s="151"/>
      <c r="CZ1406" s="151"/>
      <c r="DA1406" s="151"/>
      <c r="DB1406" s="151"/>
      <c r="DC1406" s="151"/>
      <c r="DD1406" s="151"/>
      <c r="DE1406" s="151"/>
      <c r="DF1406" s="151"/>
      <c r="DG1406" s="151"/>
      <c r="DH1406" s="151"/>
      <c r="DI1406" s="151"/>
      <c r="DJ1406" s="151"/>
      <c r="DK1406" s="151"/>
      <c r="DL1406" s="151"/>
      <c r="DM1406" s="151"/>
      <c r="DN1406" s="151"/>
      <c r="DO1406" s="151"/>
    </row>
    <row r="1407" spans="1:119" ht="15.75" customHeight="1" x14ac:dyDescent="0.2">
      <c r="A1407" s="151"/>
      <c r="B1407" s="151"/>
      <c r="C1407" s="151"/>
      <c r="D1407" s="151"/>
      <c r="E1407" s="151"/>
      <c r="F1407" s="151"/>
      <c r="G1407" s="151"/>
      <c r="H1407" s="151"/>
      <c r="I1407" s="151"/>
      <c r="J1407" s="151"/>
      <c r="K1407" s="151"/>
      <c r="L1407" s="151"/>
      <c r="M1407" s="151"/>
      <c r="N1407" s="151"/>
      <c r="O1407" s="151"/>
      <c r="P1407" s="151"/>
      <c r="Q1407" s="151"/>
      <c r="R1407" s="151"/>
      <c r="S1407" s="151"/>
      <c r="T1407" s="151"/>
      <c r="U1407" s="151"/>
      <c r="V1407" s="151"/>
      <c r="W1407" s="151"/>
      <c r="X1407" s="151"/>
      <c r="Y1407" s="151"/>
      <c r="Z1407" s="151"/>
      <c r="AA1407" s="151"/>
      <c r="AB1407" s="151"/>
      <c r="AC1407" s="151"/>
      <c r="AD1407" s="151"/>
      <c r="AE1407" s="151"/>
      <c r="AF1407" s="151"/>
      <c r="AG1407" s="151"/>
      <c r="AH1407" s="151"/>
      <c r="AI1407" s="151"/>
      <c r="AJ1407" s="151"/>
      <c r="AK1407" s="151"/>
      <c r="AL1407" s="151"/>
      <c r="AM1407" s="151"/>
      <c r="AN1407" s="151"/>
      <c r="AO1407" s="151"/>
      <c r="AP1407" s="151"/>
      <c r="AQ1407" s="151"/>
      <c r="AR1407" s="151"/>
      <c r="AS1407" s="151"/>
      <c r="AT1407" s="151"/>
      <c r="AU1407" s="151"/>
      <c r="AV1407" s="151"/>
      <c r="AW1407" s="151"/>
      <c r="AX1407" s="151"/>
      <c r="AY1407" s="151"/>
      <c r="AZ1407" s="151"/>
      <c r="BA1407" s="151"/>
      <c r="BB1407" s="151"/>
      <c r="BC1407" s="151"/>
      <c r="BD1407" s="151"/>
      <c r="BE1407" s="151"/>
      <c r="BF1407" s="151"/>
      <c r="BG1407" s="151"/>
      <c r="BH1407" s="151"/>
      <c r="BI1407" s="151"/>
      <c r="BJ1407" s="151"/>
      <c r="BK1407" s="151"/>
      <c r="BL1407" s="151"/>
      <c r="BM1407" s="151"/>
      <c r="BN1407" s="151"/>
      <c r="BO1407" s="151"/>
      <c r="BP1407" s="151"/>
      <c r="BQ1407" s="151"/>
      <c r="BR1407" s="151"/>
      <c r="BS1407" s="151"/>
      <c r="BT1407" s="151"/>
      <c r="BU1407" s="151"/>
      <c r="BV1407" s="151"/>
      <c r="BW1407" s="151"/>
      <c r="BX1407" s="151"/>
      <c r="BY1407" s="151"/>
      <c r="BZ1407" s="151"/>
      <c r="CA1407" s="151"/>
      <c r="CB1407" s="151"/>
      <c r="CC1407" s="151"/>
      <c r="CD1407" s="151"/>
      <c r="CE1407" s="151"/>
      <c r="CF1407" s="151"/>
      <c r="CG1407" s="151"/>
      <c r="CH1407" s="151"/>
      <c r="CI1407" s="151"/>
      <c r="CJ1407" s="151"/>
      <c r="CK1407" s="151"/>
      <c r="CL1407" s="151"/>
      <c r="CM1407" s="151"/>
      <c r="CN1407" s="151"/>
      <c r="CO1407" s="151"/>
      <c r="CP1407" s="151"/>
      <c r="CQ1407" s="151"/>
      <c r="CR1407" s="151"/>
      <c r="CS1407" s="151"/>
      <c r="CT1407" s="151"/>
      <c r="CU1407" s="151"/>
      <c r="CV1407" s="151"/>
      <c r="CW1407" s="151"/>
      <c r="CX1407" s="151"/>
      <c r="CY1407" s="151"/>
      <c r="CZ1407" s="151"/>
      <c r="DA1407" s="151"/>
      <c r="DB1407" s="151"/>
      <c r="DC1407" s="151"/>
      <c r="DD1407" s="151"/>
      <c r="DE1407" s="151"/>
      <c r="DF1407" s="151"/>
      <c r="DG1407" s="151"/>
      <c r="DH1407" s="151"/>
      <c r="DI1407" s="151"/>
      <c r="DJ1407" s="151"/>
      <c r="DK1407" s="151"/>
      <c r="DL1407" s="151"/>
      <c r="DM1407" s="151"/>
      <c r="DN1407" s="151"/>
      <c r="DO1407" s="151"/>
    </row>
    <row r="1408" spans="1:119" ht="15.75" customHeight="1" x14ac:dyDescent="0.2">
      <c r="A1408" s="151"/>
      <c r="B1408" s="151"/>
      <c r="C1408" s="151"/>
      <c r="D1408" s="151"/>
      <c r="E1408" s="151"/>
      <c r="F1408" s="151"/>
      <c r="G1408" s="151"/>
      <c r="H1408" s="151"/>
      <c r="I1408" s="151"/>
      <c r="J1408" s="151"/>
      <c r="K1408" s="151"/>
      <c r="L1408" s="151"/>
      <c r="M1408" s="151"/>
      <c r="N1408" s="151"/>
      <c r="O1408" s="151"/>
      <c r="P1408" s="151"/>
      <c r="Q1408" s="151"/>
      <c r="R1408" s="151"/>
      <c r="S1408" s="151"/>
      <c r="T1408" s="151"/>
      <c r="U1408" s="151"/>
      <c r="V1408" s="151"/>
      <c r="W1408" s="151"/>
      <c r="X1408" s="151"/>
      <c r="Y1408" s="151"/>
      <c r="Z1408" s="151"/>
      <c r="AA1408" s="151"/>
      <c r="AB1408" s="151"/>
      <c r="AC1408" s="151"/>
      <c r="AD1408" s="151"/>
      <c r="AE1408" s="151"/>
      <c r="AF1408" s="151"/>
      <c r="AG1408" s="151"/>
      <c r="AH1408" s="151"/>
      <c r="AI1408" s="151"/>
      <c r="AJ1408" s="151"/>
      <c r="AK1408" s="151"/>
      <c r="AL1408" s="151"/>
      <c r="AM1408" s="151"/>
      <c r="AN1408" s="151"/>
      <c r="AO1408" s="151"/>
      <c r="AP1408" s="151"/>
      <c r="AQ1408" s="151"/>
      <c r="AR1408" s="151"/>
      <c r="AS1408" s="151"/>
      <c r="AT1408" s="151"/>
      <c r="AU1408" s="151"/>
      <c r="AV1408" s="151"/>
      <c r="AW1408" s="151"/>
      <c r="AX1408" s="151"/>
      <c r="AY1408" s="151"/>
      <c r="AZ1408" s="151"/>
      <c r="BA1408" s="151"/>
      <c r="BB1408" s="151"/>
      <c r="BC1408" s="151"/>
      <c r="BD1408" s="151"/>
      <c r="BE1408" s="151"/>
      <c r="BF1408" s="151"/>
      <c r="BG1408" s="151"/>
      <c r="BH1408" s="151"/>
      <c r="BI1408" s="151"/>
      <c r="BJ1408" s="151"/>
      <c r="BK1408" s="151"/>
      <c r="BL1408" s="151"/>
      <c r="BM1408" s="151"/>
      <c r="BN1408" s="151"/>
      <c r="BO1408" s="151"/>
      <c r="BP1408" s="151"/>
      <c r="BQ1408" s="151"/>
      <c r="BR1408" s="151"/>
      <c r="BS1408" s="151"/>
      <c r="BT1408" s="151"/>
      <c r="BU1408" s="151"/>
      <c r="BV1408" s="151"/>
      <c r="BW1408" s="151"/>
      <c r="BX1408" s="151"/>
      <c r="BY1408" s="151"/>
      <c r="BZ1408" s="151"/>
      <c r="CA1408" s="151"/>
      <c r="CB1408" s="151"/>
      <c r="CC1408" s="151"/>
      <c r="CD1408" s="151"/>
      <c r="CE1408" s="151"/>
      <c r="CF1408" s="151"/>
      <c r="CG1408" s="151"/>
      <c r="CH1408" s="151"/>
      <c r="CI1408" s="151"/>
      <c r="CJ1408" s="151"/>
      <c r="CK1408" s="151"/>
      <c r="CL1408" s="151"/>
      <c r="CM1408" s="151"/>
      <c r="CN1408" s="151"/>
      <c r="CO1408" s="151"/>
      <c r="CP1408" s="151"/>
      <c r="CQ1408" s="151"/>
      <c r="CR1408" s="151"/>
      <c r="CS1408" s="151"/>
      <c r="CT1408" s="151"/>
      <c r="CU1408" s="151"/>
      <c r="CV1408" s="151"/>
      <c r="CW1408" s="151"/>
      <c r="CX1408" s="151"/>
      <c r="CY1408" s="151"/>
      <c r="CZ1408" s="151"/>
      <c r="DA1408" s="151"/>
      <c r="DB1408" s="151"/>
      <c r="DC1408" s="151"/>
      <c r="DD1408" s="151"/>
      <c r="DE1408" s="151"/>
      <c r="DF1408" s="151"/>
      <c r="DG1408" s="151"/>
      <c r="DH1408" s="151"/>
      <c r="DI1408" s="151"/>
      <c r="DJ1408" s="151"/>
      <c r="DK1408" s="151"/>
      <c r="DL1408" s="151"/>
      <c r="DM1408" s="151"/>
      <c r="DN1408" s="151"/>
      <c r="DO1408" s="151"/>
    </row>
    <row r="1409" spans="1:119" ht="15.75" customHeight="1" x14ac:dyDescent="0.2">
      <c r="A1409" s="151"/>
      <c r="B1409" s="151"/>
      <c r="C1409" s="151"/>
      <c r="D1409" s="151"/>
      <c r="E1409" s="151"/>
      <c r="F1409" s="151"/>
      <c r="G1409" s="151"/>
      <c r="H1409" s="151"/>
      <c r="I1409" s="151"/>
      <c r="J1409" s="151"/>
      <c r="K1409" s="151"/>
      <c r="L1409" s="151"/>
      <c r="M1409" s="151"/>
      <c r="N1409" s="151"/>
      <c r="O1409" s="151"/>
      <c r="P1409" s="151"/>
      <c r="Q1409" s="151"/>
      <c r="R1409" s="151"/>
      <c r="S1409" s="151"/>
      <c r="T1409" s="151"/>
      <c r="U1409" s="151"/>
      <c r="V1409" s="151"/>
      <c r="W1409" s="151"/>
      <c r="X1409" s="151"/>
      <c r="Y1409" s="151"/>
      <c r="Z1409" s="151"/>
      <c r="AA1409" s="151"/>
      <c r="AB1409" s="151"/>
      <c r="AC1409" s="151"/>
      <c r="AD1409" s="151"/>
      <c r="AE1409" s="151"/>
      <c r="AF1409" s="151"/>
      <c r="AG1409" s="151"/>
      <c r="AH1409" s="151"/>
      <c r="AI1409" s="151"/>
      <c r="AJ1409" s="151"/>
      <c r="AK1409" s="151"/>
      <c r="AL1409" s="151"/>
      <c r="AM1409" s="151"/>
      <c r="AN1409" s="151"/>
      <c r="AO1409" s="151"/>
      <c r="AP1409" s="151"/>
      <c r="AQ1409" s="151"/>
      <c r="AR1409" s="151"/>
      <c r="AS1409" s="151"/>
      <c r="AT1409" s="151"/>
      <c r="AU1409" s="151"/>
      <c r="AV1409" s="151"/>
      <c r="AW1409" s="151"/>
      <c r="AX1409" s="151"/>
      <c r="AY1409" s="151"/>
      <c r="AZ1409" s="151"/>
      <c r="BA1409" s="151"/>
      <c r="BB1409" s="151"/>
      <c r="BC1409" s="151"/>
      <c r="BD1409" s="151"/>
      <c r="BE1409" s="151"/>
      <c r="BF1409" s="151"/>
      <c r="BG1409" s="151"/>
      <c r="BH1409" s="151"/>
      <c r="BI1409" s="151"/>
      <c r="BJ1409" s="151"/>
      <c r="BK1409" s="151"/>
      <c r="BL1409" s="151"/>
      <c r="BM1409" s="151"/>
      <c r="BN1409" s="151"/>
      <c r="BO1409" s="151"/>
      <c r="BP1409" s="151"/>
      <c r="BQ1409" s="151"/>
      <c r="BR1409" s="151"/>
      <c r="BS1409" s="151"/>
      <c r="BT1409" s="151"/>
      <c r="BU1409" s="151"/>
      <c r="BV1409" s="151"/>
      <c r="BW1409" s="151"/>
      <c r="BX1409" s="151"/>
      <c r="BY1409" s="151"/>
      <c r="BZ1409" s="151"/>
      <c r="CA1409" s="151"/>
      <c r="CB1409" s="151"/>
      <c r="CC1409" s="151"/>
      <c r="CD1409" s="151"/>
      <c r="CE1409" s="151"/>
      <c r="CF1409" s="151"/>
      <c r="CG1409" s="151"/>
      <c r="CH1409" s="151"/>
      <c r="CI1409" s="151"/>
      <c r="CJ1409" s="151"/>
      <c r="CK1409" s="151"/>
      <c r="CL1409" s="151"/>
      <c r="CM1409" s="151"/>
      <c r="CN1409" s="151"/>
      <c r="CO1409" s="151"/>
      <c r="CP1409" s="151"/>
      <c r="CQ1409" s="151"/>
      <c r="CR1409" s="151"/>
      <c r="CS1409" s="151"/>
      <c r="CT1409" s="151"/>
      <c r="CU1409" s="151"/>
      <c r="CV1409" s="151"/>
      <c r="CW1409" s="151"/>
      <c r="CX1409" s="151"/>
      <c r="CY1409" s="151"/>
      <c r="CZ1409" s="151"/>
      <c r="DA1409" s="151"/>
      <c r="DB1409" s="151"/>
      <c r="DC1409" s="151"/>
      <c r="DD1409" s="151"/>
      <c r="DE1409" s="151"/>
      <c r="DF1409" s="151"/>
      <c r="DG1409" s="151"/>
      <c r="DH1409" s="151"/>
      <c r="DI1409" s="151"/>
      <c r="DJ1409" s="151"/>
      <c r="DK1409" s="151"/>
      <c r="DL1409" s="151"/>
      <c r="DM1409" s="151"/>
      <c r="DN1409" s="151"/>
      <c r="DO1409" s="151"/>
    </row>
    <row r="1410" spans="1:119" ht="15.75" customHeight="1" x14ac:dyDescent="0.2">
      <c r="A1410" s="151"/>
      <c r="B1410" s="151"/>
      <c r="C1410" s="151"/>
      <c r="D1410" s="151"/>
      <c r="E1410" s="151"/>
      <c r="F1410" s="151"/>
      <c r="G1410" s="151"/>
      <c r="H1410" s="151"/>
      <c r="I1410" s="151"/>
      <c r="J1410" s="151"/>
      <c r="K1410" s="151"/>
      <c r="L1410" s="151"/>
      <c r="M1410" s="151"/>
      <c r="N1410" s="151"/>
      <c r="O1410" s="151"/>
      <c r="P1410" s="151"/>
      <c r="Q1410" s="151"/>
      <c r="R1410" s="151"/>
      <c r="S1410" s="151"/>
      <c r="T1410" s="151"/>
      <c r="U1410" s="151"/>
      <c r="V1410" s="151"/>
      <c r="W1410" s="151"/>
      <c r="X1410" s="151"/>
      <c r="Y1410" s="151"/>
      <c r="Z1410" s="151"/>
      <c r="AA1410" s="151"/>
      <c r="AB1410" s="151"/>
      <c r="AC1410" s="151"/>
      <c r="AD1410" s="151"/>
      <c r="AE1410" s="151"/>
      <c r="AF1410" s="151"/>
      <c r="AG1410" s="151"/>
      <c r="AH1410" s="151"/>
      <c r="AI1410" s="151"/>
      <c r="AJ1410" s="151"/>
      <c r="AK1410" s="151"/>
      <c r="AL1410" s="151"/>
      <c r="AM1410" s="151"/>
      <c r="AN1410" s="151"/>
      <c r="AO1410" s="151"/>
      <c r="AP1410" s="151"/>
      <c r="AQ1410" s="151"/>
      <c r="AR1410" s="151"/>
      <c r="AS1410" s="151"/>
      <c r="AT1410" s="151"/>
      <c r="AU1410" s="151"/>
      <c r="AV1410" s="151"/>
      <c r="AW1410" s="151"/>
      <c r="AX1410" s="151"/>
      <c r="AY1410" s="151"/>
      <c r="AZ1410" s="151"/>
      <c r="BA1410" s="151"/>
      <c r="BB1410" s="151"/>
      <c r="BC1410" s="151"/>
      <c r="BD1410" s="151"/>
      <c r="BE1410" s="151"/>
      <c r="BF1410" s="151"/>
      <c r="BG1410" s="151"/>
      <c r="BH1410" s="151"/>
      <c r="BI1410" s="151"/>
      <c r="BJ1410" s="151"/>
      <c r="BK1410" s="151"/>
      <c r="BL1410" s="151"/>
      <c r="BM1410" s="151"/>
      <c r="BN1410" s="151"/>
      <c r="BO1410" s="151"/>
      <c r="BP1410" s="151"/>
      <c r="BQ1410" s="151"/>
      <c r="BR1410" s="151"/>
      <c r="BS1410" s="151"/>
      <c r="BT1410" s="151"/>
      <c r="BU1410" s="151"/>
      <c r="BV1410" s="151"/>
      <c r="BW1410" s="151"/>
      <c r="BX1410" s="151"/>
      <c r="BY1410" s="151"/>
      <c r="BZ1410" s="151"/>
      <c r="CA1410" s="151"/>
      <c r="CB1410" s="151"/>
      <c r="CC1410" s="151"/>
      <c r="CD1410" s="151"/>
      <c r="CE1410" s="151"/>
      <c r="CF1410" s="151"/>
      <c r="CG1410" s="151"/>
      <c r="CH1410" s="151"/>
      <c r="CI1410" s="151"/>
      <c r="CJ1410" s="151"/>
      <c r="CK1410" s="151"/>
      <c r="CL1410" s="151"/>
      <c r="CM1410" s="151"/>
      <c r="CN1410" s="151"/>
      <c r="CO1410" s="151"/>
      <c r="CP1410" s="151"/>
      <c r="CQ1410" s="151"/>
      <c r="CR1410" s="151"/>
      <c r="CS1410" s="151"/>
      <c r="CT1410" s="151"/>
      <c r="CU1410" s="151"/>
      <c r="CV1410" s="151"/>
      <c r="CW1410" s="151"/>
      <c r="CX1410" s="151"/>
      <c r="CY1410" s="151"/>
      <c r="CZ1410" s="151"/>
      <c r="DA1410" s="151"/>
      <c r="DB1410" s="151"/>
      <c r="DC1410" s="151"/>
      <c r="DD1410" s="151"/>
      <c r="DE1410" s="151"/>
      <c r="DF1410" s="151"/>
      <c r="DG1410" s="151"/>
      <c r="DH1410" s="151"/>
      <c r="DI1410" s="151"/>
      <c r="DJ1410" s="151"/>
      <c r="DK1410" s="151"/>
      <c r="DL1410" s="151"/>
      <c r="DM1410" s="151"/>
      <c r="DN1410" s="151"/>
      <c r="DO1410" s="151"/>
    </row>
    <row r="1411" spans="1:119" ht="15.75" customHeight="1" x14ac:dyDescent="0.2">
      <c r="A1411" s="151"/>
      <c r="B1411" s="151"/>
      <c r="C1411" s="151"/>
      <c r="D1411" s="151"/>
      <c r="E1411" s="151"/>
      <c r="F1411" s="151"/>
      <c r="G1411" s="151"/>
      <c r="H1411" s="151"/>
      <c r="I1411" s="151"/>
      <c r="J1411" s="151"/>
      <c r="K1411" s="151"/>
      <c r="L1411" s="151"/>
      <c r="M1411" s="151"/>
      <c r="N1411" s="151"/>
      <c r="O1411" s="151"/>
      <c r="P1411" s="151"/>
      <c r="Q1411" s="151"/>
      <c r="R1411" s="151"/>
      <c r="S1411" s="151"/>
      <c r="T1411" s="151"/>
      <c r="U1411" s="151"/>
      <c r="V1411" s="151"/>
      <c r="W1411" s="151"/>
      <c r="X1411" s="151"/>
      <c r="Y1411" s="151"/>
      <c r="Z1411" s="151"/>
      <c r="AA1411" s="151"/>
      <c r="AB1411" s="151"/>
      <c r="AC1411" s="151"/>
      <c r="AD1411" s="151"/>
      <c r="AE1411" s="151"/>
      <c r="AF1411" s="151"/>
      <c r="AG1411" s="151"/>
      <c r="AH1411" s="151"/>
      <c r="AI1411" s="151"/>
      <c r="AJ1411" s="151"/>
      <c r="AK1411" s="151"/>
      <c r="AL1411" s="151"/>
      <c r="AM1411" s="151"/>
      <c r="AN1411" s="151"/>
      <c r="AO1411" s="151"/>
      <c r="AP1411" s="151"/>
      <c r="AQ1411" s="151"/>
      <c r="AR1411" s="151"/>
      <c r="AS1411" s="151"/>
      <c r="AT1411" s="151"/>
      <c r="AU1411" s="151"/>
      <c r="AV1411" s="151"/>
      <c r="AW1411" s="151"/>
      <c r="AX1411" s="151"/>
      <c r="AY1411" s="151"/>
      <c r="AZ1411" s="151"/>
      <c r="BA1411" s="151"/>
      <c r="BB1411" s="151"/>
      <c r="BC1411" s="151"/>
      <c r="BD1411" s="151"/>
      <c r="BE1411" s="151"/>
      <c r="BF1411" s="151"/>
      <c r="BG1411" s="151"/>
      <c r="BH1411" s="151"/>
      <c r="BI1411" s="151"/>
      <c r="BJ1411" s="151"/>
      <c r="BK1411" s="151"/>
      <c r="BL1411" s="151"/>
      <c r="BM1411" s="151"/>
      <c r="BN1411" s="151"/>
      <c r="BO1411" s="151"/>
      <c r="BP1411" s="151"/>
      <c r="BQ1411" s="151"/>
      <c r="BR1411" s="151"/>
      <c r="BS1411" s="151"/>
      <c r="BT1411" s="151"/>
      <c r="BU1411" s="151"/>
      <c r="BV1411" s="151"/>
      <c r="BW1411" s="151"/>
      <c r="BX1411" s="151"/>
      <c r="BY1411" s="151"/>
      <c r="BZ1411" s="151"/>
      <c r="CA1411" s="151"/>
      <c r="CB1411" s="151"/>
      <c r="CC1411" s="151"/>
      <c r="CD1411" s="151"/>
      <c r="CE1411" s="151"/>
      <c r="CF1411" s="151"/>
      <c r="CG1411" s="151"/>
      <c r="CH1411" s="151"/>
      <c r="CI1411" s="151"/>
      <c r="CJ1411" s="151"/>
      <c r="CK1411" s="151"/>
      <c r="CL1411" s="151"/>
      <c r="CM1411" s="151"/>
      <c r="CN1411" s="151"/>
      <c r="CO1411" s="151"/>
      <c r="CP1411" s="151"/>
      <c r="CQ1411" s="151"/>
      <c r="CR1411" s="151"/>
      <c r="CS1411" s="151"/>
      <c r="CT1411" s="151"/>
      <c r="CU1411" s="151"/>
      <c r="CV1411" s="151"/>
      <c r="CW1411" s="151"/>
      <c r="CX1411" s="151"/>
      <c r="CY1411" s="151"/>
      <c r="CZ1411" s="151"/>
      <c r="DA1411" s="151"/>
      <c r="DB1411" s="151"/>
      <c r="DC1411" s="151"/>
      <c r="DD1411" s="151"/>
      <c r="DE1411" s="151"/>
      <c r="DF1411" s="151"/>
      <c r="DG1411" s="151"/>
      <c r="DH1411" s="151"/>
      <c r="DI1411" s="151"/>
      <c r="DJ1411" s="151"/>
      <c r="DK1411" s="151"/>
      <c r="DL1411" s="151"/>
      <c r="DM1411" s="151"/>
      <c r="DN1411" s="151"/>
      <c r="DO1411" s="151"/>
    </row>
    <row r="1412" spans="1:119" ht="15.75" customHeight="1" x14ac:dyDescent="0.2">
      <c r="A1412" s="151"/>
      <c r="B1412" s="151"/>
      <c r="C1412" s="151"/>
      <c r="D1412" s="151"/>
      <c r="E1412" s="151"/>
      <c r="F1412" s="151"/>
      <c r="G1412" s="151"/>
      <c r="H1412" s="151"/>
      <c r="I1412" s="151"/>
      <c r="J1412" s="151"/>
      <c r="K1412" s="151"/>
      <c r="L1412" s="151"/>
      <c r="M1412" s="151"/>
      <c r="N1412" s="151"/>
      <c r="O1412" s="151"/>
      <c r="P1412" s="151"/>
      <c r="Q1412" s="151"/>
      <c r="R1412" s="151"/>
      <c r="S1412" s="151"/>
      <c r="T1412" s="151"/>
      <c r="U1412" s="151"/>
      <c r="V1412" s="151"/>
      <c r="W1412" s="151"/>
      <c r="X1412" s="151"/>
      <c r="Y1412" s="151"/>
      <c r="Z1412" s="151"/>
      <c r="AA1412" s="151"/>
      <c r="AB1412" s="151"/>
      <c r="AC1412" s="151"/>
      <c r="AD1412" s="151"/>
      <c r="AE1412" s="151"/>
      <c r="AF1412" s="151"/>
      <c r="AG1412" s="151"/>
      <c r="AH1412" s="151"/>
      <c r="AI1412" s="151"/>
      <c r="AJ1412" s="151"/>
      <c r="AK1412" s="151"/>
      <c r="AL1412" s="151"/>
      <c r="AM1412" s="151"/>
      <c r="AN1412" s="151"/>
      <c r="AO1412" s="151"/>
      <c r="AP1412" s="151"/>
      <c r="AQ1412" s="151"/>
      <c r="AR1412" s="151"/>
      <c r="AS1412" s="151"/>
      <c r="AT1412" s="151"/>
      <c r="AU1412" s="151"/>
      <c r="AV1412" s="151"/>
      <c r="AW1412" s="151"/>
      <c r="AX1412" s="151"/>
      <c r="AY1412" s="151"/>
      <c r="AZ1412" s="151"/>
      <c r="BA1412" s="151"/>
      <c r="BB1412" s="151"/>
      <c r="BC1412" s="151"/>
      <c r="BD1412" s="151"/>
      <c r="BE1412" s="151"/>
      <c r="BF1412" s="151"/>
      <c r="BG1412" s="151"/>
      <c r="BH1412" s="151"/>
      <c r="BI1412" s="151"/>
      <c r="BJ1412" s="151"/>
      <c r="BK1412" s="151"/>
      <c r="BL1412" s="151"/>
      <c r="BM1412" s="151"/>
      <c r="BN1412" s="151"/>
      <c r="BO1412" s="151"/>
      <c r="BP1412" s="151"/>
      <c r="BQ1412" s="151"/>
      <c r="BR1412" s="151"/>
      <c r="BS1412" s="151"/>
      <c r="BT1412" s="151"/>
      <c r="BU1412" s="151"/>
      <c r="BV1412" s="151"/>
      <c r="BW1412" s="151"/>
      <c r="BX1412" s="151"/>
      <c r="BY1412" s="151"/>
      <c r="BZ1412" s="151"/>
      <c r="CA1412" s="151"/>
      <c r="CB1412" s="151"/>
      <c r="CC1412" s="151"/>
      <c r="CD1412" s="151"/>
      <c r="CE1412" s="151"/>
      <c r="CF1412" s="151"/>
      <c r="CG1412" s="151"/>
      <c r="CH1412" s="151"/>
      <c r="CI1412" s="151"/>
      <c r="CJ1412" s="151"/>
      <c r="CK1412" s="151"/>
      <c r="CL1412" s="151"/>
      <c r="CM1412" s="151"/>
      <c r="CN1412" s="151"/>
      <c r="CO1412" s="151"/>
      <c r="CP1412" s="151"/>
      <c r="CQ1412" s="151"/>
      <c r="CR1412" s="151"/>
      <c r="CS1412" s="151"/>
      <c r="CT1412" s="151"/>
      <c r="CU1412" s="151"/>
      <c r="CV1412" s="151"/>
      <c r="CW1412" s="151"/>
      <c r="CX1412" s="151"/>
      <c r="CY1412" s="151"/>
      <c r="CZ1412" s="151"/>
      <c r="DA1412" s="151"/>
      <c r="DB1412" s="151"/>
      <c r="DC1412" s="151"/>
      <c r="DD1412" s="151"/>
      <c r="DE1412" s="151"/>
      <c r="DF1412" s="151"/>
      <c r="DG1412" s="151"/>
      <c r="DH1412" s="151"/>
      <c r="DI1412" s="151"/>
      <c r="DJ1412" s="151"/>
      <c r="DK1412" s="151"/>
      <c r="DL1412" s="151"/>
      <c r="DM1412" s="151"/>
      <c r="DN1412" s="151"/>
      <c r="DO1412" s="151"/>
    </row>
    <row r="1413" spans="1:119" ht="15.75" customHeight="1" x14ac:dyDescent="0.2">
      <c r="A1413" s="151"/>
      <c r="B1413" s="151"/>
      <c r="C1413" s="151"/>
      <c r="D1413" s="151"/>
      <c r="E1413" s="151"/>
      <c r="F1413" s="151"/>
      <c r="G1413" s="151"/>
      <c r="H1413" s="151"/>
      <c r="I1413" s="151"/>
      <c r="J1413" s="151"/>
      <c r="K1413" s="151"/>
      <c r="L1413" s="151"/>
      <c r="M1413" s="151"/>
      <c r="N1413" s="151"/>
      <c r="O1413" s="151"/>
      <c r="P1413" s="151"/>
      <c r="Q1413" s="151"/>
      <c r="R1413" s="151"/>
      <c r="S1413" s="151"/>
      <c r="T1413" s="151"/>
      <c r="U1413" s="151"/>
      <c r="V1413" s="151"/>
      <c r="W1413" s="151"/>
      <c r="X1413" s="151"/>
      <c r="Y1413" s="151"/>
      <c r="Z1413" s="151"/>
      <c r="AA1413" s="151"/>
      <c r="AB1413" s="151"/>
      <c r="AC1413" s="151"/>
      <c r="AD1413" s="151"/>
      <c r="AE1413" s="151"/>
      <c r="AF1413" s="151"/>
      <c r="AG1413" s="151"/>
      <c r="AH1413" s="151"/>
      <c r="AI1413" s="151"/>
      <c r="AJ1413" s="151"/>
      <c r="AK1413" s="151"/>
      <c r="AL1413" s="151"/>
      <c r="AM1413" s="151"/>
      <c r="AN1413" s="151"/>
      <c r="AO1413" s="151"/>
      <c r="AP1413" s="151"/>
      <c r="AQ1413" s="151"/>
      <c r="AR1413" s="151"/>
      <c r="AS1413" s="151"/>
      <c r="AT1413" s="151"/>
      <c r="AU1413" s="151"/>
      <c r="AV1413" s="151"/>
      <c r="AW1413" s="151"/>
      <c r="AX1413" s="151"/>
      <c r="AY1413" s="151"/>
      <c r="AZ1413" s="151"/>
      <c r="BA1413" s="151"/>
      <c r="BB1413" s="151"/>
      <c r="BC1413" s="151"/>
      <c r="BD1413" s="151"/>
      <c r="BE1413" s="151"/>
      <c r="BF1413" s="151"/>
      <c r="BG1413" s="151"/>
      <c r="BH1413" s="151"/>
      <c r="BI1413" s="151"/>
      <c r="BJ1413" s="151"/>
      <c r="BK1413" s="151"/>
      <c r="BL1413" s="151"/>
      <c r="BM1413" s="151"/>
      <c r="BN1413" s="151"/>
      <c r="BO1413" s="151"/>
      <c r="BP1413" s="151"/>
      <c r="BQ1413" s="151"/>
      <c r="BR1413" s="151"/>
      <c r="BS1413" s="151"/>
      <c r="BT1413" s="151"/>
      <c r="BU1413" s="151"/>
      <c r="BV1413" s="151"/>
      <c r="BW1413" s="151"/>
      <c r="BX1413" s="151"/>
      <c r="BY1413" s="151"/>
      <c r="BZ1413" s="151"/>
      <c r="CA1413" s="151"/>
      <c r="CB1413" s="151"/>
      <c r="CC1413" s="151"/>
      <c r="CD1413" s="151"/>
      <c r="CE1413" s="151"/>
      <c r="CF1413" s="151"/>
      <c r="CG1413" s="151"/>
      <c r="CH1413" s="151"/>
      <c r="CI1413" s="151"/>
      <c r="CJ1413" s="151"/>
      <c r="CK1413" s="151"/>
      <c r="CL1413" s="151"/>
      <c r="CM1413" s="151"/>
      <c r="CN1413" s="151"/>
      <c r="CO1413" s="151"/>
      <c r="CP1413" s="151"/>
      <c r="CQ1413" s="151"/>
      <c r="CR1413" s="151"/>
      <c r="CS1413" s="151"/>
      <c r="CT1413" s="151"/>
      <c r="CU1413" s="151"/>
      <c r="CV1413" s="151"/>
      <c r="CW1413" s="151"/>
      <c r="CX1413" s="151"/>
      <c r="CY1413" s="151"/>
      <c r="CZ1413" s="151"/>
      <c r="DA1413" s="151"/>
      <c r="DB1413" s="151"/>
      <c r="DC1413" s="151"/>
      <c r="DD1413" s="151"/>
      <c r="DE1413" s="151"/>
      <c r="DF1413" s="151"/>
      <c r="DG1413" s="151"/>
      <c r="DH1413" s="151"/>
      <c r="DI1413" s="151"/>
      <c r="DJ1413" s="151"/>
      <c r="DK1413" s="151"/>
      <c r="DL1413" s="151"/>
      <c r="DM1413" s="151"/>
      <c r="DN1413" s="151"/>
      <c r="DO1413" s="151"/>
    </row>
    <row r="1414" spans="1:119" ht="15.75" customHeight="1" x14ac:dyDescent="0.2">
      <c r="A1414" s="151"/>
      <c r="B1414" s="151"/>
      <c r="C1414" s="151"/>
      <c r="D1414" s="151"/>
      <c r="E1414" s="151"/>
      <c r="F1414" s="151"/>
      <c r="G1414" s="151"/>
      <c r="H1414" s="151"/>
      <c r="I1414" s="151"/>
      <c r="J1414" s="151"/>
      <c r="K1414" s="151"/>
      <c r="L1414" s="151"/>
      <c r="M1414" s="151"/>
      <c r="N1414" s="151"/>
      <c r="O1414" s="151"/>
      <c r="P1414" s="151"/>
      <c r="Q1414" s="151"/>
      <c r="R1414" s="151"/>
      <c r="S1414" s="151"/>
      <c r="T1414" s="151"/>
      <c r="U1414" s="151"/>
      <c r="V1414" s="151"/>
      <c r="W1414" s="151"/>
      <c r="X1414" s="151"/>
      <c r="Y1414" s="151"/>
      <c r="Z1414" s="151"/>
      <c r="AA1414" s="151"/>
      <c r="AB1414" s="151"/>
      <c r="AC1414" s="151"/>
      <c r="AD1414" s="151"/>
      <c r="AE1414" s="151"/>
      <c r="AF1414" s="151"/>
      <c r="AG1414" s="151"/>
      <c r="AH1414" s="151"/>
      <c r="AI1414" s="151"/>
      <c r="AJ1414" s="151"/>
      <c r="AK1414" s="151"/>
      <c r="AL1414" s="151"/>
      <c r="AM1414" s="151"/>
      <c r="AN1414" s="151"/>
      <c r="AO1414" s="151"/>
      <c r="AP1414" s="151"/>
      <c r="AQ1414" s="151"/>
      <c r="AR1414" s="151"/>
      <c r="AS1414" s="151"/>
      <c r="AT1414" s="151"/>
      <c r="AU1414" s="151"/>
      <c r="AV1414" s="151"/>
      <c r="AW1414" s="151"/>
      <c r="AX1414" s="151"/>
      <c r="AY1414" s="151"/>
      <c r="AZ1414" s="151"/>
      <c r="BA1414" s="151"/>
      <c r="BB1414" s="151"/>
      <c r="BC1414" s="151"/>
      <c r="BD1414" s="151"/>
      <c r="BE1414" s="151"/>
      <c r="BF1414" s="151"/>
      <c r="BG1414" s="151"/>
      <c r="BH1414" s="151"/>
      <c r="BI1414" s="151"/>
      <c r="BJ1414" s="151"/>
      <c r="BK1414" s="151"/>
      <c r="BL1414" s="151"/>
      <c r="BM1414" s="151"/>
      <c r="BN1414" s="151"/>
      <c r="BO1414" s="151"/>
      <c r="BP1414" s="151"/>
      <c r="BQ1414" s="151"/>
      <c r="BR1414" s="151"/>
      <c r="BS1414" s="151"/>
      <c r="BT1414" s="151"/>
      <c r="BU1414" s="151"/>
      <c r="BV1414" s="151"/>
      <c r="BW1414" s="151"/>
      <c r="BX1414" s="151"/>
      <c r="BY1414" s="151"/>
      <c r="BZ1414" s="151"/>
      <c r="CA1414" s="151"/>
      <c r="CB1414" s="151"/>
      <c r="CC1414" s="151"/>
      <c r="CD1414" s="151"/>
      <c r="CE1414" s="151"/>
      <c r="CF1414" s="151"/>
      <c r="CG1414" s="151"/>
      <c r="CH1414" s="151"/>
      <c r="CI1414" s="151"/>
      <c r="CJ1414" s="151"/>
      <c r="CK1414" s="151"/>
      <c r="CL1414" s="151"/>
      <c r="CM1414" s="151"/>
      <c r="CN1414" s="151"/>
      <c r="CO1414" s="151"/>
      <c r="CP1414" s="151"/>
      <c r="CQ1414" s="151"/>
      <c r="CR1414" s="151"/>
      <c r="CS1414" s="151"/>
      <c r="CT1414" s="151"/>
      <c r="CU1414" s="151"/>
      <c r="CV1414" s="151"/>
      <c r="CW1414" s="151"/>
      <c r="CX1414" s="151"/>
      <c r="CY1414" s="151"/>
      <c r="CZ1414" s="151"/>
      <c r="DA1414" s="151"/>
      <c r="DB1414" s="151"/>
      <c r="DC1414" s="151"/>
      <c r="DD1414" s="151"/>
      <c r="DE1414" s="151"/>
      <c r="DF1414" s="151"/>
      <c r="DG1414" s="151"/>
      <c r="DH1414" s="151"/>
      <c r="DI1414" s="151"/>
      <c r="DJ1414" s="151"/>
      <c r="DK1414" s="151"/>
      <c r="DL1414" s="151"/>
      <c r="DM1414" s="151"/>
      <c r="DN1414" s="151"/>
      <c r="DO1414" s="151"/>
    </row>
    <row r="1415" spans="1:119" ht="15.75" customHeight="1" x14ac:dyDescent="0.2">
      <c r="A1415" s="151"/>
      <c r="B1415" s="151"/>
      <c r="C1415" s="151"/>
      <c r="D1415" s="151"/>
      <c r="E1415" s="151"/>
      <c r="F1415" s="151"/>
      <c r="G1415" s="151"/>
      <c r="H1415" s="151"/>
      <c r="I1415" s="151"/>
      <c r="J1415" s="151"/>
      <c r="K1415" s="151"/>
      <c r="L1415" s="151"/>
      <c r="M1415" s="151"/>
      <c r="N1415" s="151"/>
      <c r="O1415" s="151"/>
      <c r="P1415" s="151"/>
      <c r="Q1415" s="151"/>
      <c r="R1415" s="151"/>
      <c r="S1415" s="151"/>
      <c r="T1415" s="151"/>
      <c r="U1415" s="151"/>
      <c r="V1415" s="151"/>
      <c r="W1415" s="151"/>
      <c r="X1415" s="151"/>
      <c r="Y1415" s="151"/>
      <c r="Z1415" s="151"/>
      <c r="AA1415" s="151"/>
      <c r="AB1415" s="151"/>
      <c r="AC1415" s="151"/>
      <c r="AD1415" s="151"/>
      <c r="AE1415" s="151"/>
      <c r="AF1415" s="151"/>
      <c r="AG1415" s="151"/>
      <c r="AH1415" s="151"/>
      <c r="AI1415" s="151"/>
      <c r="AJ1415" s="151"/>
      <c r="AK1415" s="151"/>
      <c r="AL1415" s="151"/>
      <c r="AM1415" s="151"/>
      <c r="AN1415" s="151"/>
      <c r="AO1415" s="151"/>
      <c r="AP1415" s="151"/>
      <c r="AQ1415" s="151"/>
      <c r="AR1415" s="151"/>
      <c r="AS1415" s="151"/>
      <c r="AT1415" s="151"/>
      <c r="AU1415" s="151"/>
      <c r="AV1415" s="151"/>
      <c r="AW1415" s="151"/>
      <c r="AX1415" s="151"/>
      <c r="AY1415" s="151"/>
      <c r="AZ1415" s="151"/>
      <c r="BA1415" s="151"/>
      <c r="BB1415" s="151"/>
      <c r="BC1415" s="151"/>
      <c r="BD1415" s="151"/>
      <c r="BE1415" s="151"/>
      <c r="BF1415" s="151"/>
      <c r="BG1415" s="151"/>
      <c r="BH1415" s="151"/>
      <c r="BI1415" s="151"/>
      <c r="BJ1415" s="151"/>
      <c r="BK1415" s="151"/>
      <c r="BL1415" s="151"/>
      <c r="BM1415" s="151"/>
      <c r="BN1415" s="151"/>
      <c r="BO1415" s="151"/>
      <c r="BP1415" s="151"/>
      <c r="BQ1415" s="151"/>
      <c r="BR1415" s="151"/>
      <c r="BS1415" s="151"/>
      <c r="BT1415" s="151"/>
      <c r="BU1415" s="151"/>
      <c r="BV1415" s="151"/>
      <c r="BW1415" s="151"/>
      <c r="BX1415" s="151"/>
      <c r="BY1415" s="151"/>
      <c r="BZ1415" s="151"/>
      <c r="CA1415" s="151"/>
      <c r="CB1415" s="151"/>
      <c r="CC1415" s="151"/>
      <c r="CD1415" s="151"/>
      <c r="CE1415" s="151"/>
      <c r="CF1415" s="151"/>
      <c r="CG1415" s="151"/>
      <c r="CH1415" s="151"/>
      <c r="CI1415" s="151"/>
      <c r="CJ1415" s="151"/>
      <c r="CK1415" s="151"/>
      <c r="CL1415" s="151"/>
      <c r="CM1415" s="151"/>
      <c r="CN1415" s="151"/>
      <c r="CO1415" s="151"/>
      <c r="CP1415" s="151"/>
      <c r="CQ1415" s="151"/>
      <c r="CR1415" s="151"/>
      <c r="CS1415" s="151"/>
      <c r="CT1415" s="151"/>
      <c r="CU1415" s="151"/>
      <c r="CV1415" s="151"/>
      <c r="CW1415" s="151"/>
      <c r="CX1415" s="151"/>
      <c r="CY1415" s="151"/>
      <c r="CZ1415" s="151"/>
      <c r="DA1415" s="151"/>
      <c r="DB1415" s="151"/>
      <c r="DC1415" s="151"/>
      <c r="DD1415" s="151"/>
      <c r="DE1415" s="151"/>
      <c r="DF1415" s="151"/>
      <c r="DG1415" s="151"/>
      <c r="DH1415" s="151"/>
      <c r="DI1415" s="151"/>
      <c r="DJ1415" s="151"/>
      <c r="DK1415" s="151"/>
      <c r="DL1415" s="151"/>
      <c r="DM1415" s="151"/>
      <c r="DN1415" s="151"/>
      <c r="DO1415" s="151"/>
    </row>
    <row r="1416" spans="1:119" ht="15.75" customHeight="1" x14ac:dyDescent="0.2">
      <c r="A1416" s="151"/>
      <c r="B1416" s="151"/>
      <c r="C1416" s="151"/>
      <c r="D1416" s="151"/>
      <c r="E1416" s="151"/>
      <c r="F1416" s="151"/>
      <c r="G1416" s="151"/>
      <c r="H1416" s="151"/>
      <c r="I1416" s="151"/>
      <c r="J1416" s="151"/>
      <c r="K1416" s="151"/>
      <c r="L1416" s="151"/>
      <c r="M1416" s="151"/>
      <c r="N1416" s="151"/>
      <c r="O1416" s="151"/>
      <c r="P1416" s="151"/>
      <c r="Q1416" s="151"/>
      <c r="R1416" s="151"/>
      <c r="S1416" s="151"/>
      <c r="T1416" s="151"/>
      <c r="U1416" s="151"/>
      <c r="V1416" s="151"/>
      <c r="W1416" s="151"/>
      <c r="X1416" s="151"/>
      <c r="Y1416" s="151"/>
      <c r="Z1416" s="151"/>
      <c r="AA1416" s="151"/>
      <c r="AB1416" s="151"/>
      <c r="AC1416" s="151"/>
      <c r="AD1416" s="151"/>
      <c r="AE1416" s="151"/>
      <c r="AF1416" s="151"/>
      <c r="AG1416" s="151"/>
      <c r="AH1416" s="151"/>
      <c r="AI1416" s="151"/>
      <c r="AJ1416" s="151"/>
      <c r="AK1416" s="151"/>
      <c r="AL1416" s="151"/>
      <c r="AM1416" s="151"/>
      <c r="AN1416" s="151"/>
      <c r="AO1416" s="151"/>
      <c r="AP1416" s="151"/>
      <c r="AQ1416" s="151"/>
      <c r="AR1416" s="151"/>
      <c r="AS1416" s="151"/>
      <c r="AT1416" s="151"/>
      <c r="AU1416" s="151"/>
      <c r="AV1416" s="151"/>
      <c r="AW1416" s="151"/>
      <c r="AX1416" s="151"/>
      <c r="AY1416" s="151"/>
      <c r="AZ1416" s="151"/>
      <c r="BA1416" s="151"/>
      <c r="BB1416" s="151"/>
      <c r="BC1416" s="151"/>
      <c r="BD1416" s="151"/>
      <c r="BE1416" s="151"/>
      <c r="BF1416" s="151"/>
      <c r="BG1416" s="151"/>
      <c r="BH1416" s="151"/>
      <c r="BI1416" s="151"/>
      <c r="BJ1416" s="151"/>
      <c r="BK1416" s="151"/>
      <c r="BL1416" s="151"/>
      <c r="BM1416" s="151"/>
      <c r="BN1416" s="151"/>
      <c r="BO1416" s="151"/>
      <c r="BP1416" s="151"/>
      <c r="BQ1416" s="151"/>
      <c r="BR1416" s="151"/>
      <c r="BS1416" s="151"/>
      <c r="BT1416" s="151"/>
      <c r="BU1416" s="151"/>
      <c r="BV1416" s="151"/>
      <c r="BW1416" s="151"/>
      <c r="BX1416" s="151"/>
      <c r="BY1416" s="151"/>
      <c r="BZ1416" s="151"/>
      <c r="CA1416" s="151"/>
      <c r="CB1416" s="151"/>
      <c r="CC1416" s="151"/>
      <c r="CD1416" s="151"/>
      <c r="CE1416" s="151"/>
      <c r="CF1416" s="151"/>
      <c r="CG1416" s="151"/>
      <c r="CH1416" s="151"/>
      <c r="CI1416" s="151"/>
      <c r="CJ1416" s="151"/>
      <c r="CK1416" s="151"/>
      <c r="CL1416" s="151"/>
      <c r="CM1416" s="151"/>
      <c r="CN1416" s="151"/>
      <c r="CO1416" s="151"/>
      <c r="CP1416" s="151"/>
      <c r="CQ1416" s="151"/>
      <c r="CR1416" s="151"/>
      <c r="CS1416" s="151"/>
      <c r="CT1416" s="151"/>
      <c r="CU1416" s="151"/>
      <c r="CV1416" s="151"/>
      <c r="CW1416" s="151"/>
      <c r="CX1416" s="151"/>
      <c r="CY1416" s="151"/>
      <c r="CZ1416" s="151"/>
      <c r="DA1416" s="151"/>
      <c r="DB1416" s="151"/>
      <c r="DC1416" s="151"/>
      <c r="DD1416" s="151"/>
      <c r="DE1416" s="151"/>
      <c r="DF1416" s="151"/>
      <c r="DG1416" s="151"/>
      <c r="DH1416" s="151"/>
      <c r="DI1416" s="151"/>
      <c r="DJ1416" s="151"/>
      <c r="DK1416" s="151"/>
      <c r="DL1416" s="151"/>
      <c r="DM1416" s="151"/>
      <c r="DN1416" s="151"/>
      <c r="DO1416" s="151"/>
    </row>
    <row r="1417" spans="1:119" ht="15.75" customHeight="1" x14ac:dyDescent="0.2">
      <c r="A1417" s="151"/>
      <c r="B1417" s="151"/>
      <c r="C1417" s="151"/>
      <c r="D1417" s="151"/>
      <c r="E1417" s="151"/>
      <c r="F1417" s="151"/>
      <c r="G1417" s="151"/>
      <c r="H1417" s="151"/>
      <c r="I1417" s="151"/>
      <c r="J1417" s="151"/>
      <c r="K1417" s="151"/>
      <c r="L1417" s="151"/>
      <c r="M1417" s="151"/>
      <c r="N1417" s="151"/>
      <c r="O1417" s="151"/>
      <c r="P1417" s="151"/>
      <c r="Q1417" s="151"/>
      <c r="R1417" s="151"/>
      <c r="S1417" s="151"/>
      <c r="T1417" s="151"/>
      <c r="U1417" s="151"/>
      <c r="V1417" s="151"/>
      <c r="W1417" s="151"/>
      <c r="X1417" s="151"/>
      <c r="Y1417" s="151"/>
      <c r="Z1417" s="151"/>
      <c r="AA1417" s="151"/>
      <c r="AB1417" s="151"/>
      <c r="AC1417" s="151"/>
      <c r="AD1417" s="151"/>
      <c r="AE1417" s="151"/>
      <c r="AF1417" s="151"/>
      <c r="AG1417" s="151"/>
      <c r="AH1417" s="151"/>
      <c r="AI1417" s="151"/>
      <c r="AJ1417" s="151"/>
      <c r="AK1417" s="151"/>
      <c r="AL1417" s="151"/>
      <c r="AM1417" s="151"/>
      <c r="AN1417" s="151"/>
      <c r="AO1417" s="151"/>
      <c r="AP1417" s="151"/>
      <c r="AQ1417" s="151"/>
      <c r="AR1417" s="151"/>
      <c r="AS1417" s="151"/>
      <c r="AT1417" s="151"/>
      <c r="AU1417" s="151"/>
      <c r="AV1417" s="151"/>
      <c r="AW1417" s="151"/>
      <c r="AX1417" s="151"/>
      <c r="AY1417" s="151"/>
      <c r="AZ1417" s="151"/>
      <c r="BA1417" s="151"/>
      <c r="BB1417" s="151"/>
      <c r="BC1417" s="151"/>
      <c r="BD1417" s="151"/>
      <c r="BE1417" s="151"/>
      <c r="BF1417" s="151"/>
      <c r="BG1417" s="151"/>
      <c r="BH1417" s="151"/>
      <c r="BI1417" s="151"/>
      <c r="BJ1417" s="151"/>
      <c r="BK1417" s="151"/>
      <c r="BL1417" s="151"/>
      <c r="BM1417" s="151"/>
      <c r="BN1417" s="151"/>
      <c r="BO1417" s="151"/>
      <c r="BP1417" s="151"/>
      <c r="BQ1417" s="151"/>
      <c r="BR1417" s="151"/>
      <c r="BS1417" s="151"/>
      <c r="BT1417" s="151"/>
      <c r="BU1417" s="151"/>
      <c r="BV1417" s="151"/>
      <c r="BW1417" s="151"/>
      <c r="BX1417" s="151"/>
      <c r="BY1417" s="151"/>
      <c r="BZ1417" s="151"/>
      <c r="CA1417" s="151"/>
      <c r="CB1417" s="151"/>
      <c r="CC1417" s="151"/>
      <c r="CD1417" s="151"/>
      <c r="CE1417" s="151"/>
      <c r="CF1417" s="151"/>
      <c r="CG1417" s="151"/>
      <c r="CH1417" s="151"/>
      <c r="CI1417" s="151"/>
      <c r="CJ1417" s="151"/>
      <c r="CK1417" s="151"/>
      <c r="CL1417" s="151"/>
      <c r="CM1417" s="151"/>
      <c r="CN1417" s="151"/>
      <c r="CO1417" s="151"/>
      <c r="CP1417" s="151"/>
      <c r="CQ1417" s="151"/>
      <c r="CR1417" s="151"/>
      <c r="CS1417" s="151"/>
      <c r="CT1417" s="151"/>
      <c r="CU1417" s="151"/>
      <c r="CV1417" s="151"/>
      <c r="CW1417" s="151"/>
      <c r="CX1417" s="151"/>
      <c r="CY1417" s="151"/>
      <c r="CZ1417" s="151"/>
      <c r="DA1417" s="151"/>
      <c r="DB1417" s="151"/>
      <c r="DC1417" s="151"/>
      <c r="DD1417" s="151"/>
      <c r="DE1417" s="151"/>
      <c r="DF1417" s="151"/>
      <c r="DG1417" s="151"/>
      <c r="DH1417" s="151"/>
      <c r="DI1417" s="151"/>
      <c r="DJ1417" s="151"/>
      <c r="DK1417" s="151"/>
      <c r="DL1417" s="151"/>
      <c r="DM1417" s="151"/>
      <c r="DN1417" s="151"/>
      <c r="DO1417" s="151"/>
    </row>
    <row r="1418" spans="1:119" ht="15.75" customHeight="1" x14ac:dyDescent="0.2">
      <c r="A1418" s="151"/>
      <c r="B1418" s="151"/>
      <c r="C1418" s="151"/>
      <c r="D1418" s="151"/>
      <c r="E1418" s="151"/>
      <c r="F1418" s="151"/>
      <c r="G1418" s="151"/>
      <c r="H1418" s="151"/>
      <c r="I1418" s="151"/>
      <c r="J1418" s="151"/>
      <c r="K1418" s="151"/>
      <c r="L1418" s="151"/>
      <c r="M1418" s="151"/>
      <c r="N1418" s="151"/>
      <c r="O1418" s="151"/>
      <c r="P1418" s="151"/>
      <c r="Q1418" s="151"/>
      <c r="R1418" s="151"/>
      <c r="S1418" s="151"/>
      <c r="T1418" s="151"/>
      <c r="U1418" s="151"/>
      <c r="V1418" s="151"/>
      <c r="W1418" s="151"/>
      <c r="X1418" s="151"/>
      <c r="Y1418" s="151"/>
      <c r="Z1418" s="151"/>
      <c r="AA1418" s="151"/>
      <c r="AB1418" s="151"/>
      <c r="AC1418" s="151"/>
      <c r="AD1418" s="151"/>
      <c r="AE1418" s="151"/>
      <c r="AF1418" s="151"/>
      <c r="AG1418" s="151"/>
      <c r="AH1418" s="151"/>
      <c r="AI1418" s="151"/>
      <c r="AJ1418" s="151"/>
      <c r="AK1418" s="151"/>
      <c r="AL1418" s="151"/>
      <c r="AM1418" s="151"/>
      <c r="AN1418" s="151"/>
      <c r="AO1418" s="151"/>
      <c r="AP1418" s="151"/>
      <c r="AQ1418" s="151"/>
      <c r="AR1418" s="151"/>
      <c r="AS1418" s="151"/>
      <c r="AT1418" s="151"/>
      <c r="AU1418" s="151"/>
      <c r="AV1418" s="151"/>
      <c r="AW1418" s="151"/>
      <c r="AX1418" s="151"/>
      <c r="AY1418" s="151"/>
      <c r="AZ1418" s="151"/>
      <c r="BA1418" s="151"/>
      <c r="BB1418" s="151"/>
      <c r="BC1418" s="151"/>
      <c r="BD1418" s="151"/>
      <c r="BE1418" s="151"/>
      <c r="BF1418" s="151"/>
      <c r="BG1418" s="151"/>
      <c r="BH1418" s="151"/>
      <c r="BI1418" s="151"/>
      <c r="BJ1418" s="151"/>
      <c r="BK1418" s="151"/>
      <c r="BL1418" s="151"/>
      <c r="BM1418" s="151"/>
      <c r="BN1418" s="151"/>
      <c r="BO1418" s="151"/>
      <c r="BP1418" s="151"/>
      <c r="BQ1418" s="151"/>
      <c r="BR1418" s="151"/>
      <c r="BS1418" s="151"/>
      <c r="BT1418" s="151"/>
      <c r="BU1418" s="151"/>
      <c r="BV1418" s="151"/>
      <c r="BW1418" s="151"/>
      <c r="BX1418" s="151"/>
      <c r="BY1418" s="151"/>
      <c r="BZ1418" s="151"/>
      <c r="CA1418" s="151"/>
      <c r="CB1418" s="151"/>
      <c r="CC1418" s="151"/>
      <c r="CD1418" s="151"/>
      <c r="CE1418" s="151"/>
      <c r="CF1418" s="151"/>
      <c r="CG1418" s="151"/>
      <c r="CH1418" s="151"/>
      <c r="CI1418" s="151"/>
      <c r="CJ1418" s="151"/>
      <c r="CK1418" s="151"/>
      <c r="CL1418" s="151"/>
      <c r="CM1418" s="151"/>
      <c r="CN1418" s="151"/>
      <c r="CO1418" s="151"/>
      <c r="CP1418" s="151"/>
      <c r="CQ1418" s="151"/>
      <c r="CR1418" s="151"/>
      <c r="CS1418" s="151"/>
      <c r="CT1418" s="151"/>
      <c r="CU1418" s="151"/>
      <c r="CV1418" s="151"/>
      <c r="CW1418" s="151"/>
      <c r="CX1418" s="151"/>
      <c r="CY1418" s="151"/>
      <c r="CZ1418" s="151"/>
      <c r="DA1418" s="151"/>
      <c r="DB1418" s="151"/>
      <c r="DC1418" s="151"/>
      <c r="DD1418" s="151"/>
      <c r="DE1418" s="151"/>
      <c r="DF1418" s="151"/>
      <c r="DG1418" s="151"/>
      <c r="DH1418" s="151"/>
      <c r="DI1418" s="151"/>
      <c r="DJ1418" s="151"/>
      <c r="DK1418" s="151"/>
      <c r="DL1418" s="151"/>
      <c r="DM1418" s="151"/>
      <c r="DN1418" s="151"/>
      <c r="DO1418" s="151"/>
    </row>
    <row r="1419" spans="1:119" ht="15.75" customHeight="1" x14ac:dyDescent="0.2">
      <c r="A1419" s="151"/>
      <c r="B1419" s="151"/>
      <c r="C1419" s="151"/>
      <c r="D1419" s="151"/>
      <c r="E1419" s="151"/>
      <c r="F1419" s="151"/>
      <c r="G1419" s="151"/>
      <c r="H1419" s="151"/>
      <c r="I1419" s="151"/>
      <c r="J1419" s="151"/>
      <c r="K1419" s="151"/>
      <c r="L1419" s="151"/>
      <c r="M1419" s="151"/>
      <c r="N1419" s="151"/>
      <c r="O1419" s="151"/>
      <c r="P1419" s="151"/>
      <c r="Q1419" s="151"/>
      <c r="R1419" s="151"/>
      <c r="S1419" s="151"/>
      <c r="T1419" s="151"/>
      <c r="U1419" s="151"/>
      <c r="V1419" s="151"/>
      <c r="W1419" s="151"/>
      <c r="X1419" s="151"/>
      <c r="Y1419" s="151"/>
      <c r="Z1419" s="151"/>
      <c r="AA1419" s="151"/>
      <c r="AB1419" s="151"/>
      <c r="AC1419" s="151"/>
      <c r="AD1419" s="151"/>
      <c r="AE1419" s="151"/>
      <c r="AF1419" s="151"/>
      <c r="AG1419" s="151"/>
      <c r="AH1419" s="151"/>
      <c r="AI1419" s="151"/>
      <c r="AJ1419" s="151"/>
      <c r="AK1419" s="151"/>
      <c r="AL1419" s="151"/>
      <c r="AM1419" s="151"/>
      <c r="AN1419" s="151"/>
      <c r="AO1419" s="151"/>
      <c r="AP1419" s="151"/>
      <c r="AQ1419" s="151"/>
      <c r="AR1419" s="151"/>
      <c r="AS1419" s="151"/>
      <c r="AT1419" s="151"/>
      <c r="AU1419" s="151"/>
      <c r="AV1419" s="151"/>
      <c r="AW1419" s="151"/>
      <c r="AX1419" s="151"/>
      <c r="AY1419" s="151"/>
      <c r="AZ1419" s="151"/>
      <c r="BA1419" s="151"/>
      <c r="BB1419" s="151"/>
      <c r="BC1419" s="151"/>
      <c r="BD1419" s="151"/>
      <c r="BE1419" s="151"/>
      <c r="BF1419" s="151"/>
      <c r="BG1419" s="151"/>
      <c r="BH1419" s="151"/>
      <c r="BI1419" s="151"/>
      <c r="BJ1419" s="151"/>
      <c r="BK1419" s="151"/>
      <c r="BL1419" s="151"/>
      <c r="BM1419" s="151"/>
      <c r="BN1419" s="151"/>
      <c r="BO1419" s="151"/>
      <c r="BP1419" s="151"/>
      <c r="BQ1419" s="151"/>
      <c r="BR1419" s="151"/>
      <c r="BS1419" s="151"/>
      <c r="BT1419" s="151"/>
      <c r="BU1419" s="151"/>
      <c r="BV1419" s="151"/>
      <c r="BW1419" s="151"/>
      <c r="BX1419" s="151"/>
      <c r="BY1419" s="151"/>
      <c r="BZ1419" s="151"/>
      <c r="CA1419" s="151"/>
      <c r="CB1419" s="151"/>
      <c r="CC1419" s="151"/>
      <c r="CD1419" s="151"/>
      <c r="CE1419" s="151"/>
      <c r="CF1419" s="151"/>
      <c r="CG1419" s="151"/>
      <c r="CH1419" s="151"/>
      <c r="CI1419" s="151"/>
      <c r="CJ1419" s="151"/>
      <c r="CK1419" s="151"/>
      <c r="CL1419" s="151"/>
      <c r="CM1419" s="151"/>
      <c r="CN1419" s="151"/>
      <c r="CO1419" s="151"/>
      <c r="CP1419" s="151"/>
      <c r="CQ1419" s="151"/>
      <c r="CR1419" s="151"/>
      <c r="CS1419" s="151"/>
      <c r="CT1419" s="151"/>
      <c r="CU1419" s="151"/>
      <c r="CV1419" s="151"/>
      <c r="CW1419" s="151"/>
      <c r="CX1419" s="151"/>
      <c r="CY1419" s="151"/>
      <c r="CZ1419" s="151"/>
      <c r="DA1419" s="151"/>
      <c r="DB1419" s="151"/>
      <c r="DC1419" s="151"/>
      <c r="DD1419" s="151"/>
      <c r="DE1419" s="151"/>
      <c r="DF1419" s="151"/>
      <c r="DG1419" s="151"/>
      <c r="DH1419" s="151"/>
      <c r="DI1419" s="151"/>
      <c r="DJ1419" s="151"/>
      <c r="DK1419" s="151"/>
      <c r="DL1419" s="151"/>
      <c r="DM1419" s="151"/>
      <c r="DN1419" s="151"/>
      <c r="DO1419" s="151"/>
    </row>
    <row r="1420" spans="1:119" ht="15.75" customHeight="1" x14ac:dyDescent="0.2">
      <c r="A1420" s="151"/>
      <c r="B1420" s="151"/>
      <c r="C1420" s="151"/>
      <c r="D1420" s="151"/>
      <c r="E1420" s="151"/>
      <c r="F1420" s="151"/>
      <c r="G1420" s="151"/>
      <c r="H1420" s="151"/>
      <c r="I1420" s="151"/>
      <c r="J1420" s="151"/>
      <c r="K1420" s="151"/>
      <c r="L1420" s="151"/>
      <c r="M1420" s="151"/>
      <c r="N1420" s="151"/>
      <c r="O1420" s="151"/>
      <c r="P1420" s="151"/>
      <c r="Q1420" s="151"/>
      <c r="R1420" s="151"/>
      <c r="S1420" s="151"/>
      <c r="T1420" s="151"/>
      <c r="U1420" s="151"/>
      <c r="V1420" s="151"/>
      <c r="W1420" s="151"/>
      <c r="X1420" s="151"/>
      <c r="Y1420" s="151"/>
      <c r="Z1420" s="151"/>
      <c r="AA1420" s="151"/>
      <c r="AB1420" s="151"/>
      <c r="AC1420" s="151"/>
      <c r="AD1420" s="151"/>
      <c r="AE1420" s="151"/>
      <c r="AF1420" s="151"/>
      <c r="AG1420" s="151"/>
      <c r="AH1420" s="151"/>
      <c r="AI1420" s="151"/>
      <c r="AJ1420" s="151"/>
      <c r="AK1420" s="151"/>
      <c r="AL1420" s="151"/>
      <c r="AM1420" s="151"/>
      <c r="AN1420" s="151"/>
      <c r="AO1420" s="151"/>
      <c r="AP1420" s="151"/>
      <c r="AQ1420" s="151"/>
      <c r="AR1420" s="151"/>
      <c r="AS1420" s="151"/>
      <c r="AT1420" s="151"/>
      <c r="AU1420" s="151"/>
      <c r="AV1420" s="151"/>
      <c r="AW1420" s="151"/>
      <c r="AX1420" s="151"/>
      <c r="AY1420" s="151"/>
      <c r="AZ1420" s="151"/>
      <c r="BA1420" s="151"/>
      <c r="BB1420" s="151"/>
      <c r="BC1420" s="151"/>
      <c r="BD1420" s="151"/>
      <c r="BE1420" s="151"/>
      <c r="BF1420" s="151"/>
      <c r="BG1420" s="151"/>
      <c r="BH1420" s="151"/>
      <c r="BI1420" s="151"/>
      <c r="BJ1420" s="151"/>
      <c r="BK1420" s="151"/>
      <c r="BL1420" s="151"/>
      <c r="BM1420" s="151"/>
      <c r="BN1420" s="151"/>
      <c r="BO1420" s="151"/>
      <c r="BP1420" s="151"/>
      <c r="BQ1420" s="151"/>
      <c r="BR1420" s="151"/>
      <c r="BS1420" s="151"/>
      <c r="BT1420" s="151"/>
      <c r="BU1420" s="151"/>
      <c r="BV1420" s="151"/>
      <c r="BW1420" s="151"/>
      <c r="BX1420" s="151"/>
      <c r="BY1420" s="151"/>
      <c r="BZ1420" s="151"/>
      <c r="CA1420" s="151"/>
      <c r="CB1420" s="151"/>
      <c r="CC1420" s="151"/>
      <c r="CD1420" s="151"/>
      <c r="CE1420" s="151"/>
      <c r="CF1420" s="151"/>
      <c r="CG1420" s="151"/>
      <c r="CH1420" s="151"/>
      <c r="CI1420" s="151"/>
      <c r="CJ1420" s="151"/>
      <c r="CK1420" s="151"/>
      <c r="CL1420" s="151"/>
      <c r="CM1420" s="151"/>
      <c r="CN1420" s="151"/>
      <c r="CO1420" s="151"/>
      <c r="CP1420" s="151"/>
      <c r="CQ1420" s="151"/>
      <c r="CR1420" s="151"/>
      <c r="CS1420" s="151"/>
      <c r="CT1420" s="151"/>
      <c r="CU1420" s="151"/>
      <c r="CV1420" s="151"/>
      <c r="CW1420" s="151"/>
      <c r="CX1420" s="151"/>
      <c r="CY1420" s="151"/>
      <c r="CZ1420" s="151"/>
      <c r="DA1420" s="151"/>
      <c r="DB1420" s="151"/>
      <c r="DC1420" s="151"/>
      <c r="DD1420" s="151"/>
      <c r="DE1420" s="151"/>
      <c r="DF1420" s="151"/>
      <c r="DG1420" s="151"/>
      <c r="DH1420" s="151"/>
      <c r="DI1420" s="151"/>
      <c r="DJ1420" s="151"/>
      <c r="DK1420" s="151"/>
      <c r="DL1420" s="151"/>
      <c r="DM1420" s="151"/>
      <c r="DN1420" s="151"/>
      <c r="DO1420" s="151"/>
    </row>
    <row r="1421" spans="1:119" ht="15.75" customHeight="1" x14ac:dyDescent="0.2">
      <c r="A1421" s="151"/>
      <c r="B1421" s="151"/>
      <c r="C1421" s="151"/>
      <c r="D1421" s="151"/>
      <c r="E1421" s="151"/>
      <c r="F1421" s="151"/>
      <c r="G1421" s="151"/>
      <c r="H1421" s="151"/>
      <c r="I1421" s="151"/>
      <c r="J1421" s="151"/>
      <c r="K1421" s="151"/>
      <c r="L1421" s="151"/>
      <c r="M1421" s="151"/>
      <c r="N1421" s="151"/>
      <c r="O1421" s="151"/>
      <c r="P1421" s="151"/>
      <c r="Q1421" s="151"/>
      <c r="R1421" s="151"/>
      <c r="S1421" s="151"/>
      <c r="T1421" s="151"/>
      <c r="U1421" s="151"/>
      <c r="V1421" s="151"/>
      <c r="W1421" s="151"/>
      <c r="X1421" s="151"/>
      <c r="Y1421" s="151"/>
      <c r="Z1421" s="151"/>
      <c r="AA1421" s="151"/>
      <c r="AB1421" s="151"/>
      <c r="AC1421" s="151"/>
      <c r="AD1421" s="151"/>
      <c r="AE1421" s="151"/>
      <c r="AF1421" s="151"/>
      <c r="AG1421" s="151"/>
      <c r="AH1421" s="151"/>
      <c r="AI1421" s="151"/>
      <c r="AJ1421" s="151"/>
      <c r="AK1421" s="151"/>
      <c r="AL1421" s="151"/>
      <c r="AM1421" s="151"/>
      <c r="AN1421" s="151"/>
      <c r="AO1421" s="151"/>
      <c r="AP1421" s="151"/>
      <c r="AQ1421" s="151"/>
      <c r="AR1421" s="151"/>
      <c r="AS1421" s="151"/>
      <c r="AT1421" s="151"/>
      <c r="AU1421" s="151"/>
      <c r="AV1421" s="151"/>
      <c r="AW1421" s="151"/>
      <c r="AX1421" s="151"/>
      <c r="AY1421" s="151"/>
      <c r="AZ1421" s="151"/>
      <c r="BA1421" s="151"/>
      <c r="BB1421" s="151"/>
      <c r="BC1421" s="151"/>
      <c r="BD1421" s="151"/>
      <c r="BE1421" s="151"/>
      <c r="BF1421" s="151"/>
      <c r="BG1421" s="151"/>
      <c r="BH1421" s="151"/>
      <c r="BI1421" s="151"/>
      <c r="BJ1421" s="151"/>
      <c r="BK1421" s="151"/>
      <c r="BL1421" s="151"/>
      <c r="BM1421" s="151"/>
      <c r="BN1421" s="151"/>
      <c r="BO1421" s="151"/>
      <c r="BP1421" s="151"/>
      <c r="BQ1421" s="151"/>
      <c r="BR1421" s="151"/>
      <c r="BS1421" s="151"/>
      <c r="BT1421" s="151"/>
      <c r="BU1421" s="151"/>
      <c r="BV1421" s="151"/>
      <c r="BW1421" s="151"/>
      <c r="BX1421" s="151"/>
      <c r="BY1421" s="151"/>
      <c r="BZ1421" s="151"/>
      <c r="CA1421" s="151"/>
      <c r="CB1421" s="151"/>
      <c r="CC1421" s="151"/>
      <c r="CD1421" s="151"/>
      <c r="CE1421" s="151"/>
      <c r="CF1421" s="151"/>
      <c r="CG1421" s="151"/>
      <c r="CH1421" s="151"/>
      <c r="CI1421" s="151"/>
      <c r="CJ1421" s="151"/>
      <c r="CK1421" s="151"/>
      <c r="CL1421" s="151"/>
      <c r="CM1421" s="151"/>
      <c r="CN1421" s="151"/>
      <c r="CO1421" s="151"/>
      <c r="CP1421" s="151"/>
      <c r="CQ1421" s="151"/>
      <c r="CR1421" s="151"/>
      <c r="CS1421" s="151"/>
      <c r="CT1421" s="151"/>
      <c r="CU1421" s="151"/>
      <c r="CV1421" s="151"/>
      <c r="CW1421" s="151"/>
      <c r="CX1421" s="151"/>
      <c r="CY1421" s="151"/>
      <c r="CZ1421" s="151"/>
      <c r="DA1421" s="151"/>
      <c r="DB1421" s="151"/>
      <c r="DC1421" s="151"/>
      <c r="DD1421" s="151"/>
      <c r="DE1421" s="151"/>
      <c r="DF1421" s="151"/>
      <c r="DG1421" s="151"/>
      <c r="DH1421" s="151"/>
      <c r="DI1421" s="151"/>
      <c r="DJ1421" s="151"/>
      <c r="DK1421" s="151"/>
      <c r="DL1421" s="151"/>
      <c r="DM1421" s="151"/>
      <c r="DN1421" s="151"/>
      <c r="DO1421" s="151"/>
    </row>
    <row r="1422" spans="1:119" ht="15.75" customHeight="1" x14ac:dyDescent="0.2">
      <c r="A1422" s="151"/>
      <c r="B1422" s="151"/>
      <c r="C1422" s="151"/>
      <c r="D1422" s="151"/>
      <c r="E1422" s="151"/>
      <c r="F1422" s="151"/>
      <c r="G1422" s="151"/>
      <c r="H1422" s="151"/>
      <c r="I1422" s="151"/>
      <c r="J1422" s="151"/>
      <c r="K1422" s="151"/>
      <c r="L1422" s="151"/>
      <c r="M1422" s="151"/>
      <c r="N1422" s="151"/>
      <c r="O1422" s="151"/>
      <c r="P1422" s="151"/>
      <c r="Q1422" s="151"/>
      <c r="R1422" s="151"/>
      <c r="S1422" s="151"/>
      <c r="T1422" s="151"/>
      <c r="U1422" s="151"/>
      <c r="V1422" s="151"/>
      <c r="W1422" s="151"/>
      <c r="X1422" s="151"/>
      <c r="Y1422" s="151"/>
      <c r="Z1422" s="151"/>
      <c r="AA1422" s="151"/>
      <c r="AB1422" s="151"/>
      <c r="AC1422" s="151"/>
      <c r="AD1422" s="151"/>
      <c r="AE1422" s="151"/>
      <c r="AF1422" s="151"/>
      <c r="AG1422" s="151"/>
      <c r="AH1422" s="151"/>
      <c r="AI1422" s="151"/>
      <c r="AJ1422" s="151"/>
      <c r="AK1422" s="151"/>
      <c r="AL1422" s="151"/>
      <c r="AM1422" s="151"/>
      <c r="AN1422" s="151"/>
      <c r="AO1422" s="151"/>
      <c r="AP1422" s="151"/>
      <c r="AQ1422" s="151"/>
      <c r="AR1422" s="151"/>
      <c r="AS1422" s="151"/>
      <c r="AT1422" s="151"/>
      <c r="AU1422" s="151"/>
      <c r="AV1422" s="151"/>
      <c r="AW1422" s="151"/>
      <c r="AX1422" s="151"/>
      <c r="AY1422" s="151"/>
      <c r="AZ1422" s="151"/>
      <c r="BA1422" s="151"/>
      <c r="BB1422" s="151"/>
      <c r="BC1422" s="151"/>
      <c r="BD1422" s="151"/>
      <c r="BE1422" s="151"/>
      <c r="BF1422" s="151"/>
      <c r="BG1422" s="151"/>
      <c r="BH1422" s="151"/>
      <c r="BI1422" s="151"/>
      <c r="BJ1422" s="151"/>
      <c r="BK1422" s="151"/>
      <c r="BL1422" s="151"/>
      <c r="BM1422" s="151"/>
      <c r="BN1422" s="151"/>
      <c r="BO1422" s="151"/>
      <c r="BP1422" s="151"/>
      <c r="BQ1422" s="151"/>
      <c r="BR1422" s="151"/>
      <c r="BS1422" s="151"/>
      <c r="BT1422" s="151"/>
      <c r="BU1422" s="151"/>
      <c r="BV1422" s="151"/>
      <c r="BW1422" s="151"/>
      <c r="BX1422" s="151"/>
      <c r="BY1422" s="151"/>
      <c r="BZ1422" s="151"/>
      <c r="CA1422" s="151"/>
      <c r="CB1422" s="151"/>
      <c r="CC1422" s="151"/>
      <c r="CD1422" s="151"/>
      <c r="CE1422" s="151"/>
      <c r="CF1422" s="151"/>
      <c r="CG1422" s="151"/>
      <c r="CH1422" s="151"/>
      <c r="CI1422" s="151"/>
      <c r="CJ1422" s="151"/>
      <c r="CK1422" s="151"/>
      <c r="CL1422" s="151"/>
      <c r="CM1422" s="151"/>
      <c r="CN1422" s="151"/>
      <c r="CO1422" s="151"/>
      <c r="CP1422" s="151"/>
      <c r="CQ1422" s="151"/>
      <c r="CR1422" s="151"/>
      <c r="CS1422" s="151"/>
      <c r="CT1422" s="151"/>
      <c r="CU1422" s="151"/>
      <c r="CV1422" s="151"/>
      <c r="CW1422" s="151"/>
      <c r="CX1422" s="151"/>
      <c r="CY1422" s="151"/>
      <c r="CZ1422" s="151"/>
      <c r="DA1422" s="151"/>
      <c r="DB1422" s="151"/>
      <c r="DC1422" s="151"/>
      <c r="DD1422" s="151"/>
      <c r="DE1422" s="151"/>
      <c r="DF1422" s="151"/>
      <c r="DG1422" s="151"/>
      <c r="DH1422" s="151"/>
      <c r="DI1422" s="151"/>
      <c r="DJ1422" s="151"/>
      <c r="DK1422" s="151"/>
      <c r="DL1422" s="151"/>
      <c r="DM1422" s="151"/>
      <c r="DN1422" s="151"/>
      <c r="DO1422" s="151"/>
    </row>
    <row r="1423" spans="1:119" ht="15.75" customHeight="1" x14ac:dyDescent="0.2">
      <c r="A1423" s="151"/>
      <c r="B1423" s="151"/>
      <c r="C1423" s="151"/>
      <c r="D1423" s="151"/>
      <c r="E1423" s="151"/>
      <c r="F1423" s="151"/>
      <c r="G1423" s="151"/>
      <c r="H1423" s="151"/>
      <c r="I1423" s="151"/>
      <c r="J1423" s="151"/>
      <c r="K1423" s="151"/>
      <c r="L1423" s="151"/>
      <c r="M1423" s="151"/>
      <c r="N1423" s="151"/>
      <c r="O1423" s="151"/>
      <c r="P1423" s="151"/>
      <c r="Q1423" s="151"/>
      <c r="R1423" s="151"/>
      <c r="S1423" s="151"/>
      <c r="T1423" s="151"/>
      <c r="U1423" s="151"/>
      <c r="V1423" s="151"/>
      <c r="W1423" s="151"/>
      <c r="X1423" s="151"/>
      <c r="Y1423" s="151"/>
      <c r="Z1423" s="151"/>
      <c r="AA1423" s="151"/>
      <c r="AB1423" s="151"/>
      <c r="AC1423" s="151"/>
      <c r="AD1423" s="151"/>
      <c r="AE1423" s="151"/>
      <c r="AF1423" s="151"/>
      <c r="AG1423" s="151"/>
      <c r="AH1423" s="151"/>
      <c r="AI1423" s="151"/>
      <c r="AJ1423" s="151"/>
      <c r="AK1423" s="151"/>
      <c r="AL1423" s="151"/>
      <c r="AM1423" s="151"/>
      <c r="AN1423" s="151"/>
      <c r="AO1423" s="151"/>
      <c r="AP1423" s="151"/>
      <c r="AQ1423" s="151"/>
      <c r="AR1423" s="151"/>
      <c r="AS1423" s="151"/>
      <c r="AT1423" s="151"/>
      <c r="AU1423" s="151"/>
      <c r="AV1423" s="151"/>
      <c r="AW1423" s="151"/>
      <c r="AX1423" s="151"/>
      <c r="AY1423" s="151"/>
      <c r="AZ1423" s="151"/>
      <c r="BA1423" s="151"/>
      <c r="BB1423" s="151"/>
      <c r="BC1423" s="151"/>
      <c r="BD1423" s="151"/>
      <c r="BE1423" s="151"/>
      <c r="BF1423" s="151"/>
      <c r="BG1423" s="151"/>
      <c r="BH1423" s="151"/>
      <c r="BI1423" s="151"/>
      <c r="BJ1423" s="151"/>
      <c r="BK1423" s="151"/>
      <c r="BL1423" s="151"/>
      <c r="BM1423" s="151"/>
      <c r="BN1423" s="151"/>
      <c r="BO1423" s="151"/>
      <c r="BP1423" s="151"/>
      <c r="BQ1423" s="151"/>
      <c r="BR1423" s="151"/>
      <c r="BS1423" s="151"/>
      <c r="BT1423" s="151"/>
      <c r="BU1423" s="151"/>
      <c r="BV1423" s="151"/>
      <c r="BW1423" s="151"/>
      <c r="BX1423" s="151"/>
      <c r="BY1423" s="151"/>
      <c r="BZ1423" s="151"/>
      <c r="CA1423" s="151"/>
      <c r="CB1423" s="151"/>
      <c r="CC1423" s="151"/>
      <c r="CD1423" s="151"/>
      <c r="CE1423" s="151"/>
      <c r="CF1423" s="151"/>
      <c r="CG1423" s="151"/>
      <c r="CH1423" s="151"/>
      <c r="CI1423" s="151"/>
      <c r="CJ1423" s="151"/>
      <c r="CK1423" s="151"/>
      <c r="CL1423" s="151"/>
      <c r="CM1423" s="151"/>
      <c r="CN1423" s="151"/>
      <c r="CO1423" s="151"/>
      <c r="CP1423" s="151"/>
      <c r="CQ1423" s="151"/>
      <c r="CR1423" s="151"/>
      <c r="CS1423" s="151"/>
      <c r="CT1423" s="151"/>
      <c r="CU1423" s="151"/>
      <c r="CV1423" s="151"/>
      <c r="CW1423" s="151"/>
      <c r="CX1423" s="151"/>
      <c r="CY1423" s="151"/>
      <c r="CZ1423" s="151"/>
      <c r="DA1423" s="151"/>
      <c r="DB1423" s="151"/>
      <c r="DC1423" s="151"/>
      <c r="DD1423" s="151"/>
      <c r="DE1423" s="151"/>
      <c r="DF1423" s="151"/>
      <c r="DG1423" s="151"/>
      <c r="DH1423" s="151"/>
      <c r="DI1423" s="151"/>
      <c r="DJ1423" s="151"/>
      <c r="DK1423" s="151"/>
      <c r="DL1423" s="151"/>
      <c r="DM1423" s="151"/>
      <c r="DN1423" s="151"/>
      <c r="DO1423" s="151"/>
    </row>
    <row r="1424" spans="1:119" ht="15.75" customHeight="1" x14ac:dyDescent="0.2">
      <c r="A1424" s="151"/>
      <c r="B1424" s="151"/>
      <c r="C1424" s="151"/>
      <c r="D1424" s="151"/>
      <c r="E1424" s="151"/>
      <c r="F1424" s="151"/>
      <c r="G1424" s="151"/>
      <c r="H1424" s="151"/>
      <c r="I1424" s="151"/>
      <c r="J1424" s="151"/>
      <c r="K1424" s="151"/>
      <c r="L1424" s="151"/>
      <c r="M1424" s="151"/>
      <c r="N1424" s="151"/>
      <c r="O1424" s="151"/>
      <c r="P1424" s="151"/>
      <c r="Q1424" s="151"/>
      <c r="R1424" s="151"/>
      <c r="S1424" s="151"/>
      <c r="T1424" s="151"/>
      <c r="U1424" s="151"/>
      <c r="V1424" s="151"/>
      <c r="W1424" s="151"/>
      <c r="X1424" s="151"/>
      <c r="Y1424" s="151"/>
      <c r="Z1424" s="151"/>
      <c r="AA1424" s="151"/>
      <c r="AB1424" s="151"/>
      <c r="AC1424" s="151"/>
      <c r="AD1424" s="151"/>
      <c r="AE1424" s="151"/>
      <c r="AF1424" s="151"/>
      <c r="AG1424" s="151"/>
      <c r="AH1424" s="151"/>
      <c r="AI1424" s="151"/>
      <c r="AJ1424" s="151"/>
      <c r="AK1424" s="151"/>
      <c r="AL1424" s="151"/>
      <c r="AM1424" s="151"/>
      <c r="AN1424" s="151"/>
      <c r="AO1424" s="151"/>
      <c r="AP1424" s="151"/>
      <c r="AQ1424" s="151"/>
      <c r="AR1424" s="151"/>
      <c r="AS1424" s="151"/>
      <c r="AT1424" s="151"/>
      <c r="AU1424" s="151"/>
      <c r="AV1424" s="151"/>
      <c r="AW1424" s="151"/>
      <c r="AX1424" s="151"/>
      <c r="AY1424" s="151"/>
      <c r="AZ1424" s="151"/>
      <c r="BA1424" s="151"/>
      <c r="BB1424" s="151"/>
      <c r="BC1424" s="151"/>
      <c r="BD1424" s="151"/>
      <c r="BE1424" s="151"/>
      <c r="BF1424" s="151"/>
      <c r="BG1424" s="151"/>
      <c r="BH1424" s="151"/>
      <c r="BI1424" s="151"/>
      <c r="BJ1424" s="151"/>
      <c r="BK1424" s="151"/>
      <c r="BL1424" s="151"/>
      <c r="BM1424" s="151"/>
      <c r="BN1424" s="151"/>
      <c r="BO1424" s="151"/>
      <c r="BP1424" s="151"/>
      <c r="BQ1424" s="151"/>
      <c r="BR1424" s="151"/>
      <c r="BS1424" s="151"/>
      <c r="BT1424" s="151"/>
      <c r="BU1424" s="151"/>
      <c r="BV1424" s="151"/>
      <c r="BW1424" s="151"/>
      <c r="BX1424" s="151"/>
      <c r="BY1424" s="151"/>
      <c r="BZ1424" s="151"/>
      <c r="CA1424" s="151"/>
      <c r="CB1424" s="151"/>
      <c r="CC1424" s="151"/>
      <c r="CD1424" s="151"/>
      <c r="CE1424" s="151"/>
      <c r="CF1424" s="151"/>
      <c r="CG1424" s="151"/>
      <c r="CH1424" s="151"/>
      <c r="CI1424" s="151"/>
      <c r="CJ1424" s="151"/>
      <c r="CK1424" s="151"/>
      <c r="CL1424" s="151"/>
      <c r="CM1424" s="151"/>
      <c r="CN1424" s="151"/>
      <c r="CO1424" s="151"/>
      <c r="CP1424" s="151"/>
      <c r="CQ1424" s="151"/>
      <c r="CR1424" s="151"/>
      <c r="CS1424" s="151"/>
      <c r="CT1424" s="151"/>
      <c r="CU1424" s="151"/>
      <c r="CV1424" s="151"/>
      <c r="CW1424" s="151"/>
      <c r="CX1424" s="151"/>
      <c r="CY1424" s="151"/>
      <c r="CZ1424" s="151"/>
      <c r="DA1424" s="151"/>
      <c r="DB1424" s="151"/>
      <c r="DC1424" s="151"/>
      <c r="DD1424" s="151"/>
      <c r="DE1424" s="151"/>
      <c r="DF1424" s="151"/>
      <c r="DG1424" s="151"/>
      <c r="DH1424" s="151"/>
      <c r="DI1424" s="151"/>
      <c r="DJ1424" s="151"/>
      <c r="DK1424" s="151"/>
      <c r="DL1424" s="151"/>
      <c r="DM1424" s="151"/>
      <c r="DN1424" s="151"/>
      <c r="DO1424" s="151"/>
    </row>
    <row r="1425" spans="1:119" ht="15.75" customHeight="1" x14ac:dyDescent="0.2">
      <c r="A1425" s="151"/>
      <c r="B1425" s="151"/>
      <c r="C1425" s="151"/>
      <c r="D1425" s="151"/>
      <c r="E1425" s="151"/>
      <c r="F1425" s="151"/>
      <c r="G1425" s="151"/>
      <c r="H1425" s="151"/>
      <c r="I1425" s="151"/>
      <c r="J1425" s="151"/>
      <c r="K1425" s="151"/>
      <c r="L1425" s="151"/>
      <c r="M1425" s="151"/>
      <c r="N1425" s="151"/>
      <c r="O1425" s="151"/>
      <c r="P1425" s="151"/>
      <c r="Q1425" s="151"/>
      <c r="R1425" s="151"/>
      <c r="S1425" s="151"/>
      <c r="T1425" s="151"/>
      <c r="U1425" s="151"/>
      <c r="V1425" s="151"/>
      <c r="W1425" s="151"/>
      <c r="X1425" s="151"/>
      <c r="Y1425" s="151"/>
      <c r="Z1425" s="151"/>
      <c r="AA1425" s="151"/>
      <c r="AB1425" s="151"/>
      <c r="AC1425" s="151"/>
      <c r="AD1425" s="151"/>
      <c r="AE1425" s="151"/>
      <c r="AF1425" s="151"/>
      <c r="AG1425" s="151"/>
      <c r="AH1425" s="151"/>
      <c r="AI1425" s="151"/>
      <c r="AJ1425" s="151"/>
      <c r="AK1425" s="151"/>
      <c r="AL1425" s="151"/>
      <c r="AM1425" s="151"/>
      <c r="AN1425" s="151"/>
      <c r="AO1425" s="151"/>
      <c r="AP1425" s="151"/>
      <c r="AQ1425" s="151"/>
      <c r="AR1425" s="151"/>
      <c r="AS1425" s="151"/>
      <c r="AT1425" s="151"/>
      <c r="AU1425" s="151"/>
      <c r="AV1425" s="151"/>
      <c r="AW1425" s="151"/>
      <c r="AX1425" s="151"/>
      <c r="AY1425" s="151"/>
      <c r="AZ1425" s="151"/>
      <c r="BA1425" s="151"/>
      <c r="BB1425" s="151"/>
      <c r="BC1425" s="151"/>
      <c r="BD1425" s="151"/>
      <c r="BE1425" s="151"/>
      <c r="BF1425" s="151"/>
      <c r="BG1425" s="151"/>
      <c r="BH1425" s="151"/>
      <c r="BI1425" s="151"/>
      <c r="BJ1425" s="151"/>
      <c r="BK1425" s="151"/>
      <c r="BL1425" s="151"/>
      <c r="BM1425" s="151"/>
      <c r="BN1425" s="151"/>
      <c r="BO1425" s="151"/>
      <c r="BP1425" s="151"/>
      <c r="BQ1425" s="151"/>
      <c r="BR1425" s="151"/>
      <c r="BS1425" s="151"/>
      <c r="BT1425" s="151"/>
      <c r="BU1425" s="151"/>
      <c r="BV1425" s="151"/>
      <c r="BW1425" s="151"/>
      <c r="BX1425" s="151"/>
      <c r="BY1425" s="151"/>
      <c r="BZ1425" s="151"/>
      <c r="CA1425" s="151"/>
      <c r="CB1425" s="151"/>
      <c r="CC1425" s="151"/>
      <c r="CD1425" s="151"/>
      <c r="CE1425" s="151"/>
      <c r="CF1425" s="151"/>
      <c r="CG1425" s="151"/>
      <c r="CH1425" s="151"/>
      <c r="CI1425" s="151"/>
      <c r="CJ1425" s="151"/>
      <c r="CK1425" s="151"/>
      <c r="CL1425" s="151"/>
      <c r="CM1425" s="151"/>
      <c r="CN1425" s="151"/>
      <c r="CO1425" s="151"/>
      <c r="CP1425" s="151"/>
      <c r="CQ1425" s="151"/>
      <c r="CR1425" s="151"/>
      <c r="CS1425" s="151"/>
      <c r="CT1425" s="151"/>
      <c r="CU1425" s="151"/>
      <c r="CV1425" s="151"/>
      <c r="CW1425" s="151"/>
      <c r="CX1425" s="151"/>
      <c r="CY1425" s="151"/>
      <c r="CZ1425" s="151"/>
      <c r="DA1425" s="151"/>
      <c r="DB1425" s="151"/>
      <c r="DC1425" s="151"/>
      <c r="DD1425" s="151"/>
      <c r="DE1425" s="151"/>
      <c r="DF1425" s="151"/>
      <c r="DG1425" s="151"/>
      <c r="DH1425" s="151"/>
      <c r="DI1425" s="151"/>
      <c r="DJ1425" s="151"/>
      <c r="DK1425" s="151"/>
      <c r="DL1425" s="151"/>
      <c r="DM1425" s="151"/>
      <c r="DN1425" s="151"/>
      <c r="DO1425" s="151"/>
    </row>
    <row r="1426" spans="1:119" ht="15.75" customHeight="1" x14ac:dyDescent="0.2">
      <c r="A1426" s="151"/>
      <c r="B1426" s="151"/>
      <c r="C1426" s="151"/>
      <c r="D1426" s="151"/>
      <c r="E1426" s="151"/>
      <c r="F1426" s="151"/>
      <c r="G1426" s="151"/>
      <c r="H1426" s="151"/>
      <c r="I1426" s="151"/>
      <c r="J1426" s="151"/>
      <c r="K1426" s="151"/>
      <c r="L1426" s="151"/>
      <c r="M1426" s="151"/>
      <c r="N1426" s="151"/>
      <c r="O1426" s="151"/>
      <c r="P1426" s="151"/>
      <c r="Q1426" s="151"/>
      <c r="R1426" s="151"/>
      <c r="S1426" s="151"/>
      <c r="T1426" s="151"/>
      <c r="U1426" s="151"/>
      <c r="V1426" s="151"/>
      <c r="W1426" s="151"/>
      <c r="X1426" s="151"/>
      <c r="Y1426" s="151"/>
      <c r="Z1426" s="151"/>
      <c r="AA1426" s="151"/>
      <c r="AB1426" s="151"/>
      <c r="AC1426" s="151"/>
      <c r="AD1426" s="151"/>
      <c r="AE1426" s="151"/>
      <c r="AF1426" s="151"/>
      <c r="AG1426" s="151"/>
      <c r="AH1426" s="151"/>
      <c r="AI1426" s="151"/>
      <c r="AJ1426" s="151"/>
      <c r="AK1426" s="151"/>
      <c r="AL1426" s="151"/>
      <c r="AM1426" s="151"/>
      <c r="AN1426" s="151"/>
      <c r="AO1426" s="151"/>
      <c r="AP1426" s="151"/>
      <c r="AQ1426" s="151"/>
      <c r="AR1426" s="151"/>
      <c r="AS1426" s="151"/>
      <c r="AT1426" s="151"/>
      <c r="AU1426" s="151"/>
      <c r="AV1426" s="151"/>
      <c r="AW1426" s="151"/>
      <c r="AX1426" s="151"/>
      <c r="AY1426" s="151"/>
      <c r="AZ1426" s="151"/>
      <c r="BA1426" s="151"/>
      <c r="BB1426" s="151"/>
      <c r="BC1426" s="151"/>
      <c r="BD1426" s="151"/>
      <c r="BE1426" s="151"/>
      <c r="BF1426" s="151"/>
      <c r="BG1426" s="151"/>
      <c r="BH1426" s="151"/>
      <c r="BI1426" s="151"/>
      <c r="BJ1426" s="151"/>
      <c r="BK1426" s="151"/>
      <c r="BL1426" s="151"/>
      <c r="BM1426" s="151"/>
      <c r="BN1426" s="151"/>
      <c r="BO1426" s="151"/>
      <c r="BP1426" s="151"/>
      <c r="BQ1426" s="151"/>
      <c r="BR1426" s="151"/>
      <c r="BS1426" s="151"/>
      <c r="BT1426" s="151"/>
      <c r="BU1426" s="151"/>
      <c r="BV1426" s="151"/>
      <c r="BW1426" s="151"/>
      <c r="BX1426" s="151"/>
      <c r="BY1426" s="151"/>
      <c r="BZ1426" s="151"/>
      <c r="CA1426" s="151"/>
      <c r="CB1426" s="151"/>
      <c r="CC1426" s="151"/>
      <c r="CD1426" s="151"/>
      <c r="CE1426" s="151"/>
      <c r="CF1426" s="151"/>
      <c r="CG1426" s="151"/>
      <c r="CH1426" s="151"/>
      <c r="CI1426" s="151"/>
      <c r="CJ1426" s="151"/>
      <c r="CK1426" s="151"/>
      <c r="CL1426" s="151"/>
      <c r="CM1426" s="151"/>
      <c r="CN1426" s="151"/>
      <c r="CO1426" s="151"/>
      <c r="CP1426" s="151"/>
      <c r="CQ1426" s="151"/>
      <c r="CR1426" s="151"/>
      <c r="CS1426" s="151"/>
      <c r="CT1426" s="151"/>
      <c r="CU1426" s="151"/>
      <c r="CV1426" s="151"/>
      <c r="CW1426" s="151"/>
      <c r="CX1426" s="151"/>
      <c r="CY1426" s="151"/>
      <c r="CZ1426" s="151"/>
      <c r="DA1426" s="151"/>
      <c r="DB1426" s="151"/>
      <c r="DC1426" s="151"/>
      <c r="DD1426" s="151"/>
      <c r="DE1426" s="151"/>
      <c r="DF1426" s="151"/>
      <c r="DG1426" s="151"/>
      <c r="DH1426" s="151"/>
      <c r="DI1426" s="151"/>
      <c r="DJ1426" s="151"/>
      <c r="DK1426" s="151"/>
      <c r="DL1426" s="151"/>
      <c r="DM1426" s="151"/>
      <c r="DN1426" s="151"/>
      <c r="DO1426" s="151"/>
    </row>
    <row r="1427" spans="1:119" ht="15.75" customHeight="1" x14ac:dyDescent="0.2">
      <c r="A1427" s="151"/>
      <c r="B1427" s="151"/>
      <c r="C1427" s="151"/>
      <c r="D1427" s="151"/>
      <c r="E1427" s="151"/>
      <c r="F1427" s="151"/>
      <c r="G1427" s="151"/>
      <c r="H1427" s="151"/>
      <c r="I1427" s="151"/>
      <c r="J1427" s="151"/>
      <c r="K1427" s="151"/>
      <c r="L1427" s="151"/>
      <c r="M1427" s="151"/>
      <c r="N1427" s="151"/>
      <c r="O1427" s="151"/>
      <c r="P1427" s="151"/>
      <c r="Q1427" s="151"/>
      <c r="R1427" s="151"/>
      <c r="S1427" s="151"/>
      <c r="T1427" s="151"/>
      <c r="U1427" s="151"/>
      <c r="V1427" s="151"/>
      <c r="W1427" s="151"/>
      <c r="X1427" s="151"/>
      <c r="Y1427" s="151"/>
      <c r="Z1427" s="151"/>
      <c r="AA1427" s="151"/>
      <c r="AB1427" s="151"/>
      <c r="AC1427" s="151"/>
      <c r="AD1427" s="151"/>
      <c r="AE1427" s="151"/>
      <c r="AF1427" s="151"/>
      <c r="AG1427" s="151"/>
      <c r="AH1427" s="151"/>
      <c r="AI1427" s="151"/>
      <c r="AJ1427" s="151"/>
      <c r="AK1427" s="151"/>
      <c r="AL1427" s="151"/>
      <c r="AM1427" s="151"/>
      <c r="AN1427" s="151"/>
      <c r="AO1427" s="151"/>
      <c r="AP1427" s="151"/>
      <c r="AQ1427" s="151"/>
      <c r="AR1427" s="151"/>
      <c r="AS1427" s="151"/>
      <c r="AT1427" s="151"/>
      <c r="AU1427" s="151"/>
      <c r="AV1427" s="151"/>
      <c r="AW1427" s="151"/>
      <c r="AX1427" s="151"/>
      <c r="AY1427" s="151"/>
      <c r="AZ1427" s="151"/>
      <c r="BA1427" s="151"/>
      <c r="BB1427" s="151"/>
      <c r="BC1427" s="151"/>
      <c r="BD1427" s="151"/>
      <c r="BE1427" s="151"/>
      <c r="BF1427" s="151"/>
      <c r="BG1427" s="151"/>
      <c r="BH1427" s="151"/>
      <c r="BI1427" s="151"/>
      <c r="BJ1427" s="151"/>
      <c r="BK1427" s="151"/>
      <c r="BL1427" s="151"/>
      <c r="BM1427" s="151"/>
      <c r="BN1427" s="151"/>
      <c r="BO1427" s="151"/>
      <c r="BP1427" s="151"/>
      <c r="BQ1427" s="151"/>
      <c r="BR1427" s="151"/>
      <c r="BS1427" s="151"/>
      <c r="BT1427" s="151"/>
      <c r="BU1427" s="151"/>
      <c r="BV1427" s="151"/>
      <c r="BW1427" s="151"/>
      <c r="BX1427" s="151"/>
      <c r="BY1427" s="151"/>
      <c r="BZ1427" s="151"/>
      <c r="CA1427" s="151"/>
      <c r="CB1427" s="151"/>
      <c r="CC1427" s="151"/>
      <c r="CD1427" s="151"/>
      <c r="CE1427" s="151"/>
      <c r="CF1427" s="151"/>
      <c r="CG1427" s="151"/>
      <c r="CH1427" s="151"/>
      <c r="CI1427" s="151"/>
      <c r="CJ1427" s="151"/>
      <c r="CK1427" s="151"/>
      <c r="CL1427" s="151"/>
      <c r="CM1427" s="151"/>
      <c r="CN1427" s="151"/>
      <c r="CO1427" s="151"/>
      <c r="CP1427" s="151"/>
      <c r="CQ1427" s="151"/>
      <c r="CR1427" s="151"/>
      <c r="CS1427" s="151"/>
      <c r="CT1427" s="151"/>
      <c r="CU1427" s="151"/>
      <c r="CV1427" s="151"/>
      <c r="CW1427" s="151"/>
      <c r="CX1427" s="151"/>
      <c r="CY1427" s="151"/>
      <c r="CZ1427" s="151"/>
      <c r="DA1427" s="151"/>
      <c r="DB1427" s="151"/>
      <c r="DC1427" s="151"/>
      <c r="DD1427" s="151"/>
      <c r="DE1427" s="151"/>
      <c r="DF1427" s="151"/>
      <c r="DG1427" s="151"/>
      <c r="DH1427" s="151"/>
      <c r="DI1427" s="151"/>
      <c r="DJ1427" s="151"/>
      <c r="DK1427" s="151"/>
      <c r="DL1427" s="151"/>
      <c r="DM1427" s="151"/>
      <c r="DN1427" s="151"/>
      <c r="DO1427" s="151"/>
    </row>
    <row r="1428" spans="1:119" ht="15.75" customHeight="1" x14ac:dyDescent="0.2">
      <c r="A1428" s="151"/>
      <c r="B1428" s="151"/>
      <c r="C1428" s="151"/>
      <c r="D1428" s="151"/>
      <c r="E1428" s="151"/>
      <c r="F1428" s="151"/>
      <c r="G1428" s="151"/>
      <c r="H1428" s="151"/>
      <c r="I1428" s="151"/>
      <c r="J1428" s="151"/>
      <c r="K1428" s="151"/>
      <c r="L1428" s="151"/>
      <c r="M1428" s="151"/>
      <c r="N1428" s="151"/>
      <c r="O1428" s="151"/>
      <c r="P1428" s="151"/>
      <c r="Q1428" s="151"/>
      <c r="R1428" s="151"/>
      <c r="S1428" s="151"/>
      <c r="T1428" s="151"/>
      <c r="U1428" s="151"/>
      <c r="V1428" s="151"/>
      <c r="W1428" s="151"/>
      <c r="X1428" s="151"/>
      <c r="Y1428" s="151"/>
      <c r="Z1428" s="151"/>
      <c r="AA1428" s="151"/>
      <c r="AB1428" s="151"/>
      <c r="AC1428" s="151"/>
      <c r="AD1428" s="151"/>
      <c r="AE1428" s="151"/>
      <c r="AF1428" s="151"/>
      <c r="AG1428" s="151"/>
      <c r="AH1428" s="151"/>
      <c r="AI1428" s="151"/>
      <c r="AJ1428" s="151"/>
      <c r="AK1428" s="151"/>
      <c r="AL1428" s="151"/>
      <c r="AM1428" s="151"/>
      <c r="AN1428" s="151"/>
      <c r="AO1428" s="151"/>
      <c r="AP1428" s="151"/>
      <c r="AQ1428" s="151"/>
      <c r="AR1428" s="151"/>
      <c r="AS1428" s="151"/>
      <c r="AT1428" s="151"/>
      <c r="AU1428" s="151"/>
      <c r="AV1428" s="151"/>
      <c r="AW1428" s="151"/>
      <c r="AX1428" s="151"/>
      <c r="AY1428" s="151"/>
      <c r="AZ1428" s="151"/>
      <c r="BA1428" s="151"/>
      <c r="BB1428" s="151"/>
      <c r="BC1428" s="151"/>
      <c r="BD1428" s="151"/>
      <c r="BE1428" s="151"/>
      <c r="BF1428" s="151"/>
      <c r="BG1428" s="151"/>
      <c r="BH1428" s="151"/>
      <c r="BI1428" s="151"/>
      <c r="BJ1428" s="151"/>
      <c r="BK1428" s="151"/>
      <c r="BL1428" s="151"/>
      <c r="BM1428" s="151"/>
      <c r="BN1428" s="151"/>
      <c r="BO1428" s="151"/>
      <c r="BP1428" s="151"/>
      <c r="BQ1428" s="151"/>
      <c r="BR1428" s="151"/>
      <c r="BS1428" s="151"/>
      <c r="BT1428" s="151"/>
      <c r="BU1428" s="151"/>
      <c r="BV1428" s="151"/>
      <c r="BW1428" s="151"/>
      <c r="BX1428" s="151"/>
      <c r="BY1428" s="151"/>
      <c r="BZ1428" s="151"/>
      <c r="CA1428" s="151"/>
      <c r="CB1428" s="151"/>
      <c r="CC1428" s="151"/>
      <c r="CD1428" s="151"/>
      <c r="CE1428" s="151"/>
      <c r="CF1428" s="151"/>
      <c r="CG1428" s="151"/>
      <c r="CH1428" s="151"/>
      <c r="CI1428" s="151"/>
      <c r="CJ1428" s="151"/>
      <c r="CK1428" s="151"/>
      <c r="CL1428" s="151"/>
      <c r="CM1428" s="151"/>
      <c r="CN1428" s="151"/>
      <c r="CO1428" s="151"/>
      <c r="CP1428" s="151"/>
      <c r="CQ1428" s="151"/>
      <c r="CR1428" s="151"/>
      <c r="CS1428" s="151"/>
      <c r="CT1428" s="151"/>
      <c r="CU1428" s="151"/>
      <c r="CV1428" s="151"/>
      <c r="CW1428" s="151"/>
      <c r="CX1428" s="151"/>
      <c r="CY1428" s="151"/>
      <c r="CZ1428" s="151"/>
      <c r="DA1428" s="151"/>
      <c r="DB1428" s="151"/>
      <c r="DC1428" s="151"/>
      <c r="DD1428" s="151"/>
      <c r="DE1428" s="151"/>
      <c r="DF1428" s="151"/>
      <c r="DG1428" s="151"/>
      <c r="DH1428" s="151"/>
      <c r="DI1428" s="151"/>
      <c r="DJ1428" s="151"/>
      <c r="DK1428" s="151"/>
      <c r="DL1428" s="151"/>
      <c r="DM1428" s="151"/>
      <c r="DN1428" s="151"/>
      <c r="DO1428" s="151"/>
    </row>
    <row r="1429" spans="1:119" ht="15.75" customHeight="1" x14ac:dyDescent="0.2">
      <c r="A1429" s="151"/>
      <c r="B1429" s="151"/>
      <c r="C1429" s="151"/>
      <c r="D1429" s="151"/>
      <c r="E1429" s="151"/>
      <c r="F1429" s="151"/>
      <c r="G1429" s="151"/>
      <c r="H1429" s="151"/>
      <c r="I1429" s="151"/>
      <c r="J1429" s="151"/>
      <c r="K1429" s="151"/>
      <c r="L1429" s="151"/>
      <c r="M1429" s="151"/>
      <c r="N1429" s="151"/>
      <c r="O1429" s="151"/>
      <c r="P1429" s="151"/>
      <c r="Q1429" s="151"/>
      <c r="R1429" s="151"/>
      <c r="S1429" s="151"/>
      <c r="T1429" s="151"/>
      <c r="U1429" s="151"/>
      <c r="V1429" s="151"/>
      <c r="W1429" s="151"/>
      <c r="X1429" s="151"/>
      <c r="Y1429" s="151"/>
      <c r="Z1429" s="151"/>
      <c r="AA1429" s="151"/>
      <c r="AB1429" s="151"/>
      <c r="AC1429" s="151"/>
      <c r="AD1429" s="151"/>
      <c r="AE1429" s="151"/>
      <c r="AF1429" s="151"/>
      <c r="AG1429" s="151"/>
      <c r="AH1429" s="151"/>
      <c r="AI1429" s="151"/>
      <c r="AJ1429" s="151"/>
      <c r="AK1429" s="151"/>
      <c r="AL1429" s="151"/>
      <c r="AM1429" s="151"/>
      <c r="AN1429" s="151"/>
      <c r="AO1429" s="151"/>
      <c r="AP1429" s="151"/>
      <c r="AQ1429" s="151"/>
      <c r="AR1429" s="151"/>
      <c r="AS1429" s="151"/>
      <c r="AT1429" s="151"/>
      <c r="AU1429" s="151"/>
      <c r="AV1429" s="151"/>
      <c r="AW1429" s="151"/>
      <c r="AX1429" s="151"/>
      <c r="AY1429" s="151"/>
      <c r="AZ1429" s="151"/>
      <c r="BA1429" s="151"/>
      <c r="BB1429" s="151"/>
      <c r="BC1429" s="151"/>
      <c r="BD1429" s="151"/>
      <c r="BE1429" s="151"/>
      <c r="BF1429" s="151"/>
      <c r="BG1429" s="151"/>
      <c r="BH1429" s="151"/>
      <c r="BI1429" s="151"/>
      <c r="BJ1429" s="151"/>
      <c r="BK1429" s="151"/>
      <c r="BL1429" s="151"/>
      <c r="BM1429" s="151"/>
      <c r="BN1429" s="151"/>
      <c r="BO1429" s="151"/>
      <c r="BP1429" s="151"/>
      <c r="BQ1429" s="151"/>
      <c r="BR1429" s="151"/>
      <c r="BS1429" s="151"/>
      <c r="BT1429" s="151"/>
      <c r="BU1429" s="151"/>
      <c r="BV1429" s="151"/>
      <c r="BW1429" s="151"/>
      <c r="BX1429" s="151"/>
      <c r="BY1429" s="151"/>
      <c r="BZ1429" s="151"/>
      <c r="CA1429" s="151"/>
      <c r="CB1429" s="151"/>
      <c r="CC1429" s="151"/>
      <c r="CD1429" s="151"/>
      <c r="CE1429" s="151"/>
      <c r="CF1429" s="151"/>
      <c r="CG1429" s="151"/>
      <c r="CH1429" s="151"/>
      <c r="CI1429" s="151"/>
      <c r="CJ1429" s="151"/>
      <c r="CK1429" s="151"/>
      <c r="CL1429" s="151"/>
      <c r="CM1429" s="151"/>
      <c r="CN1429" s="151"/>
      <c r="CO1429" s="151"/>
      <c r="CP1429" s="151"/>
      <c r="CQ1429" s="151"/>
      <c r="CR1429" s="151"/>
      <c r="CS1429" s="151"/>
      <c r="CT1429" s="151"/>
      <c r="CU1429" s="151"/>
      <c r="CV1429" s="151"/>
      <c r="CW1429" s="151"/>
      <c r="CX1429" s="151"/>
      <c r="CY1429" s="151"/>
      <c r="CZ1429" s="151"/>
      <c r="DA1429" s="151"/>
      <c r="DB1429" s="151"/>
      <c r="DC1429" s="151"/>
      <c r="DD1429" s="151"/>
      <c r="DE1429" s="151"/>
      <c r="DF1429" s="151"/>
      <c r="DG1429" s="151"/>
      <c r="DH1429" s="151"/>
      <c r="DI1429" s="151"/>
      <c r="DJ1429" s="151"/>
      <c r="DK1429" s="151"/>
      <c r="DL1429" s="151"/>
      <c r="DM1429" s="151"/>
      <c r="DN1429" s="151"/>
      <c r="DO1429" s="151"/>
    </row>
    <row r="1430" spans="1:119" ht="15.75" customHeight="1" x14ac:dyDescent="0.2">
      <c r="A1430" s="151"/>
      <c r="B1430" s="151"/>
      <c r="C1430" s="151"/>
      <c r="D1430" s="151"/>
      <c r="E1430" s="151"/>
      <c r="F1430" s="151"/>
      <c r="G1430" s="151"/>
      <c r="H1430" s="151"/>
      <c r="I1430" s="151"/>
      <c r="J1430" s="151"/>
      <c r="K1430" s="151"/>
      <c r="L1430" s="151"/>
      <c r="M1430" s="151"/>
      <c r="N1430" s="151"/>
      <c r="O1430" s="151"/>
      <c r="P1430" s="151"/>
      <c r="Q1430" s="151"/>
      <c r="R1430" s="151"/>
      <c r="S1430" s="151"/>
      <c r="T1430" s="151"/>
      <c r="U1430" s="151"/>
      <c r="V1430" s="151"/>
      <c r="W1430" s="151"/>
      <c r="X1430" s="151"/>
      <c r="Y1430" s="151"/>
      <c r="Z1430" s="151"/>
      <c r="AA1430" s="151"/>
      <c r="AB1430" s="151"/>
      <c r="AC1430" s="151"/>
      <c r="AD1430" s="151"/>
      <c r="AE1430" s="151"/>
      <c r="AF1430" s="151"/>
      <c r="AG1430" s="151"/>
      <c r="AH1430" s="151"/>
      <c r="AI1430" s="151"/>
      <c r="AJ1430" s="151"/>
      <c r="AK1430" s="151"/>
      <c r="AL1430" s="151"/>
      <c r="AM1430" s="151"/>
      <c r="AN1430" s="151"/>
      <c r="AO1430" s="151"/>
      <c r="AP1430" s="151"/>
      <c r="AQ1430" s="151"/>
      <c r="AR1430" s="151"/>
      <c r="AS1430" s="151"/>
      <c r="AT1430" s="151"/>
      <c r="AU1430" s="151"/>
      <c r="AV1430" s="151"/>
      <c r="AW1430" s="151"/>
      <c r="AX1430" s="151"/>
      <c r="AY1430" s="151"/>
      <c r="AZ1430" s="151"/>
      <c r="BA1430" s="151"/>
      <c r="BB1430" s="151"/>
      <c r="BC1430" s="151"/>
      <c r="BD1430" s="151"/>
      <c r="BE1430" s="151"/>
      <c r="BF1430" s="151"/>
      <c r="BG1430" s="151"/>
      <c r="BH1430" s="151"/>
      <c r="BI1430" s="151"/>
      <c r="BJ1430" s="151"/>
      <c r="BK1430" s="151"/>
      <c r="BL1430" s="151"/>
      <c r="BM1430" s="151"/>
      <c r="BN1430" s="151"/>
      <c r="BO1430" s="151"/>
      <c r="BP1430" s="151"/>
      <c r="BQ1430" s="151"/>
      <c r="BR1430" s="151"/>
      <c r="BS1430" s="151"/>
      <c r="BT1430" s="151"/>
      <c r="BU1430" s="151"/>
      <c r="BV1430" s="151"/>
      <c r="BW1430" s="151"/>
      <c r="BX1430" s="151"/>
      <c r="BY1430" s="151"/>
      <c r="BZ1430" s="151"/>
      <c r="CA1430" s="151"/>
      <c r="CB1430" s="151"/>
      <c r="CC1430" s="151"/>
      <c r="CD1430" s="151"/>
      <c r="CE1430" s="151"/>
      <c r="CF1430" s="151"/>
      <c r="CG1430" s="151"/>
      <c r="CH1430" s="151"/>
      <c r="CI1430" s="151"/>
      <c r="CJ1430" s="151"/>
      <c r="CK1430" s="151"/>
      <c r="CL1430" s="151"/>
      <c r="CM1430" s="151"/>
      <c r="CN1430" s="151"/>
      <c r="CO1430" s="151"/>
      <c r="CP1430" s="151"/>
      <c r="CQ1430" s="151"/>
      <c r="CR1430" s="151"/>
      <c r="CS1430" s="151"/>
      <c r="CT1430" s="151"/>
      <c r="CU1430" s="151"/>
      <c r="CV1430" s="151"/>
      <c r="CW1430" s="151"/>
      <c r="CX1430" s="151"/>
      <c r="CY1430" s="151"/>
      <c r="CZ1430" s="151"/>
      <c r="DA1430" s="151"/>
      <c r="DB1430" s="151"/>
      <c r="DC1430" s="151"/>
      <c r="DD1430" s="151"/>
      <c r="DE1430" s="151"/>
      <c r="DF1430" s="151"/>
      <c r="DG1430" s="151"/>
      <c r="DH1430" s="151"/>
      <c r="DI1430" s="151"/>
      <c r="DJ1430" s="151"/>
      <c r="DK1430" s="151"/>
      <c r="DL1430" s="151"/>
      <c r="DM1430" s="151"/>
      <c r="DN1430" s="151"/>
      <c r="DO1430" s="151"/>
    </row>
    <row r="1431" spans="1:119" ht="15.75" customHeight="1" x14ac:dyDescent="0.2">
      <c r="A1431" s="151"/>
      <c r="B1431" s="151"/>
      <c r="C1431" s="151"/>
      <c r="D1431" s="151"/>
      <c r="E1431" s="151"/>
      <c r="F1431" s="151"/>
      <c r="G1431" s="151"/>
      <c r="H1431" s="151"/>
      <c r="I1431" s="151"/>
      <c r="J1431" s="151"/>
      <c r="K1431" s="151"/>
      <c r="L1431" s="151"/>
      <c r="M1431" s="151"/>
      <c r="N1431" s="151"/>
      <c r="O1431" s="151"/>
      <c r="P1431" s="151"/>
      <c r="Q1431" s="151"/>
      <c r="R1431" s="151"/>
      <c r="S1431" s="151"/>
      <c r="T1431" s="151"/>
      <c r="U1431" s="151"/>
      <c r="V1431" s="151"/>
      <c r="W1431" s="151"/>
      <c r="X1431" s="151"/>
      <c r="Y1431" s="151"/>
      <c r="Z1431" s="151"/>
      <c r="AA1431" s="151"/>
      <c r="AB1431" s="151"/>
      <c r="AC1431" s="151"/>
      <c r="AD1431" s="151"/>
      <c r="AE1431" s="151"/>
      <c r="AF1431" s="151"/>
      <c r="AG1431" s="151"/>
      <c r="AH1431" s="151"/>
      <c r="AI1431" s="151"/>
      <c r="AJ1431" s="151"/>
      <c r="AK1431" s="151"/>
      <c r="AL1431" s="151"/>
      <c r="AM1431" s="151"/>
      <c r="AN1431" s="151"/>
      <c r="AO1431" s="151"/>
      <c r="AP1431" s="151"/>
      <c r="AQ1431" s="151"/>
      <c r="AR1431" s="151"/>
      <c r="AS1431" s="151"/>
      <c r="AT1431" s="151"/>
      <c r="AU1431" s="151"/>
      <c r="AV1431" s="151"/>
      <c r="AW1431" s="151"/>
      <c r="AX1431" s="151"/>
      <c r="AY1431" s="151"/>
      <c r="AZ1431" s="151"/>
      <c r="BA1431" s="151"/>
      <c r="BB1431" s="151"/>
      <c r="BC1431" s="151"/>
      <c r="BD1431" s="151"/>
      <c r="BE1431" s="151"/>
      <c r="BF1431" s="151"/>
      <c r="BG1431" s="151"/>
      <c r="BH1431" s="151"/>
      <c r="BI1431" s="151"/>
      <c r="BJ1431" s="151"/>
      <c r="BK1431" s="151"/>
      <c r="BL1431" s="151"/>
      <c r="BM1431" s="151"/>
      <c r="BN1431" s="151"/>
      <c r="BO1431" s="151"/>
      <c r="BP1431" s="151"/>
      <c r="BQ1431" s="151"/>
      <c r="BR1431" s="151"/>
      <c r="BS1431" s="151"/>
      <c r="BT1431" s="151"/>
      <c r="BU1431" s="151"/>
      <c r="BV1431" s="151"/>
      <c r="BW1431" s="151"/>
      <c r="BX1431" s="151"/>
      <c r="BY1431" s="151"/>
      <c r="BZ1431" s="151"/>
      <c r="CA1431" s="151"/>
      <c r="CB1431" s="151"/>
      <c r="CC1431" s="151"/>
      <c r="CD1431" s="151"/>
      <c r="CE1431" s="151"/>
      <c r="CF1431" s="151"/>
      <c r="CG1431" s="151"/>
      <c r="CH1431" s="151"/>
      <c r="CI1431" s="151"/>
      <c r="CJ1431" s="151"/>
      <c r="CK1431" s="151"/>
      <c r="CL1431" s="151"/>
      <c r="CM1431" s="151"/>
      <c r="CN1431" s="151"/>
      <c r="CO1431" s="151"/>
      <c r="CP1431" s="151"/>
      <c r="CQ1431" s="151"/>
      <c r="CR1431" s="151"/>
      <c r="CS1431" s="151"/>
      <c r="CT1431" s="151"/>
      <c r="CU1431" s="151"/>
      <c r="CV1431" s="151"/>
      <c r="CW1431" s="151"/>
      <c r="CX1431" s="151"/>
      <c r="CY1431" s="151"/>
      <c r="CZ1431" s="151"/>
      <c r="DA1431" s="151"/>
      <c r="DB1431" s="151"/>
      <c r="DC1431" s="151"/>
      <c r="DD1431" s="151"/>
      <c r="DE1431" s="151"/>
      <c r="DF1431" s="151"/>
      <c r="DG1431" s="151"/>
      <c r="DH1431" s="151"/>
      <c r="DI1431" s="151"/>
      <c r="DJ1431" s="151"/>
      <c r="DK1431" s="151"/>
      <c r="DL1431" s="151"/>
      <c r="DM1431" s="151"/>
      <c r="DN1431" s="151"/>
      <c r="DO1431" s="151"/>
    </row>
    <row r="1432" spans="1:119" ht="15.75" customHeight="1" x14ac:dyDescent="0.2">
      <c r="A1432" s="151"/>
      <c r="B1432" s="151"/>
      <c r="C1432" s="151"/>
      <c r="D1432" s="151"/>
      <c r="E1432" s="151"/>
      <c r="F1432" s="151"/>
      <c r="G1432" s="151"/>
      <c r="H1432" s="151"/>
      <c r="I1432" s="151"/>
      <c r="J1432" s="151"/>
      <c r="K1432" s="151"/>
      <c r="L1432" s="151"/>
      <c r="M1432" s="151"/>
      <c r="N1432" s="151"/>
      <c r="O1432" s="151"/>
      <c r="P1432" s="151"/>
      <c r="Q1432" s="151"/>
      <c r="R1432" s="151"/>
      <c r="S1432" s="151"/>
      <c r="T1432" s="151"/>
      <c r="U1432" s="151"/>
      <c r="V1432" s="151"/>
      <c r="W1432" s="151"/>
      <c r="X1432" s="151"/>
      <c r="Y1432" s="151"/>
      <c r="Z1432" s="151"/>
      <c r="AA1432" s="151"/>
      <c r="AB1432" s="151"/>
      <c r="AC1432" s="151"/>
      <c r="AD1432" s="151"/>
      <c r="AE1432" s="151"/>
      <c r="AF1432" s="151"/>
      <c r="AG1432" s="151"/>
      <c r="AH1432" s="151"/>
      <c r="AI1432" s="151"/>
      <c r="AJ1432" s="151"/>
      <c r="AK1432" s="151"/>
      <c r="AL1432" s="151"/>
      <c r="AM1432" s="151"/>
      <c r="AN1432" s="151"/>
      <c r="AO1432" s="151"/>
      <c r="AP1432" s="151"/>
      <c r="AQ1432" s="151"/>
      <c r="AR1432" s="151"/>
      <c r="AS1432" s="151"/>
      <c r="AT1432" s="151"/>
      <c r="AU1432" s="151"/>
      <c r="AV1432" s="151"/>
      <c r="AW1432" s="151"/>
      <c r="AX1432" s="151"/>
      <c r="AY1432" s="151"/>
      <c r="AZ1432" s="151"/>
      <c r="BA1432" s="151"/>
      <c r="BB1432" s="151"/>
      <c r="BC1432" s="151"/>
      <c r="BD1432" s="151"/>
      <c r="BE1432" s="151"/>
      <c r="BF1432" s="151"/>
      <c r="BG1432" s="151"/>
      <c r="BH1432" s="151"/>
      <c r="BI1432" s="151"/>
      <c r="BJ1432" s="151"/>
      <c r="BK1432" s="151"/>
      <c r="BL1432" s="151"/>
      <c r="BM1432" s="151"/>
      <c r="BN1432" s="151"/>
      <c r="BO1432" s="151"/>
      <c r="BP1432" s="151"/>
      <c r="BQ1432" s="151"/>
      <c r="BR1432" s="151"/>
      <c r="BS1432" s="151"/>
      <c r="BT1432" s="151"/>
      <c r="BU1432" s="151"/>
      <c r="BV1432" s="151"/>
      <c r="BW1432" s="151"/>
      <c r="BX1432" s="151"/>
      <c r="BY1432" s="151"/>
      <c r="BZ1432" s="151"/>
      <c r="CA1432" s="151"/>
      <c r="CB1432" s="151"/>
      <c r="CC1432" s="151"/>
      <c r="CD1432" s="151"/>
      <c r="CE1432" s="151"/>
      <c r="CF1432" s="151"/>
      <c r="CG1432" s="151"/>
      <c r="CH1432" s="151"/>
      <c r="CI1432" s="151"/>
      <c r="CJ1432" s="151"/>
      <c r="CK1432" s="151"/>
      <c r="CL1432" s="151"/>
      <c r="CM1432" s="151"/>
      <c r="CN1432" s="151"/>
      <c r="CO1432" s="151"/>
      <c r="CP1432" s="151"/>
      <c r="CQ1432" s="151"/>
      <c r="CR1432" s="151"/>
      <c r="CS1432" s="151"/>
      <c r="CT1432" s="151"/>
      <c r="CU1432" s="151"/>
      <c r="CV1432" s="151"/>
      <c r="CW1432" s="151"/>
      <c r="CX1432" s="151"/>
      <c r="CY1432" s="151"/>
      <c r="CZ1432" s="151"/>
      <c r="DA1432" s="151"/>
      <c r="DB1432" s="151"/>
      <c r="DC1432" s="151"/>
      <c r="DD1432" s="151"/>
      <c r="DE1432" s="151"/>
      <c r="DF1432" s="151"/>
      <c r="DG1432" s="151"/>
      <c r="DH1432" s="151"/>
      <c r="DI1432" s="151"/>
      <c r="DJ1432" s="151"/>
      <c r="DK1432" s="151"/>
      <c r="DL1432" s="151"/>
      <c r="DM1432" s="151"/>
      <c r="DN1432" s="151"/>
      <c r="DO1432" s="151"/>
    </row>
    <row r="1433" spans="1:119" ht="15.75" customHeight="1" x14ac:dyDescent="0.2">
      <c r="A1433" s="151"/>
      <c r="B1433" s="151"/>
      <c r="C1433" s="151"/>
      <c r="D1433" s="151"/>
      <c r="E1433" s="151"/>
      <c r="F1433" s="151"/>
      <c r="G1433" s="151"/>
      <c r="H1433" s="151"/>
      <c r="I1433" s="151"/>
      <c r="J1433" s="151"/>
      <c r="K1433" s="151"/>
      <c r="L1433" s="151"/>
      <c r="M1433" s="151"/>
      <c r="N1433" s="151"/>
      <c r="O1433" s="151"/>
      <c r="P1433" s="151"/>
      <c r="Q1433" s="151"/>
      <c r="R1433" s="151"/>
      <c r="S1433" s="151"/>
      <c r="T1433" s="151"/>
      <c r="U1433" s="151"/>
      <c r="V1433" s="151"/>
      <c r="W1433" s="151"/>
      <c r="X1433" s="151"/>
      <c r="Y1433" s="151"/>
      <c r="Z1433" s="151"/>
      <c r="AA1433" s="151"/>
      <c r="AB1433" s="151"/>
      <c r="AC1433" s="151"/>
      <c r="AD1433" s="151"/>
      <c r="AE1433" s="151"/>
      <c r="AF1433" s="151"/>
      <c r="AG1433" s="151"/>
      <c r="AH1433" s="151"/>
      <c r="AI1433" s="151"/>
      <c r="AJ1433" s="151"/>
      <c r="AK1433" s="151"/>
      <c r="AL1433" s="151"/>
      <c r="AM1433" s="151"/>
      <c r="AN1433" s="151"/>
      <c r="AO1433" s="151"/>
      <c r="AP1433" s="151"/>
      <c r="AQ1433" s="151"/>
      <c r="AR1433" s="151"/>
      <c r="AS1433" s="151"/>
      <c r="AT1433" s="151"/>
      <c r="AU1433" s="151"/>
      <c r="AV1433" s="151"/>
      <c r="AW1433" s="151"/>
      <c r="AX1433" s="151"/>
      <c r="AY1433" s="151"/>
      <c r="AZ1433" s="151"/>
      <c r="BA1433" s="151"/>
      <c r="BB1433" s="151"/>
      <c r="BC1433" s="151"/>
      <c r="BD1433" s="151"/>
      <c r="BE1433" s="151"/>
      <c r="BF1433" s="151"/>
      <c r="BG1433" s="151"/>
      <c r="BH1433" s="151"/>
      <c r="BI1433" s="151"/>
      <c r="BJ1433" s="151"/>
      <c r="BK1433" s="151"/>
      <c r="BL1433" s="151"/>
      <c r="BM1433" s="151"/>
      <c r="BN1433" s="151"/>
      <c r="BO1433" s="151"/>
      <c r="BP1433" s="151"/>
      <c r="BQ1433" s="151"/>
      <c r="BR1433" s="151"/>
      <c r="BS1433" s="151"/>
      <c r="BT1433" s="151"/>
      <c r="BU1433" s="151"/>
      <c r="BV1433" s="151"/>
      <c r="BW1433" s="151"/>
      <c r="BX1433" s="151"/>
      <c r="BY1433" s="151"/>
      <c r="BZ1433" s="151"/>
      <c r="CA1433" s="151"/>
      <c r="CB1433" s="151"/>
      <c r="CC1433" s="151"/>
      <c r="CD1433" s="151"/>
      <c r="CE1433" s="151"/>
      <c r="CF1433" s="151"/>
      <c r="CG1433" s="151"/>
      <c r="CH1433" s="151"/>
      <c r="CI1433" s="151"/>
      <c r="CJ1433" s="151"/>
      <c r="CK1433" s="151"/>
      <c r="CL1433" s="151"/>
      <c r="CM1433" s="151"/>
      <c r="CN1433" s="151"/>
      <c r="CO1433" s="151"/>
      <c r="CP1433" s="151"/>
      <c r="CQ1433" s="151"/>
      <c r="CR1433" s="151"/>
      <c r="CS1433" s="151"/>
      <c r="CT1433" s="151"/>
      <c r="CU1433" s="151"/>
      <c r="CV1433" s="151"/>
      <c r="CW1433" s="151"/>
      <c r="CX1433" s="151"/>
      <c r="CY1433" s="151"/>
      <c r="CZ1433" s="151"/>
      <c r="DA1433" s="151"/>
      <c r="DB1433" s="151"/>
      <c r="DC1433" s="151"/>
      <c r="DD1433" s="151"/>
      <c r="DE1433" s="151"/>
      <c r="DF1433" s="151"/>
      <c r="DG1433" s="151"/>
      <c r="DH1433" s="151"/>
      <c r="DI1433" s="151"/>
      <c r="DJ1433" s="151"/>
      <c r="DK1433" s="151"/>
      <c r="DL1433" s="151"/>
      <c r="DM1433" s="151"/>
      <c r="DN1433" s="151"/>
      <c r="DO1433" s="151"/>
    </row>
    <row r="1434" spans="1:119" ht="15.75" customHeight="1" x14ac:dyDescent="0.2">
      <c r="A1434" s="151"/>
      <c r="B1434" s="151"/>
      <c r="C1434" s="151"/>
      <c r="D1434" s="151"/>
      <c r="E1434" s="151"/>
      <c r="F1434" s="151"/>
      <c r="G1434" s="151"/>
      <c r="H1434" s="151"/>
      <c r="I1434" s="151"/>
      <c r="J1434" s="151"/>
      <c r="K1434" s="151"/>
      <c r="L1434" s="151"/>
      <c r="M1434" s="151"/>
      <c r="N1434" s="151"/>
      <c r="O1434" s="151"/>
      <c r="P1434" s="151"/>
      <c r="Q1434" s="151"/>
      <c r="R1434" s="151"/>
      <c r="S1434" s="151"/>
      <c r="T1434" s="151"/>
      <c r="U1434" s="151"/>
      <c r="V1434" s="151"/>
      <c r="W1434" s="151"/>
      <c r="X1434" s="151"/>
      <c r="Y1434" s="151"/>
      <c r="Z1434" s="151"/>
      <c r="AA1434" s="151"/>
      <c r="AB1434" s="151"/>
      <c r="AC1434" s="151"/>
      <c r="AD1434" s="151"/>
      <c r="AE1434" s="151"/>
      <c r="AF1434" s="151"/>
      <c r="AG1434" s="151"/>
      <c r="AH1434" s="151"/>
      <c r="AI1434" s="151"/>
      <c r="AJ1434" s="151"/>
      <c r="AK1434" s="151"/>
      <c r="AL1434" s="151"/>
      <c r="AM1434" s="151"/>
      <c r="AN1434" s="151"/>
      <c r="AO1434" s="151"/>
      <c r="AP1434" s="151"/>
      <c r="AQ1434" s="151"/>
      <c r="AR1434" s="151"/>
      <c r="AS1434" s="151"/>
      <c r="AT1434" s="151"/>
      <c r="AU1434" s="151"/>
      <c r="AV1434" s="151"/>
      <c r="AW1434" s="151"/>
      <c r="AX1434" s="151"/>
      <c r="AY1434" s="151"/>
      <c r="AZ1434" s="151"/>
      <c r="BA1434" s="151"/>
      <c r="BB1434" s="151"/>
      <c r="BC1434" s="151"/>
      <c r="BD1434" s="151"/>
      <c r="BE1434" s="151"/>
      <c r="BF1434" s="151"/>
      <c r="BG1434" s="151"/>
      <c r="BH1434" s="151"/>
      <c r="BI1434" s="151"/>
      <c r="BJ1434" s="151"/>
      <c r="BK1434" s="151"/>
      <c r="BL1434" s="151"/>
      <c r="BM1434" s="151"/>
      <c r="BN1434" s="151"/>
      <c r="BO1434" s="151"/>
      <c r="BP1434" s="151"/>
      <c r="BQ1434" s="151"/>
      <c r="BR1434" s="151"/>
      <c r="BS1434" s="151"/>
      <c r="BT1434" s="151"/>
      <c r="BU1434" s="151"/>
      <c r="BV1434" s="151"/>
      <c r="BW1434" s="151"/>
      <c r="BX1434" s="151"/>
      <c r="BY1434" s="151"/>
      <c r="BZ1434" s="151"/>
      <c r="CA1434" s="151"/>
      <c r="CB1434" s="151"/>
      <c r="CC1434" s="151"/>
      <c r="CD1434" s="151"/>
      <c r="CE1434" s="151"/>
      <c r="CF1434" s="151"/>
      <c r="CG1434" s="151"/>
      <c r="CH1434" s="151"/>
      <c r="CI1434" s="151"/>
      <c r="CJ1434" s="151"/>
      <c r="CK1434" s="151"/>
      <c r="CL1434" s="151"/>
      <c r="CM1434" s="151"/>
      <c r="CN1434" s="151"/>
      <c r="CO1434" s="151"/>
      <c r="CP1434" s="151"/>
      <c r="CQ1434" s="151"/>
      <c r="CR1434" s="151"/>
      <c r="CS1434" s="151"/>
      <c r="CT1434" s="151"/>
      <c r="CU1434" s="151"/>
      <c r="CV1434" s="151"/>
      <c r="CW1434" s="151"/>
      <c r="CX1434" s="151"/>
      <c r="CY1434" s="151"/>
      <c r="CZ1434" s="151"/>
      <c r="DA1434" s="151"/>
      <c r="DB1434" s="151"/>
      <c r="DC1434" s="151"/>
      <c r="DD1434" s="151"/>
      <c r="DE1434" s="151"/>
      <c r="DF1434" s="151"/>
      <c r="DG1434" s="151"/>
      <c r="DH1434" s="151"/>
      <c r="DI1434" s="151"/>
      <c r="DJ1434" s="151"/>
      <c r="DK1434" s="151"/>
      <c r="DL1434" s="151"/>
      <c r="DM1434" s="151"/>
      <c r="DN1434" s="151"/>
      <c r="DO1434" s="151"/>
    </row>
    <row r="1435" spans="1:119" ht="15.75" customHeight="1" x14ac:dyDescent="0.2">
      <c r="A1435" s="151"/>
      <c r="B1435" s="151"/>
      <c r="C1435" s="151"/>
      <c r="D1435" s="151"/>
      <c r="E1435" s="151"/>
      <c r="F1435" s="151"/>
      <c r="G1435" s="151"/>
      <c r="H1435" s="151"/>
      <c r="I1435" s="151"/>
      <c r="J1435" s="151"/>
      <c r="K1435" s="151"/>
      <c r="L1435" s="151"/>
      <c r="M1435" s="151"/>
      <c r="N1435" s="151"/>
      <c r="O1435" s="151"/>
      <c r="P1435" s="151"/>
      <c r="Q1435" s="151"/>
      <c r="R1435" s="151"/>
      <c r="S1435" s="151"/>
      <c r="T1435" s="151"/>
      <c r="U1435" s="151"/>
      <c r="V1435" s="151"/>
      <c r="W1435" s="151"/>
      <c r="X1435" s="151"/>
      <c r="Y1435" s="151"/>
      <c r="Z1435" s="151"/>
      <c r="AA1435" s="151"/>
      <c r="AB1435" s="151"/>
      <c r="AC1435" s="151"/>
      <c r="AD1435" s="151"/>
      <c r="AE1435" s="151"/>
      <c r="AF1435" s="151"/>
      <c r="AG1435" s="151"/>
      <c r="AH1435" s="151"/>
      <c r="AI1435" s="151"/>
      <c r="AJ1435" s="151"/>
      <c r="AK1435" s="151"/>
      <c r="AL1435" s="151"/>
      <c r="AM1435" s="151"/>
      <c r="AN1435" s="151"/>
      <c r="AO1435" s="151"/>
      <c r="AP1435" s="151"/>
      <c r="AQ1435" s="151"/>
      <c r="AR1435" s="151"/>
      <c r="AS1435" s="151"/>
      <c r="AT1435" s="151"/>
      <c r="AU1435" s="151"/>
      <c r="AV1435" s="151"/>
      <c r="AW1435" s="151"/>
      <c r="AX1435" s="151"/>
      <c r="AY1435" s="151"/>
      <c r="AZ1435" s="151"/>
      <c r="BA1435" s="151"/>
      <c r="BB1435" s="151"/>
      <c r="BC1435" s="151"/>
      <c r="BD1435" s="151"/>
      <c r="BE1435" s="151"/>
      <c r="BF1435" s="151"/>
      <c r="BG1435" s="151"/>
      <c r="BH1435" s="151"/>
      <c r="BI1435" s="151"/>
      <c r="BJ1435" s="151"/>
      <c r="BK1435" s="151"/>
      <c r="BL1435" s="151"/>
      <c r="BM1435" s="151"/>
      <c r="BN1435" s="151"/>
      <c r="BO1435" s="151"/>
      <c r="BP1435" s="151"/>
      <c r="BQ1435" s="151"/>
      <c r="BR1435" s="151"/>
      <c r="BS1435" s="151"/>
      <c r="BT1435" s="151"/>
      <c r="BU1435" s="151"/>
      <c r="BV1435" s="151"/>
      <c r="BW1435" s="151"/>
      <c r="BX1435" s="151"/>
      <c r="BY1435" s="151"/>
      <c r="BZ1435" s="151"/>
      <c r="CA1435" s="151"/>
      <c r="CB1435" s="151"/>
      <c r="CC1435" s="151"/>
      <c r="CD1435" s="151"/>
      <c r="CE1435" s="151"/>
      <c r="CF1435" s="151"/>
      <c r="CG1435" s="151"/>
      <c r="CH1435" s="151"/>
      <c r="CI1435" s="151"/>
      <c r="CJ1435" s="151"/>
      <c r="CK1435" s="151"/>
      <c r="CL1435" s="151"/>
      <c r="CM1435" s="151"/>
      <c r="CN1435" s="151"/>
      <c r="CO1435" s="151"/>
      <c r="CP1435" s="151"/>
      <c r="CQ1435" s="151"/>
      <c r="CR1435" s="151"/>
      <c r="CS1435" s="151"/>
      <c r="CT1435" s="151"/>
      <c r="CU1435" s="151"/>
      <c r="CV1435" s="151"/>
      <c r="CW1435" s="151"/>
      <c r="CX1435" s="151"/>
      <c r="CY1435" s="151"/>
      <c r="CZ1435" s="151"/>
      <c r="DA1435" s="151"/>
      <c r="DB1435" s="151"/>
      <c r="DC1435" s="151"/>
      <c r="DD1435" s="151"/>
      <c r="DE1435" s="151"/>
      <c r="DF1435" s="151"/>
      <c r="DG1435" s="151"/>
      <c r="DH1435" s="151"/>
      <c r="DI1435" s="151"/>
      <c r="DJ1435" s="151"/>
      <c r="DK1435" s="151"/>
      <c r="DL1435" s="151"/>
      <c r="DM1435" s="151"/>
      <c r="DN1435" s="151"/>
      <c r="DO1435" s="151"/>
    </row>
    <row r="1436" spans="1:119" ht="15.75" customHeight="1" x14ac:dyDescent="0.2">
      <c r="A1436" s="151"/>
      <c r="B1436" s="151"/>
      <c r="C1436" s="151"/>
      <c r="D1436" s="151"/>
      <c r="E1436" s="151"/>
      <c r="F1436" s="151"/>
      <c r="G1436" s="151"/>
      <c r="H1436" s="151"/>
      <c r="I1436" s="151"/>
      <c r="J1436" s="151"/>
      <c r="K1436" s="151"/>
      <c r="L1436" s="151"/>
      <c r="M1436" s="151"/>
      <c r="N1436" s="151"/>
      <c r="O1436" s="151"/>
      <c r="P1436" s="151"/>
      <c r="Q1436" s="151"/>
      <c r="R1436" s="151"/>
      <c r="S1436" s="151"/>
      <c r="T1436" s="151"/>
      <c r="U1436" s="151"/>
      <c r="V1436" s="151"/>
      <c r="W1436" s="151"/>
      <c r="X1436" s="151"/>
      <c r="Y1436" s="151"/>
      <c r="Z1436" s="151"/>
      <c r="AA1436" s="151"/>
      <c r="AB1436" s="151"/>
      <c r="AC1436" s="151"/>
      <c r="AD1436" s="151"/>
      <c r="AE1436" s="151"/>
      <c r="AF1436" s="151"/>
      <c r="AG1436" s="151"/>
      <c r="AH1436" s="151"/>
      <c r="AI1436" s="151"/>
      <c r="AJ1436" s="151"/>
      <c r="AK1436" s="151"/>
      <c r="AL1436" s="151"/>
      <c r="AM1436" s="151"/>
      <c r="AN1436" s="151"/>
      <c r="AO1436" s="151"/>
      <c r="AP1436" s="151"/>
      <c r="AQ1436" s="151"/>
      <c r="AR1436" s="151"/>
      <c r="AS1436" s="151"/>
      <c r="AT1436" s="151"/>
      <c r="AU1436" s="151"/>
      <c r="AV1436" s="151"/>
      <c r="AW1436" s="151"/>
      <c r="AX1436" s="151"/>
      <c r="AY1436" s="151"/>
      <c r="AZ1436" s="151"/>
      <c r="BA1436" s="151"/>
      <c r="BB1436" s="151"/>
      <c r="BC1436" s="151"/>
      <c r="BD1436" s="151"/>
      <c r="BE1436" s="151"/>
      <c r="BF1436" s="151"/>
      <c r="BG1436" s="151"/>
      <c r="BH1436" s="151"/>
      <c r="BI1436" s="151"/>
      <c r="BJ1436" s="151"/>
      <c r="BK1436" s="151"/>
      <c r="BL1436" s="151"/>
      <c r="BM1436" s="151"/>
      <c r="BN1436" s="151"/>
      <c r="BO1436" s="151"/>
      <c r="BP1436" s="151"/>
      <c r="BQ1436" s="151"/>
      <c r="BR1436" s="151"/>
      <c r="BS1436" s="151"/>
      <c r="BT1436" s="151"/>
      <c r="BU1436" s="151"/>
      <c r="BV1436" s="151"/>
      <c r="BW1436" s="151"/>
      <c r="BX1436" s="151"/>
      <c r="BY1436" s="151"/>
      <c r="BZ1436" s="151"/>
      <c r="CA1436" s="151"/>
      <c r="CB1436" s="151"/>
      <c r="CC1436" s="151"/>
      <c r="CD1436" s="151"/>
      <c r="CE1436" s="151"/>
      <c r="CF1436" s="151"/>
      <c r="CG1436" s="151"/>
      <c r="CH1436" s="151"/>
      <c r="CI1436" s="151"/>
      <c r="CJ1436" s="151"/>
      <c r="CK1436" s="151"/>
      <c r="CL1436" s="151"/>
      <c r="CM1436" s="151"/>
      <c r="CN1436" s="151"/>
      <c r="CO1436" s="151"/>
      <c r="CP1436" s="151"/>
      <c r="CQ1436" s="151"/>
      <c r="CR1436" s="151"/>
      <c r="CS1436" s="151"/>
      <c r="CT1436" s="151"/>
      <c r="CU1436" s="151"/>
      <c r="CV1436" s="151"/>
      <c r="CW1436" s="151"/>
      <c r="CX1436" s="151"/>
      <c r="CY1436" s="151"/>
      <c r="CZ1436" s="151"/>
      <c r="DA1436" s="151"/>
      <c r="DB1436" s="151"/>
      <c r="DC1436" s="151"/>
      <c r="DD1436" s="151"/>
      <c r="DE1436" s="151"/>
      <c r="DF1436" s="151"/>
      <c r="DG1436" s="151"/>
      <c r="DH1436" s="151"/>
      <c r="DI1436" s="151"/>
      <c r="DJ1436" s="151"/>
      <c r="DK1436" s="151"/>
      <c r="DL1436" s="151"/>
      <c r="DM1436" s="151"/>
      <c r="DN1436" s="151"/>
      <c r="DO1436" s="151"/>
    </row>
    <row r="1437" spans="1:119" ht="15.75" customHeight="1" x14ac:dyDescent="0.2">
      <c r="A1437" s="151"/>
      <c r="B1437" s="151"/>
      <c r="C1437" s="151"/>
      <c r="D1437" s="151"/>
      <c r="E1437" s="151"/>
      <c r="F1437" s="151"/>
      <c r="G1437" s="151"/>
      <c r="H1437" s="151"/>
      <c r="I1437" s="151"/>
      <c r="J1437" s="151"/>
      <c r="K1437" s="151"/>
      <c r="L1437" s="151"/>
      <c r="M1437" s="151"/>
      <c r="N1437" s="151"/>
      <c r="O1437" s="151"/>
      <c r="P1437" s="151"/>
      <c r="Q1437" s="151"/>
      <c r="R1437" s="151"/>
      <c r="S1437" s="151"/>
      <c r="T1437" s="151"/>
      <c r="U1437" s="151"/>
      <c r="V1437" s="151"/>
      <c r="W1437" s="151"/>
      <c r="X1437" s="151"/>
      <c r="Y1437" s="151"/>
      <c r="Z1437" s="151"/>
      <c r="AA1437" s="151"/>
      <c r="AB1437" s="151"/>
      <c r="AC1437" s="151"/>
      <c r="AD1437" s="151"/>
      <c r="AE1437" s="151"/>
      <c r="AF1437" s="151"/>
      <c r="AG1437" s="151"/>
      <c r="AH1437" s="151"/>
      <c r="AI1437" s="151"/>
      <c r="AJ1437" s="151"/>
      <c r="AK1437" s="151"/>
      <c r="AL1437" s="151"/>
      <c r="AM1437" s="151"/>
      <c r="AN1437" s="151"/>
      <c r="AO1437" s="151"/>
      <c r="AP1437" s="151"/>
      <c r="AQ1437" s="151"/>
      <c r="AR1437" s="151"/>
      <c r="AS1437" s="151"/>
      <c r="AT1437" s="151"/>
      <c r="AU1437" s="151"/>
      <c r="AV1437" s="151"/>
      <c r="AW1437" s="151"/>
      <c r="AX1437" s="151"/>
      <c r="AY1437" s="151"/>
      <c r="AZ1437" s="151"/>
      <c r="BA1437" s="151"/>
      <c r="BB1437" s="151"/>
      <c r="BC1437" s="151"/>
      <c r="BD1437" s="151"/>
      <c r="BE1437" s="151"/>
      <c r="BF1437" s="151"/>
      <c r="BG1437" s="151"/>
      <c r="BH1437" s="151"/>
      <c r="BI1437" s="151"/>
      <c r="BJ1437" s="151"/>
      <c r="BK1437" s="151"/>
      <c r="BL1437" s="151"/>
      <c r="BM1437" s="151"/>
      <c r="BN1437" s="151"/>
      <c r="BO1437" s="151"/>
      <c r="BP1437" s="151"/>
      <c r="BQ1437" s="151"/>
      <c r="BR1437" s="151"/>
      <c r="BS1437" s="151"/>
      <c r="BT1437" s="151"/>
      <c r="BU1437" s="151"/>
      <c r="BV1437" s="151"/>
      <c r="BW1437" s="151"/>
      <c r="BX1437" s="151"/>
      <c r="BY1437" s="151"/>
      <c r="BZ1437" s="151"/>
      <c r="CA1437" s="151"/>
      <c r="CB1437" s="151"/>
      <c r="CC1437" s="151"/>
      <c r="CD1437" s="151"/>
      <c r="CE1437" s="151"/>
      <c r="CF1437" s="151"/>
      <c r="CG1437" s="151"/>
      <c r="CH1437" s="151"/>
      <c r="CI1437" s="151"/>
      <c r="CJ1437" s="151"/>
      <c r="CK1437" s="151"/>
      <c r="CL1437" s="151"/>
      <c r="CM1437" s="151"/>
      <c r="CN1437" s="151"/>
      <c r="CO1437" s="151"/>
      <c r="CP1437" s="151"/>
      <c r="CQ1437" s="151"/>
      <c r="CR1437" s="151"/>
      <c r="CS1437" s="151"/>
      <c r="CT1437" s="151"/>
      <c r="CU1437" s="151"/>
      <c r="CV1437" s="151"/>
      <c r="CW1437" s="151"/>
      <c r="CX1437" s="151"/>
      <c r="CY1437" s="151"/>
      <c r="CZ1437" s="151"/>
      <c r="DA1437" s="151"/>
      <c r="DB1437" s="151"/>
      <c r="DC1437" s="151"/>
      <c r="DD1437" s="151"/>
      <c r="DE1437" s="151"/>
      <c r="DF1437" s="151"/>
      <c r="DG1437" s="151"/>
      <c r="DH1437" s="151"/>
      <c r="DI1437" s="151"/>
      <c r="DJ1437" s="151"/>
      <c r="DK1437" s="151"/>
      <c r="DL1437" s="151"/>
      <c r="DM1437" s="151"/>
      <c r="DN1437" s="151"/>
      <c r="DO1437" s="151"/>
    </row>
    <row r="1438" spans="1:119" ht="15.75" customHeight="1" x14ac:dyDescent="0.2">
      <c r="A1438" s="151"/>
      <c r="B1438" s="151"/>
      <c r="C1438" s="151"/>
      <c r="D1438" s="151"/>
      <c r="E1438" s="151"/>
      <c r="F1438" s="151"/>
      <c r="G1438" s="151"/>
      <c r="H1438" s="151"/>
      <c r="I1438" s="151"/>
      <c r="J1438" s="151"/>
      <c r="K1438" s="151"/>
      <c r="L1438" s="151"/>
      <c r="M1438" s="151"/>
      <c r="N1438" s="151"/>
      <c r="O1438" s="151"/>
      <c r="P1438" s="151"/>
      <c r="Q1438" s="151"/>
      <c r="R1438" s="151"/>
      <c r="S1438" s="151"/>
      <c r="T1438" s="151"/>
      <c r="U1438" s="151"/>
      <c r="V1438" s="151"/>
      <c r="W1438" s="151"/>
      <c r="X1438" s="151"/>
      <c r="Y1438" s="151"/>
      <c r="Z1438" s="151"/>
      <c r="AA1438" s="151"/>
      <c r="AB1438" s="151"/>
      <c r="AC1438" s="151"/>
      <c r="AD1438" s="151"/>
      <c r="AE1438" s="151"/>
      <c r="AF1438" s="151"/>
      <c r="AG1438" s="151"/>
      <c r="AH1438" s="151"/>
      <c r="AI1438" s="151"/>
      <c r="AJ1438" s="151"/>
      <c r="AK1438" s="151"/>
      <c r="AL1438" s="151"/>
      <c r="AM1438" s="151"/>
      <c r="AN1438" s="151"/>
      <c r="AO1438" s="151"/>
      <c r="AP1438" s="151"/>
      <c r="AQ1438" s="151"/>
      <c r="AR1438" s="151"/>
      <c r="AS1438" s="151"/>
      <c r="AT1438" s="151"/>
      <c r="AU1438" s="151"/>
      <c r="AV1438" s="151"/>
      <c r="AW1438" s="151"/>
      <c r="AX1438" s="151"/>
      <c r="AY1438" s="151"/>
      <c r="AZ1438" s="151"/>
      <c r="BA1438" s="151"/>
      <c r="BB1438" s="151"/>
      <c r="BC1438" s="151"/>
      <c r="BD1438" s="151"/>
      <c r="BE1438" s="151"/>
      <c r="BF1438" s="151"/>
      <c r="BG1438" s="151"/>
      <c r="BH1438" s="151"/>
      <c r="BI1438" s="151"/>
      <c r="BJ1438" s="151"/>
      <c r="BK1438" s="151"/>
      <c r="BL1438" s="151"/>
      <c r="BM1438" s="151"/>
      <c r="BN1438" s="151"/>
      <c r="BO1438" s="151"/>
      <c r="BP1438" s="151"/>
      <c r="BQ1438" s="151"/>
      <c r="BR1438" s="151"/>
      <c r="BS1438" s="151"/>
      <c r="BT1438" s="151"/>
      <c r="BU1438" s="151"/>
      <c r="BV1438" s="151"/>
      <c r="BW1438" s="151"/>
      <c r="BX1438" s="151"/>
      <c r="BY1438" s="151"/>
      <c r="BZ1438" s="151"/>
      <c r="CA1438" s="151"/>
      <c r="CB1438" s="151"/>
      <c r="CC1438" s="151"/>
      <c r="CD1438" s="151"/>
      <c r="CE1438" s="151"/>
      <c r="CF1438" s="151"/>
      <c r="CG1438" s="151"/>
      <c r="CH1438" s="151"/>
      <c r="CI1438" s="151"/>
      <c r="CJ1438" s="151"/>
      <c r="CK1438" s="151"/>
      <c r="CL1438" s="151"/>
      <c r="CM1438" s="151"/>
      <c r="CN1438" s="151"/>
      <c r="CO1438" s="151"/>
      <c r="CP1438" s="151"/>
      <c r="CQ1438" s="151"/>
      <c r="CR1438" s="151"/>
      <c r="CS1438" s="151"/>
      <c r="CT1438" s="151"/>
      <c r="CU1438" s="151"/>
      <c r="CV1438" s="151"/>
      <c r="CW1438" s="151"/>
      <c r="CX1438" s="151"/>
      <c r="CY1438" s="151"/>
      <c r="CZ1438" s="151"/>
      <c r="DA1438" s="151"/>
      <c r="DB1438" s="151"/>
      <c r="DC1438" s="151"/>
      <c r="DD1438" s="151"/>
      <c r="DE1438" s="151"/>
      <c r="DF1438" s="151"/>
      <c r="DG1438" s="151"/>
      <c r="DH1438" s="151"/>
      <c r="DI1438" s="151"/>
      <c r="DJ1438" s="151"/>
      <c r="DK1438" s="151"/>
      <c r="DL1438" s="151"/>
      <c r="DM1438" s="151"/>
      <c r="DN1438" s="151"/>
      <c r="DO1438" s="151"/>
    </row>
    <row r="1439" spans="1:119" ht="15.75" customHeight="1" x14ac:dyDescent="0.2">
      <c r="A1439" s="151"/>
      <c r="B1439" s="151"/>
      <c r="C1439" s="151"/>
      <c r="D1439" s="151"/>
      <c r="E1439" s="151"/>
      <c r="F1439" s="151"/>
      <c r="G1439" s="151"/>
      <c r="H1439" s="151"/>
      <c r="I1439" s="151"/>
      <c r="J1439" s="151"/>
      <c r="K1439" s="151"/>
      <c r="L1439" s="151"/>
      <c r="M1439" s="151"/>
      <c r="N1439" s="151"/>
      <c r="O1439" s="151"/>
      <c r="P1439" s="151"/>
      <c r="Q1439" s="151"/>
      <c r="R1439" s="151"/>
      <c r="S1439" s="151"/>
      <c r="T1439" s="151"/>
      <c r="U1439" s="151"/>
      <c r="V1439" s="151"/>
      <c r="W1439" s="151"/>
      <c r="X1439" s="151"/>
      <c r="Y1439" s="151"/>
      <c r="Z1439" s="151"/>
      <c r="AA1439" s="151"/>
      <c r="AB1439" s="151"/>
      <c r="AC1439" s="151"/>
      <c r="AD1439" s="151"/>
      <c r="AE1439" s="151"/>
      <c r="AF1439" s="151"/>
      <c r="AG1439" s="151"/>
      <c r="AH1439" s="151"/>
      <c r="AI1439" s="151"/>
      <c r="AJ1439" s="151"/>
      <c r="AK1439" s="151"/>
      <c r="AL1439" s="151"/>
      <c r="AM1439" s="151"/>
      <c r="AN1439" s="151"/>
      <c r="AO1439" s="151"/>
      <c r="AP1439" s="151"/>
      <c r="AQ1439" s="151"/>
      <c r="AR1439" s="151"/>
      <c r="AS1439" s="151"/>
      <c r="AT1439" s="151"/>
      <c r="AU1439" s="151"/>
      <c r="AV1439" s="151"/>
      <c r="AW1439" s="151"/>
      <c r="AX1439" s="151"/>
      <c r="AY1439" s="151"/>
      <c r="AZ1439" s="151"/>
      <c r="BA1439" s="151"/>
      <c r="BB1439" s="151"/>
      <c r="BC1439" s="151"/>
      <c r="BD1439" s="151"/>
      <c r="BE1439" s="151"/>
      <c r="BF1439" s="151"/>
      <c r="BG1439" s="151"/>
      <c r="BH1439" s="151"/>
      <c r="BI1439" s="151"/>
      <c r="BJ1439" s="151"/>
      <c r="BK1439" s="151"/>
      <c r="BL1439" s="151"/>
      <c r="BM1439" s="151"/>
      <c r="BN1439" s="151"/>
      <c r="BO1439" s="151"/>
      <c r="BP1439" s="151"/>
      <c r="BQ1439" s="151"/>
      <c r="BR1439" s="151"/>
      <c r="BS1439" s="151"/>
      <c r="BT1439" s="151"/>
      <c r="BU1439" s="151"/>
      <c r="BV1439" s="151"/>
      <c r="BW1439" s="151"/>
      <c r="BX1439" s="151"/>
      <c r="BY1439" s="151"/>
      <c r="BZ1439" s="151"/>
      <c r="CA1439" s="151"/>
      <c r="CB1439" s="151"/>
      <c r="CC1439" s="151"/>
      <c r="CD1439" s="151"/>
      <c r="CE1439" s="151"/>
      <c r="CF1439" s="151"/>
      <c r="CG1439" s="151"/>
      <c r="CH1439" s="151"/>
      <c r="CI1439" s="151"/>
      <c r="CJ1439" s="151"/>
      <c r="CK1439" s="151"/>
      <c r="CL1439" s="151"/>
      <c r="CM1439" s="151"/>
      <c r="CN1439" s="151"/>
      <c r="CO1439" s="151"/>
      <c r="CP1439" s="151"/>
      <c r="CQ1439" s="151"/>
      <c r="CR1439" s="151"/>
      <c r="CS1439" s="151"/>
      <c r="CT1439" s="151"/>
      <c r="CU1439" s="151"/>
      <c r="CV1439" s="151"/>
      <c r="CW1439" s="151"/>
      <c r="CX1439" s="151"/>
      <c r="CY1439" s="151"/>
      <c r="CZ1439" s="151"/>
      <c r="DA1439" s="151"/>
      <c r="DB1439" s="151"/>
      <c r="DC1439" s="151"/>
      <c r="DD1439" s="151"/>
      <c r="DE1439" s="151"/>
      <c r="DF1439" s="151"/>
      <c r="DG1439" s="151"/>
      <c r="DH1439" s="151"/>
      <c r="DI1439" s="151"/>
      <c r="DJ1439" s="151"/>
      <c r="DK1439" s="151"/>
      <c r="DL1439" s="151"/>
      <c r="DM1439" s="151"/>
      <c r="DN1439" s="151"/>
      <c r="DO1439" s="151"/>
    </row>
    <row r="1440" spans="1:119" ht="15.75" customHeight="1" x14ac:dyDescent="0.2">
      <c r="A1440" s="151"/>
      <c r="B1440" s="151"/>
      <c r="C1440" s="151"/>
      <c r="D1440" s="151"/>
      <c r="E1440" s="151"/>
      <c r="F1440" s="151"/>
      <c r="G1440" s="151"/>
      <c r="H1440" s="151"/>
      <c r="I1440" s="151"/>
      <c r="J1440" s="151"/>
      <c r="K1440" s="151"/>
      <c r="L1440" s="151"/>
      <c r="M1440" s="151"/>
      <c r="N1440" s="151"/>
      <c r="O1440" s="151"/>
      <c r="P1440" s="151"/>
      <c r="Q1440" s="151"/>
      <c r="R1440" s="151"/>
      <c r="S1440" s="151"/>
      <c r="T1440" s="151"/>
      <c r="U1440" s="151"/>
      <c r="V1440" s="151"/>
      <c r="W1440" s="151"/>
      <c r="X1440" s="151"/>
      <c r="Y1440" s="151"/>
      <c r="Z1440" s="151"/>
      <c r="AA1440" s="151"/>
      <c r="AB1440" s="151"/>
      <c r="AC1440" s="151"/>
      <c r="AD1440" s="151"/>
      <c r="AE1440" s="151"/>
      <c r="AF1440" s="151"/>
      <c r="AG1440" s="151"/>
      <c r="AH1440" s="151"/>
      <c r="AI1440" s="151"/>
      <c r="AJ1440" s="151"/>
      <c r="AK1440" s="151"/>
      <c r="AL1440" s="151"/>
      <c r="AM1440" s="151"/>
      <c r="AN1440" s="151"/>
      <c r="AO1440" s="151"/>
      <c r="AP1440" s="151"/>
      <c r="AQ1440" s="151"/>
      <c r="AR1440" s="151"/>
      <c r="AS1440" s="151"/>
      <c r="AT1440" s="151"/>
      <c r="AU1440" s="151"/>
      <c r="AV1440" s="151"/>
      <c r="AW1440" s="151"/>
      <c r="AX1440" s="151"/>
      <c r="AY1440" s="151"/>
      <c r="AZ1440" s="151"/>
      <c r="BA1440" s="151"/>
      <c r="BB1440" s="151"/>
      <c r="BC1440" s="151"/>
      <c r="BD1440" s="151"/>
      <c r="BE1440" s="151"/>
      <c r="BF1440" s="151"/>
      <c r="BG1440" s="151"/>
      <c r="BH1440" s="151"/>
      <c r="BI1440" s="151"/>
      <c r="BJ1440" s="151"/>
      <c r="BK1440" s="151"/>
      <c r="BL1440" s="151"/>
      <c r="BM1440" s="151"/>
      <c r="BN1440" s="151"/>
      <c r="BO1440" s="151"/>
      <c r="BP1440" s="151"/>
      <c r="BQ1440" s="151"/>
      <c r="BR1440" s="151"/>
      <c r="BS1440" s="151"/>
      <c r="BT1440" s="151"/>
      <c r="BU1440" s="151"/>
      <c r="BV1440" s="151"/>
      <c r="BW1440" s="151"/>
      <c r="BX1440" s="151"/>
      <c r="BY1440" s="151"/>
      <c r="BZ1440" s="151"/>
      <c r="CA1440" s="151"/>
      <c r="CB1440" s="151"/>
      <c r="CC1440" s="151"/>
      <c r="CD1440" s="151"/>
      <c r="CE1440" s="151"/>
      <c r="CF1440" s="151"/>
      <c r="CG1440" s="151"/>
      <c r="CH1440" s="151"/>
      <c r="CI1440" s="151"/>
      <c r="CJ1440" s="151"/>
      <c r="CK1440" s="151"/>
      <c r="CL1440" s="151"/>
      <c r="CM1440" s="151"/>
      <c r="CN1440" s="151"/>
      <c r="CO1440" s="151"/>
      <c r="CP1440" s="151"/>
      <c r="CQ1440" s="151"/>
      <c r="CR1440" s="151"/>
      <c r="CS1440" s="151"/>
      <c r="CT1440" s="151"/>
      <c r="CU1440" s="151"/>
      <c r="CV1440" s="151"/>
      <c r="CW1440" s="151"/>
      <c r="CX1440" s="151"/>
      <c r="CY1440" s="151"/>
      <c r="CZ1440" s="151"/>
      <c r="DA1440" s="151"/>
      <c r="DB1440" s="151"/>
      <c r="DC1440" s="151"/>
      <c r="DD1440" s="151"/>
      <c r="DE1440" s="151"/>
      <c r="DF1440" s="151"/>
      <c r="DG1440" s="151"/>
      <c r="DH1440" s="151"/>
      <c r="DI1440" s="151"/>
      <c r="DJ1440" s="151"/>
      <c r="DK1440" s="151"/>
      <c r="DL1440" s="151"/>
      <c r="DM1440" s="151"/>
      <c r="DN1440" s="151"/>
      <c r="DO1440" s="151"/>
    </row>
    <row r="1441" spans="1:119" ht="15.75" customHeight="1" x14ac:dyDescent="0.2">
      <c r="A1441" s="151"/>
      <c r="B1441" s="151"/>
      <c r="C1441" s="151"/>
      <c r="D1441" s="151"/>
      <c r="E1441" s="151"/>
      <c r="F1441" s="151"/>
      <c r="G1441" s="151"/>
      <c r="H1441" s="151"/>
      <c r="I1441" s="151"/>
      <c r="J1441" s="151"/>
      <c r="K1441" s="151"/>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c r="AL1441" s="151"/>
      <c r="AM1441" s="151"/>
      <c r="AN1441" s="151"/>
      <c r="AO1441" s="151"/>
      <c r="AP1441" s="151"/>
      <c r="AQ1441" s="151"/>
      <c r="AR1441" s="151"/>
      <c r="AS1441" s="151"/>
      <c r="AT1441" s="151"/>
      <c r="AU1441" s="151"/>
      <c r="AV1441" s="151"/>
      <c r="AW1441" s="151"/>
      <c r="AX1441" s="151"/>
      <c r="AY1441" s="151"/>
      <c r="AZ1441" s="151"/>
      <c r="BA1441" s="151"/>
      <c r="BB1441" s="151"/>
      <c r="BC1441" s="151"/>
      <c r="BD1441" s="151"/>
      <c r="BE1441" s="151"/>
      <c r="BF1441" s="151"/>
      <c r="BG1441" s="151"/>
      <c r="BH1441" s="151"/>
      <c r="BI1441" s="151"/>
      <c r="BJ1441" s="151"/>
      <c r="BK1441" s="151"/>
      <c r="BL1441" s="151"/>
      <c r="BM1441" s="151"/>
      <c r="BN1441" s="151"/>
      <c r="BO1441" s="151"/>
      <c r="BP1441" s="151"/>
      <c r="BQ1441" s="151"/>
      <c r="BR1441" s="151"/>
      <c r="BS1441" s="151"/>
      <c r="BT1441" s="151"/>
      <c r="BU1441" s="151"/>
      <c r="BV1441" s="151"/>
      <c r="BW1441" s="151"/>
      <c r="BX1441" s="151"/>
      <c r="BY1441" s="151"/>
      <c r="BZ1441" s="151"/>
      <c r="CA1441" s="151"/>
      <c r="CB1441" s="151"/>
      <c r="CC1441" s="151"/>
      <c r="CD1441" s="151"/>
      <c r="CE1441" s="151"/>
      <c r="CF1441" s="151"/>
      <c r="CG1441" s="151"/>
      <c r="CH1441" s="151"/>
      <c r="CI1441" s="151"/>
      <c r="CJ1441" s="151"/>
      <c r="CK1441" s="151"/>
      <c r="CL1441" s="151"/>
      <c r="CM1441" s="151"/>
      <c r="CN1441" s="151"/>
      <c r="CO1441" s="151"/>
      <c r="CP1441" s="151"/>
      <c r="CQ1441" s="151"/>
      <c r="CR1441" s="151"/>
      <c r="CS1441" s="151"/>
      <c r="CT1441" s="151"/>
      <c r="CU1441" s="151"/>
      <c r="CV1441" s="151"/>
      <c r="CW1441" s="151"/>
      <c r="CX1441" s="151"/>
      <c r="CY1441" s="151"/>
      <c r="CZ1441" s="151"/>
      <c r="DA1441" s="151"/>
      <c r="DB1441" s="151"/>
      <c r="DC1441" s="151"/>
      <c r="DD1441" s="151"/>
      <c r="DE1441" s="151"/>
      <c r="DF1441" s="151"/>
      <c r="DG1441" s="151"/>
      <c r="DH1441" s="151"/>
      <c r="DI1441" s="151"/>
      <c r="DJ1441" s="151"/>
      <c r="DK1441" s="151"/>
      <c r="DL1441" s="151"/>
      <c r="DM1441" s="151"/>
      <c r="DN1441" s="151"/>
      <c r="DO1441" s="151"/>
    </row>
    <row r="1442" spans="1:119" ht="15.75" customHeight="1" x14ac:dyDescent="0.2">
      <c r="A1442" s="151"/>
      <c r="B1442" s="151"/>
      <c r="C1442" s="151"/>
      <c r="D1442" s="151"/>
      <c r="E1442" s="151"/>
      <c r="F1442" s="151"/>
      <c r="G1442" s="151"/>
      <c r="H1442" s="151"/>
      <c r="I1442" s="151"/>
      <c r="J1442" s="151"/>
      <c r="K1442" s="151"/>
      <c r="L1442" s="151"/>
      <c r="M1442" s="151"/>
      <c r="N1442" s="151"/>
      <c r="O1442" s="151"/>
      <c r="P1442" s="151"/>
      <c r="Q1442" s="151"/>
      <c r="R1442" s="151"/>
      <c r="S1442" s="151"/>
      <c r="T1442" s="151"/>
      <c r="U1442" s="151"/>
      <c r="V1442" s="151"/>
      <c r="W1442" s="151"/>
      <c r="X1442" s="151"/>
      <c r="Y1442" s="151"/>
      <c r="Z1442" s="151"/>
      <c r="AA1442" s="151"/>
      <c r="AB1442" s="151"/>
      <c r="AC1442" s="151"/>
      <c r="AD1442" s="151"/>
      <c r="AE1442" s="151"/>
      <c r="AF1442" s="151"/>
      <c r="AG1442" s="151"/>
      <c r="AH1442" s="151"/>
      <c r="AI1442" s="151"/>
      <c r="AJ1442" s="151"/>
      <c r="AK1442" s="151"/>
      <c r="AL1442" s="151"/>
      <c r="AM1442" s="151"/>
      <c r="AN1442" s="151"/>
      <c r="AO1442" s="151"/>
      <c r="AP1442" s="151"/>
      <c r="AQ1442" s="151"/>
      <c r="AR1442" s="151"/>
      <c r="AS1442" s="151"/>
      <c r="AT1442" s="151"/>
      <c r="AU1442" s="151"/>
      <c r="AV1442" s="151"/>
      <c r="AW1442" s="151"/>
      <c r="AX1442" s="151"/>
      <c r="AY1442" s="151"/>
      <c r="AZ1442" s="151"/>
      <c r="BA1442" s="151"/>
      <c r="BB1442" s="151"/>
      <c r="BC1442" s="151"/>
      <c r="BD1442" s="151"/>
      <c r="BE1442" s="151"/>
      <c r="BF1442" s="151"/>
      <c r="BG1442" s="151"/>
      <c r="BH1442" s="151"/>
      <c r="BI1442" s="151"/>
      <c r="BJ1442" s="151"/>
      <c r="BK1442" s="151"/>
      <c r="BL1442" s="151"/>
      <c r="BM1442" s="151"/>
      <c r="BN1442" s="151"/>
      <c r="BO1442" s="151"/>
      <c r="BP1442" s="151"/>
      <c r="BQ1442" s="151"/>
      <c r="BR1442" s="151"/>
      <c r="BS1442" s="151"/>
      <c r="BT1442" s="151"/>
      <c r="BU1442" s="151"/>
      <c r="BV1442" s="151"/>
      <c r="BW1442" s="151"/>
      <c r="BX1442" s="151"/>
      <c r="BY1442" s="151"/>
      <c r="BZ1442" s="151"/>
      <c r="CA1442" s="151"/>
      <c r="CB1442" s="151"/>
      <c r="CC1442" s="151"/>
      <c r="CD1442" s="151"/>
      <c r="CE1442" s="151"/>
      <c r="CF1442" s="151"/>
      <c r="CG1442" s="151"/>
      <c r="CH1442" s="151"/>
      <c r="CI1442" s="151"/>
      <c r="CJ1442" s="151"/>
      <c r="CK1442" s="151"/>
      <c r="CL1442" s="151"/>
      <c r="CM1442" s="151"/>
      <c r="CN1442" s="151"/>
      <c r="CO1442" s="151"/>
      <c r="CP1442" s="151"/>
      <c r="CQ1442" s="151"/>
      <c r="CR1442" s="151"/>
      <c r="CS1442" s="151"/>
      <c r="CT1442" s="151"/>
      <c r="CU1442" s="151"/>
      <c r="CV1442" s="151"/>
      <c r="CW1442" s="151"/>
      <c r="CX1442" s="151"/>
      <c r="CY1442" s="151"/>
      <c r="CZ1442" s="151"/>
      <c r="DA1442" s="151"/>
      <c r="DB1442" s="151"/>
      <c r="DC1442" s="151"/>
      <c r="DD1442" s="151"/>
      <c r="DE1442" s="151"/>
      <c r="DF1442" s="151"/>
      <c r="DG1442" s="151"/>
      <c r="DH1442" s="151"/>
      <c r="DI1442" s="151"/>
      <c r="DJ1442" s="151"/>
      <c r="DK1442" s="151"/>
      <c r="DL1442" s="151"/>
      <c r="DM1442" s="151"/>
      <c r="DN1442" s="151"/>
      <c r="DO1442" s="151"/>
    </row>
    <row r="1443" spans="1:119" ht="15.75" customHeight="1" x14ac:dyDescent="0.2">
      <c r="A1443" s="151"/>
      <c r="B1443" s="151"/>
      <c r="C1443" s="151"/>
      <c r="D1443" s="151"/>
      <c r="E1443" s="151"/>
      <c r="F1443" s="151"/>
      <c r="G1443" s="151"/>
      <c r="H1443" s="151"/>
      <c r="I1443" s="151"/>
      <c r="J1443" s="151"/>
      <c r="K1443" s="151"/>
      <c r="L1443" s="151"/>
      <c r="M1443" s="151"/>
      <c r="N1443" s="151"/>
      <c r="O1443" s="151"/>
      <c r="P1443" s="151"/>
      <c r="Q1443" s="151"/>
      <c r="R1443" s="151"/>
      <c r="S1443" s="151"/>
      <c r="T1443" s="151"/>
      <c r="U1443" s="151"/>
      <c r="V1443" s="151"/>
      <c r="W1443" s="151"/>
      <c r="X1443" s="151"/>
      <c r="Y1443" s="151"/>
      <c r="Z1443" s="151"/>
      <c r="AA1443" s="151"/>
      <c r="AB1443" s="151"/>
      <c r="AC1443" s="151"/>
      <c r="AD1443" s="151"/>
      <c r="AE1443" s="151"/>
      <c r="AF1443" s="151"/>
      <c r="AG1443" s="151"/>
      <c r="AH1443" s="151"/>
      <c r="AI1443" s="151"/>
      <c r="AJ1443" s="151"/>
      <c r="AK1443" s="151"/>
      <c r="AL1443" s="151"/>
      <c r="AM1443" s="151"/>
      <c r="AN1443" s="151"/>
      <c r="AO1443" s="151"/>
      <c r="AP1443" s="151"/>
      <c r="AQ1443" s="151"/>
      <c r="AR1443" s="151"/>
      <c r="AS1443" s="151"/>
      <c r="AT1443" s="151"/>
      <c r="AU1443" s="151"/>
      <c r="AV1443" s="151"/>
      <c r="AW1443" s="151"/>
      <c r="AX1443" s="151"/>
      <c r="AY1443" s="151"/>
      <c r="AZ1443" s="151"/>
      <c r="BA1443" s="151"/>
      <c r="BB1443" s="151"/>
      <c r="BC1443" s="151"/>
      <c r="BD1443" s="151"/>
      <c r="BE1443" s="151"/>
      <c r="BF1443" s="151"/>
      <c r="BG1443" s="151"/>
      <c r="BH1443" s="151"/>
      <c r="BI1443" s="151"/>
      <c r="BJ1443" s="151"/>
      <c r="BK1443" s="151"/>
      <c r="BL1443" s="151"/>
      <c r="BM1443" s="151"/>
      <c r="BN1443" s="151"/>
      <c r="BO1443" s="151"/>
      <c r="BP1443" s="151"/>
      <c r="BQ1443" s="151"/>
      <c r="BR1443" s="151"/>
      <c r="BS1443" s="151"/>
      <c r="BT1443" s="151"/>
      <c r="BU1443" s="151"/>
      <c r="BV1443" s="151"/>
      <c r="BW1443" s="151"/>
      <c r="BX1443" s="151"/>
      <c r="BY1443" s="151"/>
      <c r="BZ1443" s="151"/>
      <c r="CA1443" s="151"/>
      <c r="CB1443" s="151"/>
      <c r="CC1443" s="151"/>
      <c r="CD1443" s="151"/>
      <c r="CE1443" s="151"/>
      <c r="CF1443" s="151"/>
      <c r="CG1443" s="151"/>
      <c r="CH1443" s="151"/>
      <c r="CI1443" s="151"/>
      <c r="CJ1443" s="151"/>
      <c r="CK1443" s="151"/>
      <c r="CL1443" s="151"/>
      <c r="CM1443" s="151"/>
      <c r="CN1443" s="151"/>
      <c r="CO1443" s="151"/>
      <c r="CP1443" s="151"/>
      <c r="CQ1443" s="151"/>
      <c r="CR1443" s="151"/>
      <c r="CS1443" s="151"/>
      <c r="CT1443" s="151"/>
      <c r="CU1443" s="151"/>
      <c r="CV1443" s="151"/>
      <c r="CW1443" s="151"/>
      <c r="CX1443" s="151"/>
      <c r="CY1443" s="151"/>
      <c r="CZ1443" s="151"/>
      <c r="DA1443" s="151"/>
      <c r="DB1443" s="151"/>
      <c r="DC1443" s="151"/>
      <c r="DD1443" s="151"/>
      <c r="DE1443" s="151"/>
      <c r="DF1443" s="151"/>
      <c r="DG1443" s="151"/>
      <c r="DH1443" s="151"/>
      <c r="DI1443" s="151"/>
      <c r="DJ1443" s="151"/>
      <c r="DK1443" s="151"/>
      <c r="DL1443" s="151"/>
      <c r="DM1443" s="151"/>
      <c r="DN1443" s="151"/>
      <c r="DO1443" s="151"/>
    </row>
    <row r="1444" spans="1:119" ht="15.75" customHeight="1" x14ac:dyDescent="0.2">
      <c r="A1444" s="151"/>
      <c r="B1444" s="151"/>
      <c r="C1444" s="151"/>
      <c r="D1444" s="151"/>
      <c r="E1444" s="151"/>
      <c r="F1444" s="151"/>
      <c r="G1444" s="151"/>
      <c r="H1444" s="151"/>
      <c r="I1444" s="151"/>
      <c r="J1444" s="151"/>
      <c r="K1444" s="151"/>
      <c r="L1444" s="151"/>
      <c r="M1444" s="151"/>
      <c r="N1444" s="151"/>
      <c r="O1444" s="151"/>
      <c r="P1444" s="151"/>
      <c r="Q1444" s="151"/>
      <c r="R1444" s="151"/>
      <c r="S1444" s="151"/>
      <c r="T1444" s="151"/>
      <c r="U1444" s="151"/>
      <c r="V1444" s="151"/>
      <c r="W1444" s="151"/>
      <c r="X1444" s="151"/>
      <c r="Y1444" s="151"/>
      <c r="Z1444" s="151"/>
      <c r="AA1444" s="151"/>
      <c r="AB1444" s="151"/>
      <c r="AC1444" s="151"/>
      <c r="AD1444" s="151"/>
      <c r="AE1444" s="151"/>
      <c r="AF1444" s="151"/>
      <c r="AG1444" s="151"/>
      <c r="AH1444" s="151"/>
      <c r="AI1444" s="151"/>
      <c r="AJ1444" s="151"/>
      <c r="AK1444" s="151"/>
      <c r="AL1444" s="151"/>
      <c r="AM1444" s="151"/>
      <c r="AN1444" s="151"/>
      <c r="AO1444" s="151"/>
      <c r="AP1444" s="151"/>
      <c r="AQ1444" s="151"/>
      <c r="AR1444" s="151"/>
      <c r="AS1444" s="151"/>
      <c r="AT1444" s="151"/>
      <c r="AU1444" s="151"/>
      <c r="AV1444" s="151"/>
      <c r="AW1444" s="151"/>
      <c r="AX1444" s="151"/>
      <c r="AY1444" s="151"/>
      <c r="AZ1444" s="151"/>
      <c r="BA1444" s="151"/>
      <c r="BB1444" s="151"/>
      <c r="BC1444" s="151"/>
      <c r="BD1444" s="151"/>
      <c r="BE1444" s="151"/>
      <c r="BF1444" s="151"/>
      <c r="BG1444" s="151"/>
      <c r="BH1444" s="151"/>
      <c r="BI1444" s="151"/>
      <c r="BJ1444" s="151"/>
      <c r="BK1444" s="151"/>
      <c r="BL1444" s="151"/>
      <c r="BM1444" s="151"/>
      <c r="BN1444" s="151"/>
      <c r="BO1444" s="151"/>
      <c r="BP1444" s="151"/>
      <c r="BQ1444" s="151"/>
      <c r="BR1444" s="151"/>
      <c r="BS1444" s="151"/>
      <c r="BT1444" s="151"/>
      <c r="BU1444" s="151"/>
      <c r="BV1444" s="151"/>
      <c r="BW1444" s="151"/>
      <c r="BX1444" s="151"/>
      <c r="BY1444" s="151"/>
      <c r="BZ1444" s="151"/>
      <c r="CA1444" s="151"/>
      <c r="CB1444" s="151"/>
      <c r="CC1444" s="151"/>
      <c r="CD1444" s="151"/>
      <c r="CE1444" s="151"/>
      <c r="CF1444" s="151"/>
      <c r="CG1444" s="151"/>
      <c r="CH1444" s="151"/>
      <c r="CI1444" s="151"/>
      <c r="CJ1444" s="151"/>
      <c r="CK1444" s="151"/>
      <c r="CL1444" s="151"/>
      <c r="CM1444" s="151"/>
      <c r="CN1444" s="151"/>
      <c r="CO1444" s="151"/>
      <c r="CP1444" s="151"/>
      <c r="CQ1444" s="151"/>
      <c r="CR1444" s="151"/>
      <c r="CS1444" s="151"/>
      <c r="CT1444" s="151"/>
      <c r="CU1444" s="151"/>
      <c r="CV1444" s="151"/>
      <c r="CW1444" s="151"/>
      <c r="CX1444" s="151"/>
      <c r="CY1444" s="151"/>
      <c r="CZ1444" s="151"/>
      <c r="DA1444" s="151"/>
      <c r="DB1444" s="151"/>
      <c r="DC1444" s="151"/>
      <c r="DD1444" s="151"/>
      <c r="DE1444" s="151"/>
      <c r="DF1444" s="151"/>
      <c r="DG1444" s="151"/>
      <c r="DH1444" s="151"/>
      <c r="DI1444" s="151"/>
      <c r="DJ1444" s="151"/>
      <c r="DK1444" s="151"/>
      <c r="DL1444" s="151"/>
      <c r="DM1444" s="151"/>
      <c r="DN1444" s="151"/>
      <c r="DO1444" s="151"/>
    </row>
    <row r="1445" spans="1:119" ht="15.75" customHeight="1" x14ac:dyDescent="0.2">
      <c r="A1445" s="151"/>
      <c r="B1445" s="151"/>
      <c r="C1445" s="151"/>
      <c r="D1445" s="151"/>
      <c r="E1445" s="151"/>
      <c r="F1445" s="151"/>
      <c r="G1445" s="151"/>
      <c r="H1445" s="151"/>
      <c r="I1445" s="151"/>
      <c r="J1445" s="151"/>
      <c r="K1445" s="151"/>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c r="AL1445" s="151"/>
      <c r="AM1445" s="151"/>
      <c r="AN1445" s="151"/>
      <c r="AO1445" s="151"/>
      <c r="AP1445" s="151"/>
      <c r="AQ1445" s="151"/>
      <c r="AR1445" s="151"/>
      <c r="AS1445" s="151"/>
      <c r="AT1445" s="151"/>
      <c r="AU1445" s="151"/>
      <c r="AV1445" s="151"/>
      <c r="AW1445" s="151"/>
      <c r="AX1445" s="151"/>
      <c r="AY1445" s="151"/>
      <c r="AZ1445" s="151"/>
      <c r="BA1445" s="151"/>
      <c r="BB1445" s="151"/>
      <c r="BC1445" s="151"/>
      <c r="BD1445" s="151"/>
      <c r="BE1445" s="151"/>
      <c r="BF1445" s="151"/>
      <c r="BG1445" s="151"/>
      <c r="BH1445" s="151"/>
      <c r="BI1445" s="151"/>
      <c r="BJ1445" s="151"/>
      <c r="BK1445" s="151"/>
      <c r="BL1445" s="151"/>
      <c r="BM1445" s="151"/>
      <c r="BN1445" s="151"/>
      <c r="BO1445" s="151"/>
      <c r="BP1445" s="151"/>
      <c r="BQ1445" s="151"/>
      <c r="BR1445" s="151"/>
      <c r="BS1445" s="151"/>
      <c r="BT1445" s="151"/>
      <c r="BU1445" s="151"/>
      <c r="BV1445" s="151"/>
      <c r="BW1445" s="151"/>
      <c r="BX1445" s="151"/>
      <c r="BY1445" s="151"/>
      <c r="BZ1445" s="151"/>
      <c r="CA1445" s="151"/>
      <c r="CB1445" s="151"/>
      <c r="CC1445" s="151"/>
      <c r="CD1445" s="151"/>
      <c r="CE1445" s="151"/>
      <c r="CF1445" s="151"/>
      <c r="CG1445" s="151"/>
      <c r="CH1445" s="151"/>
      <c r="CI1445" s="151"/>
      <c r="CJ1445" s="151"/>
      <c r="CK1445" s="151"/>
      <c r="CL1445" s="151"/>
      <c r="CM1445" s="151"/>
      <c r="CN1445" s="151"/>
      <c r="CO1445" s="151"/>
      <c r="CP1445" s="151"/>
      <c r="CQ1445" s="151"/>
      <c r="CR1445" s="151"/>
      <c r="CS1445" s="151"/>
      <c r="CT1445" s="151"/>
      <c r="CU1445" s="151"/>
      <c r="CV1445" s="151"/>
      <c r="CW1445" s="151"/>
      <c r="CX1445" s="151"/>
      <c r="CY1445" s="151"/>
      <c r="CZ1445" s="151"/>
      <c r="DA1445" s="151"/>
      <c r="DB1445" s="151"/>
      <c r="DC1445" s="151"/>
      <c r="DD1445" s="151"/>
      <c r="DE1445" s="151"/>
      <c r="DF1445" s="151"/>
      <c r="DG1445" s="151"/>
      <c r="DH1445" s="151"/>
      <c r="DI1445" s="151"/>
      <c r="DJ1445" s="151"/>
      <c r="DK1445" s="151"/>
      <c r="DL1445" s="151"/>
      <c r="DM1445" s="151"/>
      <c r="DN1445" s="151"/>
      <c r="DO1445" s="151"/>
    </row>
    <row r="1446" spans="1:119" ht="15.75" customHeight="1" x14ac:dyDescent="0.2">
      <c r="A1446" s="151"/>
      <c r="B1446" s="151"/>
      <c r="C1446" s="151"/>
      <c r="D1446" s="151"/>
      <c r="E1446" s="151"/>
      <c r="F1446" s="151"/>
      <c r="G1446" s="151"/>
      <c r="H1446" s="151"/>
      <c r="I1446" s="151"/>
      <c r="J1446" s="151"/>
      <c r="K1446" s="151"/>
      <c r="L1446" s="151"/>
      <c r="M1446" s="151"/>
      <c r="N1446" s="151"/>
      <c r="O1446" s="151"/>
      <c r="P1446" s="151"/>
      <c r="Q1446" s="151"/>
      <c r="R1446" s="151"/>
      <c r="S1446" s="151"/>
      <c r="T1446" s="151"/>
      <c r="U1446" s="151"/>
      <c r="V1446" s="151"/>
      <c r="W1446" s="151"/>
      <c r="X1446" s="151"/>
      <c r="Y1446" s="151"/>
      <c r="Z1446" s="151"/>
      <c r="AA1446" s="151"/>
      <c r="AB1446" s="151"/>
      <c r="AC1446" s="151"/>
      <c r="AD1446" s="151"/>
      <c r="AE1446" s="151"/>
      <c r="AF1446" s="151"/>
      <c r="AG1446" s="151"/>
      <c r="AH1446" s="151"/>
      <c r="AI1446" s="151"/>
      <c r="AJ1446" s="151"/>
      <c r="AK1446" s="151"/>
      <c r="AL1446" s="151"/>
      <c r="AM1446" s="151"/>
      <c r="AN1446" s="151"/>
      <c r="AO1446" s="151"/>
      <c r="AP1446" s="151"/>
      <c r="AQ1446" s="151"/>
      <c r="AR1446" s="151"/>
      <c r="AS1446" s="151"/>
      <c r="AT1446" s="151"/>
      <c r="AU1446" s="151"/>
      <c r="AV1446" s="151"/>
      <c r="AW1446" s="151"/>
      <c r="AX1446" s="151"/>
      <c r="AY1446" s="151"/>
      <c r="AZ1446" s="151"/>
      <c r="BA1446" s="151"/>
      <c r="BB1446" s="151"/>
      <c r="BC1446" s="151"/>
      <c r="BD1446" s="151"/>
      <c r="BE1446" s="151"/>
      <c r="BF1446" s="151"/>
      <c r="BG1446" s="151"/>
      <c r="BH1446" s="151"/>
      <c r="BI1446" s="151"/>
      <c r="BJ1446" s="151"/>
      <c r="BK1446" s="151"/>
      <c r="BL1446" s="151"/>
      <c r="BM1446" s="151"/>
      <c r="BN1446" s="151"/>
      <c r="BO1446" s="151"/>
      <c r="BP1446" s="151"/>
      <c r="BQ1446" s="151"/>
      <c r="BR1446" s="151"/>
      <c r="BS1446" s="151"/>
      <c r="BT1446" s="151"/>
      <c r="BU1446" s="151"/>
      <c r="BV1446" s="151"/>
      <c r="BW1446" s="151"/>
      <c r="BX1446" s="151"/>
      <c r="BY1446" s="151"/>
      <c r="BZ1446" s="151"/>
      <c r="CA1446" s="151"/>
      <c r="CB1446" s="151"/>
      <c r="CC1446" s="151"/>
      <c r="CD1446" s="151"/>
      <c r="CE1446" s="151"/>
      <c r="CF1446" s="151"/>
      <c r="CG1446" s="151"/>
      <c r="CH1446" s="151"/>
      <c r="CI1446" s="151"/>
      <c r="CJ1446" s="151"/>
      <c r="CK1446" s="151"/>
      <c r="CL1446" s="151"/>
      <c r="CM1446" s="151"/>
      <c r="CN1446" s="151"/>
      <c r="CO1446" s="151"/>
      <c r="CP1446" s="151"/>
      <c r="CQ1446" s="151"/>
      <c r="CR1446" s="151"/>
      <c r="CS1446" s="151"/>
      <c r="CT1446" s="151"/>
      <c r="CU1446" s="151"/>
      <c r="CV1446" s="151"/>
      <c r="CW1446" s="151"/>
      <c r="CX1446" s="151"/>
      <c r="CY1446" s="151"/>
      <c r="CZ1446" s="151"/>
      <c r="DA1446" s="151"/>
      <c r="DB1446" s="151"/>
      <c r="DC1446" s="151"/>
      <c r="DD1446" s="151"/>
      <c r="DE1446" s="151"/>
      <c r="DF1446" s="151"/>
      <c r="DG1446" s="151"/>
      <c r="DH1446" s="151"/>
      <c r="DI1446" s="151"/>
      <c r="DJ1446" s="151"/>
      <c r="DK1446" s="151"/>
      <c r="DL1446" s="151"/>
      <c r="DM1446" s="151"/>
      <c r="DN1446" s="151"/>
      <c r="DO1446" s="151"/>
    </row>
    <row r="1447" spans="1:119" ht="15.75" customHeight="1" x14ac:dyDescent="0.2">
      <c r="A1447" s="151"/>
      <c r="B1447" s="151"/>
      <c r="C1447" s="151"/>
      <c r="D1447" s="151"/>
      <c r="E1447" s="151"/>
      <c r="F1447" s="151"/>
      <c r="G1447" s="151"/>
      <c r="H1447" s="151"/>
      <c r="I1447" s="151"/>
      <c r="J1447" s="151"/>
      <c r="K1447" s="151"/>
      <c r="L1447" s="151"/>
      <c r="M1447" s="151"/>
      <c r="N1447" s="151"/>
      <c r="O1447" s="151"/>
      <c r="P1447" s="151"/>
      <c r="Q1447" s="151"/>
      <c r="R1447" s="151"/>
      <c r="S1447" s="151"/>
      <c r="T1447" s="151"/>
      <c r="U1447" s="151"/>
      <c r="V1447" s="151"/>
      <c r="W1447" s="151"/>
      <c r="X1447" s="151"/>
      <c r="Y1447" s="151"/>
      <c r="Z1447" s="151"/>
      <c r="AA1447" s="151"/>
      <c r="AB1447" s="151"/>
      <c r="AC1447" s="151"/>
      <c r="AD1447" s="151"/>
      <c r="AE1447" s="151"/>
      <c r="AF1447" s="151"/>
      <c r="AG1447" s="151"/>
      <c r="AH1447" s="151"/>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c r="BG1447" s="151"/>
      <c r="BH1447" s="151"/>
      <c r="BI1447" s="151"/>
      <c r="BJ1447" s="151"/>
      <c r="BK1447" s="151"/>
      <c r="BL1447" s="151"/>
      <c r="BM1447" s="151"/>
      <c r="BN1447" s="151"/>
      <c r="BO1447" s="151"/>
      <c r="BP1447" s="151"/>
      <c r="BQ1447" s="151"/>
      <c r="BR1447" s="151"/>
      <c r="BS1447" s="151"/>
      <c r="BT1447" s="151"/>
      <c r="BU1447" s="151"/>
      <c r="BV1447" s="151"/>
      <c r="BW1447" s="151"/>
      <c r="BX1447" s="151"/>
      <c r="BY1447" s="151"/>
      <c r="BZ1447" s="151"/>
      <c r="CA1447" s="151"/>
      <c r="CB1447" s="151"/>
      <c r="CC1447" s="151"/>
      <c r="CD1447" s="151"/>
      <c r="CE1447" s="151"/>
      <c r="CF1447" s="151"/>
      <c r="CG1447" s="151"/>
      <c r="CH1447" s="151"/>
      <c r="CI1447" s="151"/>
      <c r="CJ1447" s="151"/>
      <c r="CK1447" s="151"/>
      <c r="CL1447" s="151"/>
      <c r="CM1447" s="151"/>
      <c r="CN1447" s="151"/>
      <c r="CO1447" s="151"/>
      <c r="CP1447" s="151"/>
      <c r="CQ1447" s="151"/>
      <c r="CR1447" s="151"/>
      <c r="CS1447" s="151"/>
      <c r="CT1447" s="151"/>
      <c r="CU1447" s="151"/>
      <c r="CV1447" s="151"/>
      <c r="CW1447" s="151"/>
      <c r="CX1447" s="151"/>
      <c r="CY1447" s="151"/>
      <c r="CZ1447" s="151"/>
      <c r="DA1447" s="151"/>
      <c r="DB1447" s="151"/>
      <c r="DC1447" s="151"/>
      <c r="DD1447" s="151"/>
      <c r="DE1447" s="151"/>
      <c r="DF1447" s="151"/>
      <c r="DG1447" s="151"/>
      <c r="DH1447" s="151"/>
      <c r="DI1447" s="151"/>
      <c r="DJ1447" s="151"/>
      <c r="DK1447" s="151"/>
      <c r="DL1447" s="151"/>
      <c r="DM1447" s="151"/>
      <c r="DN1447" s="151"/>
      <c r="DO1447" s="151"/>
    </row>
    <row r="1448" spans="1:119" ht="15.75" customHeight="1" x14ac:dyDescent="0.2">
      <c r="A1448" s="151"/>
      <c r="B1448" s="151"/>
      <c r="C1448" s="151"/>
      <c r="D1448" s="151"/>
      <c r="E1448" s="151"/>
      <c r="F1448" s="151"/>
      <c r="G1448" s="151"/>
      <c r="H1448" s="151"/>
      <c r="I1448" s="151"/>
      <c r="J1448" s="151"/>
      <c r="K1448" s="151"/>
      <c r="L1448" s="151"/>
      <c r="M1448" s="151"/>
      <c r="N1448" s="151"/>
      <c r="O1448" s="151"/>
      <c r="P1448" s="151"/>
      <c r="Q1448" s="151"/>
      <c r="R1448" s="151"/>
      <c r="S1448" s="151"/>
      <c r="T1448" s="151"/>
      <c r="U1448" s="151"/>
      <c r="V1448" s="151"/>
      <c r="W1448" s="151"/>
      <c r="X1448" s="151"/>
      <c r="Y1448" s="151"/>
      <c r="Z1448" s="151"/>
      <c r="AA1448" s="151"/>
      <c r="AB1448" s="151"/>
      <c r="AC1448" s="151"/>
      <c r="AD1448" s="151"/>
      <c r="AE1448" s="151"/>
      <c r="AF1448" s="151"/>
      <c r="AG1448" s="151"/>
      <c r="AH1448" s="151"/>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c r="BG1448" s="151"/>
      <c r="BH1448" s="151"/>
      <c r="BI1448" s="151"/>
      <c r="BJ1448" s="151"/>
      <c r="BK1448" s="151"/>
      <c r="BL1448" s="151"/>
      <c r="BM1448" s="151"/>
      <c r="BN1448" s="151"/>
      <c r="BO1448" s="151"/>
      <c r="BP1448" s="151"/>
      <c r="BQ1448" s="151"/>
      <c r="BR1448" s="151"/>
      <c r="BS1448" s="151"/>
      <c r="BT1448" s="151"/>
      <c r="BU1448" s="151"/>
      <c r="BV1448" s="151"/>
      <c r="BW1448" s="151"/>
      <c r="BX1448" s="151"/>
      <c r="BY1448" s="151"/>
      <c r="BZ1448" s="151"/>
      <c r="CA1448" s="151"/>
      <c r="CB1448" s="151"/>
      <c r="CC1448" s="151"/>
      <c r="CD1448" s="151"/>
      <c r="CE1448" s="151"/>
      <c r="CF1448" s="151"/>
      <c r="CG1448" s="151"/>
      <c r="CH1448" s="151"/>
      <c r="CI1448" s="151"/>
      <c r="CJ1448" s="151"/>
      <c r="CK1448" s="151"/>
      <c r="CL1448" s="151"/>
      <c r="CM1448" s="151"/>
      <c r="CN1448" s="151"/>
      <c r="CO1448" s="151"/>
      <c r="CP1448" s="151"/>
      <c r="CQ1448" s="151"/>
      <c r="CR1448" s="151"/>
      <c r="CS1448" s="151"/>
      <c r="CT1448" s="151"/>
      <c r="CU1448" s="151"/>
      <c r="CV1448" s="151"/>
      <c r="CW1448" s="151"/>
      <c r="CX1448" s="151"/>
      <c r="CY1448" s="151"/>
      <c r="CZ1448" s="151"/>
      <c r="DA1448" s="151"/>
      <c r="DB1448" s="151"/>
      <c r="DC1448" s="151"/>
      <c r="DD1448" s="151"/>
      <c r="DE1448" s="151"/>
      <c r="DF1448" s="151"/>
      <c r="DG1448" s="151"/>
      <c r="DH1448" s="151"/>
      <c r="DI1448" s="151"/>
      <c r="DJ1448" s="151"/>
      <c r="DK1448" s="151"/>
      <c r="DL1448" s="151"/>
      <c r="DM1448" s="151"/>
      <c r="DN1448" s="151"/>
      <c r="DO1448" s="151"/>
    </row>
    <row r="1449" spans="1:119" ht="15.75" customHeight="1" x14ac:dyDescent="0.2">
      <c r="A1449" s="151"/>
      <c r="B1449" s="151"/>
      <c r="C1449" s="151"/>
      <c r="D1449" s="151"/>
      <c r="E1449" s="151"/>
      <c r="F1449" s="151"/>
      <c r="G1449" s="151"/>
      <c r="H1449" s="151"/>
      <c r="I1449" s="151"/>
      <c r="J1449" s="151"/>
      <c r="K1449" s="151"/>
      <c r="L1449" s="151"/>
      <c r="M1449" s="151"/>
      <c r="N1449" s="151"/>
      <c r="O1449" s="151"/>
      <c r="P1449" s="151"/>
      <c r="Q1449" s="151"/>
      <c r="R1449" s="151"/>
      <c r="S1449" s="151"/>
      <c r="T1449" s="151"/>
      <c r="U1449" s="151"/>
      <c r="V1449" s="151"/>
      <c r="W1449" s="151"/>
      <c r="X1449" s="151"/>
      <c r="Y1449" s="151"/>
      <c r="Z1449" s="151"/>
      <c r="AA1449" s="151"/>
      <c r="AB1449" s="151"/>
      <c r="AC1449" s="151"/>
      <c r="AD1449" s="151"/>
      <c r="AE1449" s="151"/>
      <c r="AF1449" s="151"/>
      <c r="AG1449" s="151"/>
      <c r="AH1449" s="151"/>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c r="BG1449" s="151"/>
      <c r="BH1449" s="151"/>
      <c r="BI1449" s="151"/>
      <c r="BJ1449" s="151"/>
      <c r="BK1449" s="151"/>
      <c r="BL1449" s="151"/>
      <c r="BM1449" s="151"/>
      <c r="BN1449" s="151"/>
      <c r="BO1449" s="151"/>
      <c r="BP1449" s="151"/>
      <c r="BQ1449" s="151"/>
      <c r="BR1449" s="151"/>
      <c r="BS1449" s="151"/>
      <c r="BT1449" s="151"/>
      <c r="BU1449" s="151"/>
      <c r="BV1449" s="151"/>
      <c r="BW1449" s="151"/>
      <c r="BX1449" s="151"/>
      <c r="BY1449" s="151"/>
      <c r="BZ1449" s="151"/>
      <c r="CA1449" s="151"/>
      <c r="CB1449" s="151"/>
      <c r="CC1449" s="151"/>
      <c r="CD1449" s="151"/>
      <c r="CE1449" s="151"/>
      <c r="CF1449" s="151"/>
      <c r="CG1449" s="151"/>
      <c r="CH1449" s="151"/>
      <c r="CI1449" s="151"/>
      <c r="CJ1449" s="151"/>
      <c r="CK1449" s="151"/>
      <c r="CL1449" s="151"/>
      <c r="CM1449" s="151"/>
      <c r="CN1449" s="151"/>
      <c r="CO1449" s="151"/>
      <c r="CP1449" s="151"/>
      <c r="CQ1449" s="151"/>
      <c r="CR1449" s="151"/>
      <c r="CS1449" s="151"/>
      <c r="CT1449" s="151"/>
      <c r="CU1449" s="151"/>
      <c r="CV1449" s="151"/>
      <c r="CW1449" s="151"/>
      <c r="CX1449" s="151"/>
      <c r="CY1449" s="151"/>
      <c r="CZ1449" s="151"/>
      <c r="DA1449" s="151"/>
      <c r="DB1449" s="151"/>
      <c r="DC1449" s="151"/>
      <c r="DD1449" s="151"/>
      <c r="DE1449" s="151"/>
      <c r="DF1449" s="151"/>
      <c r="DG1449" s="151"/>
      <c r="DH1449" s="151"/>
      <c r="DI1449" s="151"/>
      <c r="DJ1449" s="151"/>
      <c r="DK1449" s="151"/>
      <c r="DL1449" s="151"/>
      <c r="DM1449" s="151"/>
      <c r="DN1449" s="151"/>
      <c r="DO1449" s="151"/>
    </row>
    <row r="1450" spans="1:119" ht="15.75" customHeight="1" x14ac:dyDescent="0.2">
      <c r="A1450" s="151"/>
      <c r="B1450" s="151"/>
      <c r="C1450" s="151"/>
      <c r="D1450" s="151"/>
      <c r="E1450" s="151"/>
      <c r="F1450" s="151"/>
      <c r="G1450" s="151"/>
      <c r="H1450" s="151"/>
      <c r="I1450" s="151"/>
      <c r="J1450" s="151"/>
      <c r="K1450" s="151"/>
      <c r="L1450" s="151"/>
      <c r="M1450" s="151"/>
      <c r="N1450" s="151"/>
      <c r="O1450" s="151"/>
      <c r="P1450" s="151"/>
      <c r="Q1450" s="151"/>
      <c r="R1450" s="151"/>
      <c r="S1450" s="151"/>
      <c r="T1450" s="151"/>
      <c r="U1450" s="151"/>
      <c r="V1450" s="151"/>
      <c r="W1450" s="151"/>
      <c r="X1450" s="151"/>
      <c r="Y1450" s="151"/>
      <c r="Z1450" s="151"/>
      <c r="AA1450" s="151"/>
      <c r="AB1450" s="151"/>
      <c r="AC1450" s="151"/>
      <c r="AD1450" s="151"/>
      <c r="AE1450" s="151"/>
      <c r="AF1450" s="151"/>
      <c r="AG1450" s="151"/>
      <c r="AH1450" s="151"/>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c r="BG1450" s="151"/>
      <c r="BH1450" s="151"/>
      <c r="BI1450" s="151"/>
      <c r="BJ1450" s="151"/>
      <c r="BK1450" s="151"/>
      <c r="BL1450" s="151"/>
      <c r="BM1450" s="151"/>
      <c r="BN1450" s="151"/>
      <c r="BO1450" s="151"/>
      <c r="BP1450" s="151"/>
      <c r="BQ1450" s="151"/>
      <c r="BR1450" s="151"/>
      <c r="BS1450" s="151"/>
      <c r="BT1450" s="151"/>
      <c r="BU1450" s="151"/>
      <c r="BV1450" s="151"/>
      <c r="BW1450" s="151"/>
      <c r="BX1450" s="151"/>
      <c r="BY1450" s="151"/>
      <c r="BZ1450" s="151"/>
      <c r="CA1450" s="151"/>
      <c r="CB1450" s="151"/>
      <c r="CC1450" s="151"/>
      <c r="CD1450" s="151"/>
      <c r="CE1450" s="151"/>
      <c r="CF1450" s="151"/>
      <c r="CG1450" s="151"/>
      <c r="CH1450" s="151"/>
      <c r="CI1450" s="151"/>
      <c r="CJ1450" s="151"/>
      <c r="CK1450" s="151"/>
      <c r="CL1450" s="151"/>
      <c r="CM1450" s="151"/>
      <c r="CN1450" s="151"/>
      <c r="CO1450" s="151"/>
      <c r="CP1450" s="151"/>
      <c r="CQ1450" s="151"/>
      <c r="CR1450" s="151"/>
      <c r="CS1450" s="151"/>
      <c r="CT1450" s="151"/>
      <c r="CU1450" s="151"/>
      <c r="CV1450" s="151"/>
      <c r="CW1450" s="151"/>
      <c r="CX1450" s="151"/>
      <c r="CY1450" s="151"/>
      <c r="CZ1450" s="151"/>
      <c r="DA1450" s="151"/>
      <c r="DB1450" s="151"/>
      <c r="DC1450" s="151"/>
      <c r="DD1450" s="151"/>
      <c r="DE1450" s="151"/>
      <c r="DF1450" s="151"/>
      <c r="DG1450" s="151"/>
      <c r="DH1450" s="151"/>
      <c r="DI1450" s="151"/>
      <c r="DJ1450" s="151"/>
      <c r="DK1450" s="151"/>
      <c r="DL1450" s="151"/>
      <c r="DM1450" s="151"/>
      <c r="DN1450" s="151"/>
      <c r="DO1450" s="151"/>
    </row>
    <row r="1451" spans="1:119" ht="15.75" customHeight="1" x14ac:dyDescent="0.2">
      <c r="A1451" s="151"/>
      <c r="B1451" s="151"/>
      <c r="C1451" s="151"/>
      <c r="D1451" s="151"/>
      <c r="E1451" s="151"/>
      <c r="F1451" s="151"/>
      <c r="G1451" s="151"/>
      <c r="H1451" s="151"/>
      <c r="I1451" s="151"/>
      <c r="J1451" s="151"/>
      <c r="K1451" s="151"/>
      <c r="L1451" s="151"/>
      <c r="M1451" s="151"/>
      <c r="N1451" s="151"/>
      <c r="O1451" s="151"/>
      <c r="P1451" s="151"/>
      <c r="Q1451" s="151"/>
      <c r="R1451" s="151"/>
      <c r="S1451" s="151"/>
      <c r="T1451" s="151"/>
      <c r="U1451" s="151"/>
      <c r="V1451" s="151"/>
      <c r="W1451" s="151"/>
      <c r="X1451" s="151"/>
      <c r="Y1451" s="151"/>
      <c r="Z1451" s="151"/>
      <c r="AA1451" s="151"/>
      <c r="AB1451" s="151"/>
      <c r="AC1451" s="151"/>
      <c r="AD1451" s="151"/>
      <c r="AE1451" s="151"/>
      <c r="AF1451" s="151"/>
      <c r="AG1451" s="151"/>
      <c r="AH1451" s="151"/>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c r="BG1451" s="151"/>
      <c r="BH1451" s="151"/>
      <c r="BI1451" s="151"/>
      <c r="BJ1451" s="151"/>
      <c r="BK1451" s="151"/>
      <c r="BL1451" s="151"/>
      <c r="BM1451" s="151"/>
      <c r="BN1451" s="151"/>
      <c r="BO1451" s="151"/>
      <c r="BP1451" s="151"/>
      <c r="BQ1451" s="151"/>
      <c r="BR1451" s="151"/>
      <c r="BS1451" s="151"/>
      <c r="BT1451" s="151"/>
      <c r="BU1451" s="151"/>
      <c r="BV1451" s="151"/>
      <c r="BW1451" s="151"/>
      <c r="BX1451" s="151"/>
      <c r="BY1451" s="151"/>
      <c r="BZ1451" s="151"/>
      <c r="CA1451" s="151"/>
      <c r="CB1451" s="151"/>
      <c r="CC1451" s="151"/>
      <c r="CD1451" s="151"/>
      <c r="CE1451" s="151"/>
      <c r="CF1451" s="151"/>
      <c r="CG1451" s="151"/>
      <c r="CH1451" s="151"/>
      <c r="CI1451" s="151"/>
      <c r="CJ1451" s="151"/>
      <c r="CK1451" s="151"/>
      <c r="CL1451" s="151"/>
      <c r="CM1451" s="151"/>
      <c r="CN1451" s="151"/>
      <c r="CO1451" s="151"/>
      <c r="CP1451" s="151"/>
      <c r="CQ1451" s="151"/>
      <c r="CR1451" s="151"/>
      <c r="CS1451" s="151"/>
      <c r="CT1451" s="151"/>
      <c r="CU1451" s="151"/>
      <c r="CV1451" s="151"/>
      <c r="CW1451" s="151"/>
      <c r="CX1451" s="151"/>
      <c r="CY1451" s="151"/>
      <c r="CZ1451" s="151"/>
      <c r="DA1451" s="151"/>
      <c r="DB1451" s="151"/>
      <c r="DC1451" s="151"/>
      <c r="DD1451" s="151"/>
      <c r="DE1451" s="151"/>
      <c r="DF1451" s="151"/>
      <c r="DG1451" s="151"/>
      <c r="DH1451" s="151"/>
      <c r="DI1451" s="151"/>
      <c r="DJ1451" s="151"/>
      <c r="DK1451" s="151"/>
      <c r="DL1451" s="151"/>
      <c r="DM1451" s="151"/>
      <c r="DN1451" s="151"/>
      <c r="DO1451" s="151"/>
    </row>
    <row r="1452" spans="1:119" ht="15.75" customHeight="1" x14ac:dyDescent="0.2">
      <c r="A1452" s="151"/>
      <c r="B1452" s="151"/>
      <c r="C1452" s="151"/>
      <c r="D1452" s="151"/>
      <c r="E1452" s="151"/>
      <c r="F1452" s="151"/>
      <c r="G1452" s="151"/>
      <c r="H1452" s="151"/>
      <c r="I1452" s="151"/>
      <c r="J1452" s="151"/>
      <c r="K1452" s="151"/>
      <c r="L1452" s="151"/>
      <c r="M1452" s="151"/>
      <c r="N1452" s="151"/>
      <c r="O1452" s="151"/>
      <c r="P1452" s="151"/>
      <c r="Q1452" s="151"/>
      <c r="R1452" s="151"/>
      <c r="S1452" s="151"/>
      <c r="T1452" s="151"/>
      <c r="U1452" s="151"/>
      <c r="V1452" s="151"/>
      <c r="W1452" s="151"/>
      <c r="X1452" s="151"/>
      <c r="Y1452" s="151"/>
      <c r="Z1452" s="151"/>
      <c r="AA1452" s="151"/>
      <c r="AB1452" s="151"/>
      <c r="AC1452" s="151"/>
      <c r="AD1452" s="151"/>
      <c r="AE1452" s="151"/>
      <c r="AF1452" s="151"/>
      <c r="AG1452" s="151"/>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c r="BG1452" s="151"/>
      <c r="BH1452" s="151"/>
      <c r="BI1452" s="151"/>
      <c r="BJ1452" s="151"/>
      <c r="BK1452" s="151"/>
      <c r="BL1452" s="151"/>
      <c r="BM1452" s="151"/>
      <c r="BN1452" s="151"/>
      <c r="BO1452" s="151"/>
      <c r="BP1452" s="151"/>
      <c r="BQ1452" s="151"/>
      <c r="BR1452" s="151"/>
      <c r="BS1452" s="151"/>
      <c r="BT1452" s="151"/>
      <c r="BU1452" s="151"/>
      <c r="BV1452" s="151"/>
      <c r="BW1452" s="151"/>
      <c r="BX1452" s="151"/>
      <c r="BY1452" s="151"/>
      <c r="BZ1452" s="151"/>
      <c r="CA1452" s="151"/>
      <c r="CB1452" s="151"/>
      <c r="CC1452" s="151"/>
      <c r="CD1452" s="151"/>
      <c r="CE1452" s="151"/>
      <c r="CF1452" s="151"/>
      <c r="CG1452" s="151"/>
      <c r="CH1452" s="151"/>
      <c r="CI1452" s="151"/>
      <c r="CJ1452" s="151"/>
      <c r="CK1452" s="151"/>
      <c r="CL1452" s="151"/>
      <c r="CM1452" s="151"/>
      <c r="CN1452" s="151"/>
      <c r="CO1452" s="151"/>
      <c r="CP1452" s="151"/>
      <c r="CQ1452" s="151"/>
      <c r="CR1452" s="151"/>
      <c r="CS1452" s="151"/>
      <c r="CT1452" s="151"/>
      <c r="CU1452" s="151"/>
      <c r="CV1452" s="151"/>
      <c r="CW1452" s="151"/>
      <c r="CX1452" s="151"/>
      <c r="CY1452" s="151"/>
      <c r="CZ1452" s="151"/>
      <c r="DA1452" s="151"/>
      <c r="DB1452" s="151"/>
      <c r="DC1452" s="151"/>
      <c r="DD1452" s="151"/>
      <c r="DE1452" s="151"/>
      <c r="DF1452" s="151"/>
      <c r="DG1452" s="151"/>
      <c r="DH1452" s="151"/>
      <c r="DI1452" s="151"/>
      <c r="DJ1452" s="151"/>
      <c r="DK1452" s="151"/>
      <c r="DL1452" s="151"/>
      <c r="DM1452" s="151"/>
      <c r="DN1452" s="151"/>
      <c r="DO1452" s="151"/>
    </row>
    <row r="1453" spans="1:119" ht="15.75" customHeight="1" x14ac:dyDescent="0.2">
      <c r="A1453" s="151"/>
      <c r="B1453" s="151"/>
      <c r="C1453" s="151"/>
      <c r="D1453" s="151"/>
      <c r="E1453" s="151"/>
      <c r="F1453" s="151"/>
      <c r="G1453" s="151"/>
      <c r="H1453" s="151"/>
      <c r="I1453" s="151"/>
      <c r="J1453" s="151"/>
      <c r="K1453" s="151"/>
      <c r="L1453" s="151"/>
      <c r="M1453" s="151"/>
      <c r="N1453" s="151"/>
      <c r="O1453" s="151"/>
      <c r="P1453" s="151"/>
      <c r="Q1453" s="151"/>
      <c r="R1453" s="151"/>
      <c r="S1453" s="151"/>
      <c r="T1453" s="151"/>
      <c r="U1453" s="151"/>
      <c r="V1453" s="151"/>
      <c r="W1453" s="151"/>
      <c r="X1453" s="151"/>
      <c r="Y1453" s="151"/>
      <c r="Z1453" s="151"/>
      <c r="AA1453" s="151"/>
      <c r="AB1453" s="151"/>
      <c r="AC1453" s="151"/>
      <c r="AD1453" s="151"/>
      <c r="AE1453" s="151"/>
      <c r="AF1453" s="151"/>
      <c r="AG1453" s="151"/>
      <c r="AH1453" s="151"/>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c r="BG1453" s="151"/>
      <c r="BH1453" s="151"/>
      <c r="BI1453" s="151"/>
      <c r="BJ1453" s="151"/>
      <c r="BK1453" s="151"/>
      <c r="BL1453" s="151"/>
      <c r="BM1453" s="151"/>
      <c r="BN1453" s="151"/>
      <c r="BO1453" s="151"/>
      <c r="BP1453" s="151"/>
      <c r="BQ1453" s="151"/>
      <c r="BR1453" s="151"/>
      <c r="BS1453" s="151"/>
      <c r="BT1453" s="151"/>
      <c r="BU1453" s="151"/>
      <c r="BV1453" s="151"/>
      <c r="BW1453" s="151"/>
      <c r="BX1453" s="151"/>
      <c r="BY1453" s="151"/>
      <c r="BZ1453" s="151"/>
      <c r="CA1453" s="151"/>
      <c r="CB1453" s="151"/>
      <c r="CC1453" s="151"/>
      <c r="CD1453" s="151"/>
      <c r="CE1453" s="151"/>
      <c r="CF1453" s="151"/>
      <c r="CG1453" s="151"/>
      <c r="CH1453" s="151"/>
      <c r="CI1453" s="151"/>
      <c r="CJ1453" s="151"/>
      <c r="CK1453" s="151"/>
      <c r="CL1453" s="151"/>
      <c r="CM1453" s="151"/>
      <c r="CN1453" s="151"/>
      <c r="CO1453" s="151"/>
      <c r="CP1453" s="151"/>
      <c r="CQ1453" s="151"/>
      <c r="CR1453" s="151"/>
      <c r="CS1453" s="151"/>
      <c r="CT1453" s="151"/>
      <c r="CU1453" s="151"/>
      <c r="CV1453" s="151"/>
      <c r="CW1453" s="151"/>
      <c r="CX1453" s="151"/>
      <c r="CY1453" s="151"/>
      <c r="CZ1453" s="151"/>
      <c r="DA1453" s="151"/>
      <c r="DB1453" s="151"/>
      <c r="DC1453" s="151"/>
      <c r="DD1453" s="151"/>
      <c r="DE1453" s="151"/>
      <c r="DF1453" s="151"/>
      <c r="DG1453" s="151"/>
      <c r="DH1453" s="151"/>
      <c r="DI1453" s="151"/>
      <c r="DJ1453" s="151"/>
      <c r="DK1453" s="151"/>
      <c r="DL1453" s="151"/>
      <c r="DM1453" s="151"/>
      <c r="DN1453" s="151"/>
      <c r="DO1453" s="151"/>
    </row>
    <row r="1454" spans="1:119" ht="15.75" customHeight="1" x14ac:dyDescent="0.2">
      <c r="A1454" s="151"/>
      <c r="B1454" s="151"/>
      <c r="C1454" s="151"/>
      <c r="D1454" s="151"/>
      <c r="E1454" s="151"/>
      <c r="F1454" s="151"/>
      <c r="G1454" s="151"/>
      <c r="H1454" s="151"/>
      <c r="I1454" s="151"/>
      <c r="J1454" s="151"/>
      <c r="K1454" s="151"/>
      <c r="L1454" s="151"/>
      <c r="M1454" s="151"/>
      <c r="N1454" s="151"/>
      <c r="O1454" s="151"/>
      <c r="P1454" s="151"/>
      <c r="Q1454" s="151"/>
      <c r="R1454" s="151"/>
      <c r="S1454" s="151"/>
      <c r="T1454" s="151"/>
      <c r="U1454" s="151"/>
      <c r="V1454" s="151"/>
      <c r="W1454" s="151"/>
      <c r="X1454" s="151"/>
      <c r="Y1454" s="151"/>
      <c r="Z1454" s="151"/>
      <c r="AA1454" s="151"/>
      <c r="AB1454" s="151"/>
      <c r="AC1454" s="151"/>
      <c r="AD1454" s="151"/>
      <c r="AE1454" s="151"/>
      <c r="AF1454" s="151"/>
      <c r="AG1454" s="151"/>
      <c r="AH1454" s="151"/>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c r="BG1454" s="151"/>
      <c r="BH1454" s="151"/>
      <c r="BI1454" s="151"/>
      <c r="BJ1454" s="151"/>
      <c r="BK1454" s="151"/>
      <c r="BL1454" s="151"/>
      <c r="BM1454" s="151"/>
      <c r="BN1454" s="151"/>
      <c r="BO1454" s="151"/>
      <c r="BP1454" s="151"/>
      <c r="BQ1454" s="151"/>
      <c r="BR1454" s="151"/>
      <c r="BS1454" s="151"/>
      <c r="BT1454" s="151"/>
      <c r="BU1454" s="151"/>
      <c r="BV1454" s="151"/>
      <c r="BW1454" s="151"/>
      <c r="BX1454" s="151"/>
      <c r="BY1454" s="151"/>
      <c r="BZ1454" s="151"/>
      <c r="CA1454" s="151"/>
      <c r="CB1454" s="151"/>
      <c r="CC1454" s="151"/>
      <c r="CD1454" s="151"/>
      <c r="CE1454" s="151"/>
      <c r="CF1454" s="151"/>
      <c r="CG1454" s="151"/>
      <c r="CH1454" s="151"/>
      <c r="CI1454" s="151"/>
      <c r="CJ1454" s="151"/>
      <c r="CK1454" s="151"/>
      <c r="CL1454" s="151"/>
      <c r="CM1454" s="151"/>
      <c r="CN1454" s="151"/>
      <c r="CO1454" s="151"/>
      <c r="CP1454" s="151"/>
      <c r="CQ1454" s="151"/>
      <c r="CR1454" s="151"/>
      <c r="CS1454" s="151"/>
      <c r="CT1454" s="151"/>
      <c r="CU1454" s="151"/>
      <c r="CV1454" s="151"/>
      <c r="CW1454" s="151"/>
      <c r="CX1454" s="151"/>
      <c r="CY1454" s="151"/>
      <c r="CZ1454" s="151"/>
      <c r="DA1454" s="151"/>
      <c r="DB1454" s="151"/>
      <c r="DC1454" s="151"/>
      <c r="DD1454" s="151"/>
      <c r="DE1454" s="151"/>
      <c r="DF1454" s="151"/>
      <c r="DG1454" s="151"/>
      <c r="DH1454" s="151"/>
      <c r="DI1454" s="151"/>
      <c r="DJ1454" s="151"/>
      <c r="DK1454" s="151"/>
      <c r="DL1454" s="151"/>
      <c r="DM1454" s="151"/>
      <c r="DN1454" s="151"/>
      <c r="DO1454" s="151"/>
    </row>
    <row r="1455" spans="1:119" ht="15.75" customHeight="1" x14ac:dyDescent="0.2">
      <c r="A1455" s="151"/>
      <c r="B1455" s="151"/>
      <c r="C1455" s="151"/>
      <c r="D1455" s="151"/>
      <c r="E1455" s="151"/>
      <c r="F1455" s="151"/>
      <c r="G1455" s="151"/>
      <c r="H1455" s="151"/>
      <c r="I1455" s="151"/>
      <c r="J1455" s="151"/>
      <c r="K1455" s="151"/>
      <c r="L1455" s="151"/>
      <c r="M1455" s="151"/>
      <c r="N1455" s="151"/>
      <c r="O1455" s="151"/>
      <c r="P1455" s="151"/>
      <c r="Q1455" s="151"/>
      <c r="R1455" s="151"/>
      <c r="S1455" s="151"/>
      <c r="T1455" s="151"/>
      <c r="U1455" s="151"/>
      <c r="V1455" s="151"/>
      <c r="W1455" s="151"/>
      <c r="X1455" s="151"/>
      <c r="Y1455" s="151"/>
      <c r="Z1455" s="151"/>
      <c r="AA1455" s="151"/>
      <c r="AB1455" s="151"/>
      <c r="AC1455" s="151"/>
      <c r="AD1455" s="151"/>
      <c r="AE1455" s="151"/>
      <c r="AF1455" s="151"/>
      <c r="AG1455" s="151"/>
      <c r="AH1455" s="151"/>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c r="BG1455" s="151"/>
      <c r="BH1455" s="151"/>
      <c r="BI1455" s="151"/>
      <c r="BJ1455" s="151"/>
      <c r="BK1455" s="151"/>
      <c r="BL1455" s="151"/>
      <c r="BM1455" s="151"/>
      <c r="BN1455" s="151"/>
      <c r="BO1455" s="151"/>
      <c r="BP1455" s="151"/>
      <c r="BQ1455" s="151"/>
      <c r="BR1455" s="151"/>
      <c r="BS1455" s="151"/>
      <c r="BT1455" s="151"/>
      <c r="BU1455" s="151"/>
      <c r="BV1455" s="151"/>
      <c r="BW1455" s="151"/>
      <c r="BX1455" s="151"/>
      <c r="BY1455" s="151"/>
      <c r="BZ1455" s="151"/>
      <c r="CA1455" s="151"/>
      <c r="CB1455" s="151"/>
      <c r="CC1455" s="151"/>
      <c r="CD1455" s="151"/>
      <c r="CE1455" s="151"/>
      <c r="CF1455" s="151"/>
      <c r="CG1455" s="151"/>
      <c r="CH1455" s="151"/>
      <c r="CI1455" s="151"/>
      <c r="CJ1455" s="151"/>
      <c r="CK1455" s="151"/>
      <c r="CL1455" s="151"/>
      <c r="CM1455" s="151"/>
      <c r="CN1455" s="151"/>
      <c r="CO1455" s="151"/>
      <c r="CP1455" s="151"/>
      <c r="CQ1455" s="151"/>
      <c r="CR1455" s="151"/>
      <c r="CS1455" s="151"/>
      <c r="CT1455" s="151"/>
      <c r="CU1455" s="151"/>
      <c r="CV1455" s="151"/>
      <c r="CW1455" s="151"/>
      <c r="CX1455" s="151"/>
      <c r="CY1455" s="151"/>
      <c r="CZ1455" s="151"/>
      <c r="DA1455" s="151"/>
      <c r="DB1455" s="151"/>
      <c r="DC1455" s="151"/>
      <c r="DD1455" s="151"/>
      <c r="DE1455" s="151"/>
      <c r="DF1455" s="151"/>
      <c r="DG1455" s="151"/>
      <c r="DH1455" s="151"/>
      <c r="DI1455" s="151"/>
      <c r="DJ1455" s="151"/>
      <c r="DK1455" s="151"/>
      <c r="DL1455" s="151"/>
      <c r="DM1455" s="151"/>
      <c r="DN1455" s="151"/>
      <c r="DO1455" s="151"/>
    </row>
    <row r="1456" spans="1:119" ht="15.75" customHeight="1" x14ac:dyDescent="0.2">
      <c r="A1456" s="151"/>
      <c r="B1456" s="151"/>
      <c r="C1456" s="151"/>
      <c r="D1456" s="151"/>
      <c r="E1456" s="151"/>
      <c r="F1456" s="151"/>
      <c r="G1456" s="151"/>
      <c r="H1456" s="151"/>
      <c r="I1456" s="151"/>
      <c r="J1456" s="151"/>
      <c r="K1456" s="151"/>
      <c r="L1456" s="151"/>
      <c r="M1456" s="151"/>
      <c r="N1456" s="151"/>
      <c r="O1456" s="151"/>
      <c r="P1456" s="151"/>
      <c r="Q1456" s="151"/>
      <c r="R1456" s="151"/>
      <c r="S1456" s="151"/>
      <c r="T1456" s="151"/>
      <c r="U1456" s="151"/>
      <c r="V1456" s="151"/>
      <c r="W1456" s="151"/>
      <c r="X1456" s="151"/>
      <c r="Y1456" s="151"/>
      <c r="Z1456" s="151"/>
      <c r="AA1456" s="151"/>
      <c r="AB1456" s="151"/>
      <c r="AC1456" s="151"/>
      <c r="AD1456" s="151"/>
      <c r="AE1456" s="151"/>
      <c r="AF1456" s="151"/>
      <c r="AG1456" s="151"/>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c r="BG1456" s="151"/>
      <c r="BH1456" s="151"/>
      <c r="BI1456" s="151"/>
      <c r="BJ1456" s="151"/>
      <c r="BK1456" s="151"/>
      <c r="BL1456" s="151"/>
      <c r="BM1456" s="151"/>
      <c r="BN1456" s="151"/>
      <c r="BO1456" s="151"/>
      <c r="BP1456" s="151"/>
      <c r="BQ1456" s="151"/>
      <c r="BR1456" s="151"/>
      <c r="BS1456" s="151"/>
      <c r="BT1456" s="151"/>
      <c r="BU1456" s="151"/>
      <c r="BV1456" s="151"/>
      <c r="BW1456" s="151"/>
      <c r="BX1456" s="151"/>
      <c r="BY1456" s="151"/>
      <c r="BZ1456" s="151"/>
      <c r="CA1456" s="151"/>
      <c r="CB1456" s="151"/>
      <c r="CC1456" s="151"/>
      <c r="CD1456" s="151"/>
      <c r="CE1456" s="151"/>
      <c r="CF1456" s="151"/>
      <c r="CG1456" s="151"/>
      <c r="CH1456" s="151"/>
      <c r="CI1456" s="151"/>
      <c r="CJ1456" s="151"/>
      <c r="CK1456" s="151"/>
      <c r="CL1456" s="151"/>
      <c r="CM1456" s="151"/>
      <c r="CN1456" s="151"/>
      <c r="CO1456" s="151"/>
      <c r="CP1456" s="151"/>
      <c r="CQ1456" s="151"/>
      <c r="CR1456" s="151"/>
      <c r="CS1456" s="151"/>
      <c r="CT1456" s="151"/>
      <c r="CU1456" s="151"/>
      <c r="CV1456" s="151"/>
      <c r="CW1456" s="151"/>
      <c r="CX1456" s="151"/>
      <c r="CY1456" s="151"/>
      <c r="CZ1456" s="151"/>
      <c r="DA1456" s="151"/>
      <c r="DB1456" s="151"/>
      <c r="DC1456" s="151"/>
      <c r="DD1456" s="151"/>
      <c r="DE1456" s="151"/>
      <c r="DF1456" s="151"/>
      <c r="DG1456" s="151"/>
      <c r="DH1456" s="151"/>
      <c r="DI1456" s="151"/>
      <c r="DJ1456" s="151"/>
      <c r="DK1456" s="151"/>
      <c r="DL1456" s="151"/>
      <c r="DM1456" s="151"/>
      <c r="DN1456" s="151"/>
      <c r="DO1456" s="151"/>
    </row>
    <row r="1457" spans="1:119" ht="15.75" customHeight="1" x14ac:dyDescent="0.2">
      <c r="A1457" s="151"/>
      <c r="B1457" s="151"/>
      <c r="C1457" s="151"/>
      <c r="D1457" s="151"/>
      <c r="E1457" s="151"/>
      <c r="F1457" s="151"/>
      <c r="G1457" s="151"/>
      <c r="H1457" s="151"/>
      <c r="I1457" s="151"/>
      <c r="J1457" s="151"/>
      <c r="K1457" s="151"/>
      <c r="L1457" s="151"/>
      <c r="M1457" s="151"/>
      <c r="N1457" s="151"/>
      <c r="O1457" s="151"/>
      <c r="P1457" s="151"/>
      <c r="Q1457" s="151"/>
      <c r="R1457" s="151"/>
      <c r="S1457" s="151"/>
      <c r="T1457" s="151"/>
      <c r="U1457" s="151"/>
      <c r="V1457" s="151"/>
      <c r="W1457" s="151"/>
      <c r="X1457" s="151"/>
      <c r="Y1457" s="151"/>
      <c r="Z1457" s="151"/>
      <c r="AA1457" s="151"/>
      <c r="AB1457" s="151"/>
      <c r="AC1457" s="151"/>
      <c r="AD1457" s="151"/>
      <c r="AE1457" s="151"/>
      <c r="AF1457" s="151"/>
      <c r="AG1457" s="151"/>
      <c r="AH1457" s="151"/>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c r="BG1457" s="151"/>
      <c r="BH1457" s="151"/>
      <c r="BI1457" s="151"/>
      <c r="BJ1457" s="151"/>
      <c r="BK1457" s="151"/>
      <c r="BL1457" s="151"/>
      <c r="BM1457" s="151"/>
      <c r="BN1457" s="151"/>
      <c r="BO1457" s="151"/>
      <c r="BP1457" s="151"/>
      <c r="BQ1457" s="151"/>
      <c r="BR1457" s="151"/>
      <c r="BS1457" s="151"/>
      <c r="BT1457" s="151"/>
      <c r="BU1457" s="151"/>
      <c r="BV1457" s="151"/>
      <c r="BW1457" s="151"/>
      <c r="BX1457" s="151"/>
      <c r="BY1457" s="151"/>
      <c r="BZ1457" s="151"/>
      <c r="CA1457" s="151"/>
      <c r="CB1457" s="151"/>
      <c r="CC1457" s="151"/>
      <c r="CD1457" s="151"/>
      <c r="CE1457" s="151"/>
      <c r="CF1457" s="151"/>
      <c r="CG1457" s="151"/>
      <c r="CH1457" s="151"/>
      <c r="CI1457" s="151"/>
      <c r="CJ1457" s="151"/>
      <c r="CK1457" s="151"/>
      <c r="CL1457" s="151"/>
      <c r="CM1457" s="151"/>
      <c r="CN1457" s="151"/>
      <c r="CO1457" s="151"/>
      <c r="CP1457" s="151"/>
      <c r="CQ1457" s="151"/>
      <c r="CR1457" s="151"/>
      <c r="CS1457" s="151"/>
      <c r="CT1457" s="151"/>
      <c r="CU1457" s="151"/>
      <c r="CV1457" s="151"/>
      <c r="CW1457" s="151"/>
      <c r="CX1457" s="151"/>
      <c r="CY1457" s="151"/>
      <c r="CZ1457" s="151"/>
      <c r="DA1457" s="151"/>
      <c r="DB1457" s="151"/>
      <c r="DC1457" s="151"/>
      <c r="DD1457" s="151"/>
      <c r="DE1457" s="151"/>
      <c r="DF1457" s="151"/>
      <c r="DG1457" s="151"/>
      <c r="DH1457" s="151"/>
      <c r="DI1457" s="151"/>
      <c r="DJ1457" s="151"/>
      <c r="DK1457" s="151"/>
      <c r="DL1457" s="151"/>
      <c r="DM1457" s="151"/>
      <c r="DN1457" s="151"/>
      <c r="DO1457" s="151"/>
    </row>
    <row r="1458" spans="1:119" ht="15.75" customHeight="1" x14ac:dyDescent="0.2">
      <c r="A1458" s="151"/>
      <c r="B1458" s="151"/>
      <c r="C1458" s="151"/>
      <c r="D1458" s="151"/>
      <c r="E1458" s="151"/>
      <c r="F1458" s="151"/>
      <c r="G1458" s="151"/>
      <c r="H1458" s="151"/>
      <c r="I1458" s="151"/>
      <c r="J1458" s="151"/>
      <c r="K1458" s="151"/>
      <c r="L1458" s="151"/>
      <c r="M1458" s="151"/>
      <c r="N1458" s="151"/>
      <c r="O1458" s="151"/>
      <c r="P1458" s="151"/>
      <c r="Q1458" s="151"/>
      <c r="R1458" s="151"/>
      <c r="S1458" s="151"/>
      <c r="T1458" s="151"/>
      <c r="U1458" s="151"/>
      <c r="V1458" s="151"/>
      <c r="W1458" s="151"/>
      <c r="X1458" s="151"/>
      <c r="Y1458" s="151"/>
      <c r="Z1458" s="151"/>
      <c r="AA1458" s="151"/>
      <c r="AB1458" s="151"/>
      <c r="AC1458" s="151"/>
      <c r="AD1458" s="151"/>
      <c r="AE1458" s="151"/>
      <c r="AF1458" s="151"/>
      <c r="AG1458" s="151"/>
      <c r="AH1458" s="151"/>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c r="BG1458" s="151"/>
      <c r="BH1458" s="151"/>
      <c r="BI1458" s="151"/>
      <c r="BJ1458" s="151"/>
      <c r="BK1458" s="151"/>
      <c r="BL1458" s="151"/>
      <c r="BM1458" s="151"/>
      <c r="BN1458" s="151"/>
      <c r="BO1458" s="151"/>
      <c r="BP1458" s="151"/>
      <c r="BQ1458" s="151"/>
      <c r="BR1458" s="151"/>
      <c r="BS1458" s="151"/>
      <c r="BT1458" s="151"/>
      <c r="BU1458" s="151"/>
      <c r="BV1458" s="151"/>
      <c r="BW1458" s="151"/>
      <c r="BX1458" s="151"/>
      <c r="BY1458" s="151"/>
      <c r="BZ1458" s="151"/>
      <c r="CA1458" s="151"/>
      <c r="CB1458" s="151"/>
      <c r="CC1458" s="151"/>
      <c r="CD1458" s="151"/>
      <c r="CE1458" s="151"/>
      <c r="CF1458" s="151"/>
      <c r="CG1458" s="151"/>
      <c r="CH1458" s="151"/>
      <c r="CI1458" s="151"/>
      <c r="CJ1458" s="151"/>
      <c r="CK1458" s="151"/>
      <c r="CL1458" s="151"/>
      <c r="CM1458" s="151"/>
      <c r="CN1458" s="151"/>
      <c r="CO1458" s="151"/>
      <c r="CP1458" s="151"/>
      <c r="CQ1458" s="151"/>
      <c r="CR1458" s="151"/>
      <c r="CS1458" s="151"/>
      <c r="CT1458" s="151"/>
      <c r="CU1458" s="151"/>
      <c r="CV1458" s="151"/>
      <c r="CW1458" s="151"/>
      <c r="CX1458" s="151"/>
      <c r="CY1458" s="151"/>
      <c r="CZ1458" s="151"/>
      <c r="DA1458" s="151"/>
      <c r="DB1458" s="151"/>
      <c r="DC1458" s="151"/>
      <c r="DD1458" s="151"/>
      <c r="DE1458" s="151"/>
      <c r="DF1458" s="151"/>
      <c r="DG1458" s="151"/>
      <c r="DH1458" s="151"/>
      <c r="DI1458" s="151"/>
      <c r="DJ1458" s="151"/>
      <c r="DK1458" s="151"/>
      <c r="DL1458" s="151"/>
      <c r="DM1458" s="151"/>
      <c r="DN1458" s="151"/>
      <c r="DO1458" s="151"/>
    </row>
    <row r="1459" spans="1:119" ht="15.75" customHeight="1" x14ac:dyDescent="0.2">
      <c r="A1459" s="151"/>
      <c r="B1459" s="151"/>
      <c r="C1459" s="151"/>
      <c r="D1459" s="151"/>
      <c r="E1459" s="151"/>
      <c r="F1459" s="151"/>
      <c r="G1459" s="151"/>
      <c r="H1459" s="151"/>
      <c r="I1459" s="151"/>
      <c r="J1459" s="151"/>
      <c r="K1459" s="151"/>
      <c r="L1459" s="151"/>
      <c r="M1459" s="151"/>
      <c r="N1459" s="151"/>
      <c r="O1459" s="151"/>
      <c r="P1459" s="151"/>
      <c r="Q1459" s="151"/>
      <c r="R1459" s="151"/>
      <c r="S1459" s="151"/>
      <c r="T1459" s="151"/>
      <c r="U1459" s="151"/>
      <c r="V1459" s="151"/>
      <c r="W1459" s="151"/>
      <c r="X1459" s="151"/>
      <c r="Y1459" s="151"/>
      <c r="Z1459" s="151"/>
      <c r="AA1459" s="151"/>
      <c r="AB1459" s="151"/>
      <c r="AC1459" s="151"/>
      <c r="AD1459" s="151"/>
      <c r="AE1459" s="151"/>
      <c r="AF1459" s="151"/>
      <c r="AG1459" s="151"/>
      <c r="AH1459" s="151"/>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c r="BG1459" s="151"/>
      <c r="BH1459" s="151"/>
      <c r="BI1459" s="151"/>
      <c r="BJ1459" s="151"/>
      <c r="BK1459" s="151"/>
      <c r="BL1459" s="151"/>
      <c r="BM1459" s="151"/>
      <c r="BN1459" s="151"/>
      <c r="BO1459" s="151"/>
      <c r="BP1459" s="151"/>
      <c r="BQ1459" s="151"/>
      <c r="BR1459" s="151"/>
      <c r="BS1459" s="151"/>
      <c r="BT1459" s="151"/>
      <c r="BU1459" s="151"/>
      <c r="BV1459" s="151"/>
      <c r="BW1459" s="151"/>
      <c r="BX1459" s="151"/>
      <c r="BY1459" s="151"/>
      <c r="BZ1459" s="151"/>
      <c r="CA1459" s="151"/>
      <c r="CB1459" s="151"/>
      <c r="CC1459" s="151"/>
      <c r="CD1459" s="151"/>
      <c r="CE1459" s="151"/>
      <c r="CF1459" s="151"/>
      <c r="CG1459" s="151"/>
      <c r="CH1459" s="151"/>
      <c r="CI1459" s="151"/>
      <c r="CJ1459" s="151"/>
      <c r="CK1459" s="151"/>
      <c r="CL1459" s="151"/>
      <c r="CM1459" s="151"/>
      <c r="CN1459" s="151"/>
      <c r="CO1459" s="151"/>
      <c r="CP1459" s="151"/>
      <c r="CQ1459" s="151"/>
      <c r="CR1459" s="151"/>
      <c r="CS1459" s="151"/>
      <c r="CT1459" s="151"/>
      <c r="CU1459" s="151"/>
      <c r="CV1459" s="151"/>
      <c r="CW1459" s="151"/>
      <c r="CX1459" s="151"/>
      <c r="CY1459" s="151"/>
      <c r="CZ1459" s="151"/>
      <c r="DA1459" s="151"/>
      <c r="DB1459" s="151"/>
      <c r="DC1459" s="151"/>
      <c r="DD1459" s="151"/>
      <c r="DE1459" s="151"/>
      <c r="DF1459" s="151"/>
      <c r="DG1459" s="151"/>
      <c r="DH1459" s="151"/>
      <c r="DI1459" s="151"/>
      <c r="DJ1459" s="151"/>
      <c r="DK1459" s="151"/>
      <c r="DL1459" s="151"/>
      <c r="DM1459" s="151"/>
      <c r="DN1459" s="151"/>
      <c r="DO1459" s="151"/>
    </row>
    <row r="1460" spans="1:119" ht="15.75" customHeight="1" x14ac:dyDescent="0.2">
      <c r="A1460" s="151"/>
      <c r="B1460" s="151"/>
      <c r="C1460" s="151"/>
      <c r="D1460" s="151"/>
      <c r="E1460" s="151"/>
      <c r="F1460" s="151"/>
      <c r="G1460" s="151"/>
      <c r="H1460" s="151"/>
      <c r="I1460" s="151"/>
      <c r="J1460" s="151"/>
      <c r="K1460" s="151"/>
      <c r="L1460" s="151"/>
      <c r="M1460" s="151"/>
      <c r="N1460" s="151"/>
      <c r="O1460" s="151"/>
      <c r="P1460" s="151"/>
      <c r="Q1460" s="151"/>
      <c r="R1460" s="151"/>
      <c r="S1460" s="151"/>
      <c r="T1460" s="151"/>
      <c r="U1460" s="151"/>
      <c r="V1460" s="151"/>
      <c r="W1460" s="151"/>
      <c r="X1460" s="151"/>
      <c r="Y1460" s="151"/>
      <c r="Z1460" s="151"/>
      <c r="AA1460" s="151"/>
      <c r="AB1460" s="151"/>
      <c r="AC1460" s="151"/>
      <c r="AD1460" s="151"/>
      <c r="AE1460" s="151"/>
      <c r="AF1460" s="151"/>
      <c r="AG1460" s="151"/>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c r="BG1460" s="151"/>
      <c r="BH1460" s="151"/>
      <c r="BI1460" s="151"/>
      <c r="BJ1460" s="151"/>
      <c r="BK1460" s="151"/>
      <c r="BL1460" s="151"/>
      <c r="BM1460" s="151"/>
      <c r="BN1460" s="151"/>
      <c r="BO1460" s="151"/>
      <c r="BP1460" s="151"/>
      <c r="BQ1460" s="151"/>
      <c r="BR1460" s="151"/>
      <c r="BS1460" s="151"/>
      <c r="BT1460" s="151"/>
      <c r="BU1460" s="151"/>
      <c r="BV1460" s="151"/>
      <c r="BW1460" s="151"/>
      <c r="BX1460" s="151"/>
      <c r="BY1460" s="151"/>
      <c r="BZ1460" s="151"/>
      <c r="CA1460" s="151"/>
      <c r="CB1460" s="151"/>
      <c r="CC1460" s="151"/>
      <c r="CD1460" s="151"/>
      <c r="CE1460" s="151"/>
      <c r="CF1460" s="151"/>
      <c r="CG1460" s="151"/>
      <c r="CH1460" s="151"/>
      <c r="CI1460" s="151"/>
      <c r="CJ1460" s="151"/>
      <c r="CK1460" s="151"/>
      <c r="CL1460" s="151"/>
      <c r="CM1460" s="151"/>
      <c r="CN1460" s="151"/>
      <c r="CO1460" s="151"/>
      <c r="CP1460" s="151"/>
      <c r="CQ1460" s="151"/>
      <c r="CR1460" s="151"/>
      <c r="CS1460" s="151"/>
      <c r="CT1460" s="151"/>
      <c r="CU1460" s="151"/>
      <c r="CV1460" s="151"/>
      <c r="CW1460" s="151"/>
      <c r="CX1460" s="151"/>
      <c r="CY1460" s="151"/>
      <c r="CZ1460" s="151"/>
      <c r="DA1460" s="151"/>
      <c r="DB1460" s="151"/>
      <c r="DC1460" s="151"/>
      <c r="DD1460" s="151"/>
      <c r="DE1460" s="151"/>
      <c r="DF1460" s="151"/>
      <c r="DG1460" s="151"/>
      <c r="DH1460" s="151"/>
      <c r="DI1460" s="151"/>
      <c r="DJ1460" s="151"/>
      <c r="DK1460" s="151"/>
      <c r="DL1460" s="151"/>
      <c r="DM1460" s="151"/>
      <c r="DN1460" s="151"/>
      <c r="DO1460" s="151"/>
    </row>
    <row r="1461" spans="1:119" ht="15.75" customHeight="1" x14ac:dyDescent="0.2">
      <c r="A1461" s="151"/>
      <c r="B1461" s="151"/>
      <c r="C1461" s="151"/>
      <c r="D1461" s="151"/>
      <c r="E1461" s="151"/>
      <c r="F1461" s="151"/>
      <c r="G1461" s="151"/>
      <c r="H1461" s="151"/>
      <c r="I1461" s="151"/>
      <c r="J1461" s="151"/>
      <c r="K1461" s="151"/>
      <c r="L1461" s="151"/>
      <c r="M1461" s="151"/>
      <c r="N1461" s="151"/>
      <c r="O1461" s="151"/>
      <c r="P1461" s="151"/>
      <c r="Q1461" s="151"/>
      <c r="R1461" s="151"/>
      <c r="S1461" s="151"/>
      <c r="T1461" s="151"/>
      <c r="U1461" s="151"/>
      <c r="V1461" s="151"/>
      <c r="W1461" s="151"/>
      <c r="X1461" s="151"/>
      <c r="Y1461" s="151"/>
      <c r="Z1461" s="151"/>
      <c r="AA1461" s="151"/>
      <c r="AB1461" s="151"/>
      <c r="AC1461" s="151"/>
      <c r="AD1461" s="151"/>
      <c r="AE1461" s="151"/>
      <c r="AF1461" s="151"/>
      <c r="AG1461" s="151"/>
      <c r="AH1461" s="151"/>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c r="BG1461" s="151"/>
      <c r="BH1461" s="151"/>
      <c r="BI1461" s="151"/>
      <c r="BJ1461" s="151"/>
      <c r="BK1461" s="151"/>
      <c r="BL1461" s="151"/>
      <c r="BM1461" s="151"/>
      <c r="BN1461" s="151"/>
      <c r="BO1461" s="151"/>
      <c r="BP1461" s="151"/>
      <c r="BQ1461" s="151"/>
      <c r="BR1461" s="151"/>
      <c r="BS1461" s="151"/>
      <c r="BT1461" s="151"/>
      <c r="BU1461" s="151"/>
      <c r="BV1461" s="151"/>
      <c r="BW1461" s="151"/>
      <c r="BX1461" s="151"/>
      <c r="BY1461" s="151"/>
      <c r="BZ1461" s="151"/>
      <c r="CA1461" s="151"/>
      <c r="CB1461" s="151"/>
      <c r="CC1461" s="151"/>
      <c r="CD1461" s="151"/>
      <c r="CE1461" s="151"/>
      <c r="CF1461" s="151"/>
      <c r="CG1461" s="151"/>
      <c r="CH1461" s="151"/>
      <c r="CI1461" s="151"/>
      <c r="CJ1461" s="151"/>
      <c r="CK1461" s="151"/>
      <c r="CL1461" s="151"/>
      <c r="CM1461" s="151"/>
      <c r="CN1461" s="151"/>
      <c r="CO1461" s="151"/>
      <c r="CP1461" s="151"/>
      <c r="CQ1461" s="151"/>
      <c r="CR1461" s="151"/>
      <c r="CS1461" s="151"/>
      <c r="CT1461" s="151"/>
      <c r="CU1461" s="151"/>
      <c r="CV1461" s="151"/>
      <c r="CW1461" s="151"/>
      <c r="CX1461" s="151"/>
      <c r="CY1461" s="151"/>
      <c r="CZ1461" s="151"/>
      <c r="DA1461" s="151"/>
      <c r="DB1461" s="151"/>
      <c r="DC1461" s="151"/>
      <c r="DD1461" s="151"/>
      <c r="DE1461" s="151"/>
      <c r="DF1461" s="151"/>
      <c r="DG1461" s="151"/>
      <c r="DH1461" s="151"/>
      <c r="DI1461" s="151"/>
      <c r="DJ1461" s="151"/>
      <c r="DK1461" s="151"/>
      <c r="DL1461" s="151"/>
      <c r="DM1461" s="151"/>
      <c r="DN1461" s="151"/>
      <c r="DO1461" s="151"/>
    </row>
    <row r="1462" spans="1:119" ht="15.75" customHeight="1" x14ac:dyDescent="0.2">
      <c r="A1462" s="151"/>
      <c r="B1462" s="151"/>
      <c r="C1462" s="151"/>
      <c r="D1462" s="151"/>
      <c r="E1462" s="151"/>
      <c r="F1462" s="151"/>
      <c r="G1462" s="151"/>
      <c r="H1462" s="151"/>
      <c r="I1462" s="151"/>
      <c r="J1462" s="151"/>
      <c r="K1462" s="151"/>
      <c r="L1462" s="151"/>
      <c r="M1462" s="151"/>
      <c r="N1462" s="151"/>
      <c r="O1462" s="151"/>
      <c r="P1462" s="151"/>
      <c r="Q1462" s="151"/>
      <c r="R1462" s="151"/>
      <c r="S1462" s="151"/>
      <c r="T1462" s="151"/>
      <c r="U1462" s="151"/>
      <c r="V1462" s="151"/>
      <c r="W1462" s="151"/>
      <c r="X1462" s="151"/>
      <c r="Y1462" s="151"/>
      <c r="Z1462" s="151"/>
      <c r="AA1462" s="151"/>
      <c r="AB1462" s="151"/>
      <c r="AC1462" s="151"/>
      <c r="AD1462" s="151"/>
      <c r="AE1462" s="151"/>
      <c r="AF1462" s="151"/>
      <c r="AG1462" s="151"/>
      <c r="AH1462" s="151"/>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c r="BG1462" s="151"/>
      <c r="BH1462" s="151"/>
      <c r="BI1462" s="151"/>
      <c r="BJ1462" s="151"/>
      <c r="BK1462" s="151"/>
      <c r="BL1462" s="151"/>
      <c r="BM1462" s="151"/>
      <c r="BN1462" s="151"/>
      <c r="BO1462" s="151"/>
      <c r="BP1462" s="151"/>
      <c r="BQ1462" s="151"/>
      <c r="BR1462" s="151"/>
      <c r="BS1462" s="151"/>
      <c r="BT1462" s="151"/>
      <c r="BU1462" s="151"/>
      <c r="BV1462" s="151"/>
      <c r="BW1462" s="151"/>
      <c r="BX1462" s="151"/>
      <c r="BY1462" s="151"/>
      <c r="BZ1462" s="151"/>
      <c r="CA1462" s="151"/>
      <c r="CB1462" s="151"/>
      <c r="CC1462" s="151"/>
      <c r="CD1462" s="151"/>
      <c r="CE1462" s="151"/>
      <c r="CF1462" s="151"/>
      <c r="CG1462" s="151"/>
      <c r="CH1462" s="151"/>
      <c r="CI1462" s="151"/>
      <c r="CJ1462" s="151"/>
      <c r="CK1462" s="151"/>
      <c r="CL1462" s="151"/>
      <c r="CM1462" s="151"/>
      <c r="CN1462" s="151"/>
      <c r="CO1462" s="151"/>
      <c r="CP1462" s="151"/>
      <c r="CQ1462" s="151"/>
      <c r="CR1462" s="151"/>
      <c r="CS1462" s="151"/>
      <c r="CT1462" s="151"/>
      <c r="CU1462" s="151"/>
      <c r="CV1462" s="151"/>
      <c r="CW1462" s="151"/>
      <c r="CX1462" s="151"/>
      <c r="CY1462" s="151"/>
      <c r="CZ1462" s="151"/>
      <c r="DA1462" s="151"/>
      <c r="DB1462" s="151"/>
      <c r="DC1462" s="151"/>
      <c r="DD1462" s="151"/>
      <c r="DE1462" s="151"/>
      <c r="DF1462" s="151"/>
      <c r="DG1462" s="151"/>
      <c r="DH1462" s="151"/>
      <c r="DI1462" s="151"/>
      <c r="DJ1462" s="151"/>
      <c r="DK1462" s="151"/>
      <c r="DL1462" s="151"/>
      <c r="DM1462" s="151"/>
      <c r="DN1462" s="151"/>
      <c r="DO1462" s="151"/>
    </row>
    <row r="1463" spans="1:119" ht="15.75" customHeight="1" x14ac:dyDescent="0.2">
      <c r="A1463" s="151"/>
      <c r="B1463" s="151"/>
      <c r="C1463" s="151"/>
      <c r="D1463" s="151"/>
      <c r="E1463" s="151"/>
      <c r="F1463" s="151"/>
      <c r="G1463" s="151"/>
      <c r="H1463" s="151"/>
      <c r="I1463" s="151"/>
      <c r="J1463" s="151"/>
      <c r="K1463" s="151"/>
      <c r="L1463" s="151"/>
      <c r="M1463" s="151"/>
      <c r="N1463" s="151"/>
      <c r="O1463" s="151"/>
      <c r="P1463" s="151"/>
      <c r="Q1463" s="151"/>
      <c r="R1463" s="151"/>
      <c r="S1463" s="151"/>
      <c r="T1463" s="151"/>
      <c r="U1463" s="151"/>
      <c r="V1463" s="151"/>
      <c r="W1463" s="151"/>
      <c r="X1463" s="151"/>
      <c r="Y1463" s="151"/>
      <c r="Z1463" s="151"/>
      <c r="AA1463" s="151"/>
      <c r="AB1463" s="151"/>
      <c r="AC1463" s="151"/>
      <c r="AD1463" s="151"/>
      <c r="AE1463" s="151"/>
      <c r="AF1463" s="151"/>
      <c r="AG1463" s="151"/>
      <c r="AH1463" s="151"/>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c r="BG1463" s="151"/>
      <c r="BH1463" s="151"/>
      <c r="BI1463" s="151"/>
      <c r="BJ1463" s="151"/>
      <c r="BK1463" s="151"/>
      <c r="BL1463" s="151"/>
      <c r="BM1463" s="151"/>
      <c r="BN1463" s="151"/>
      <c r="BO1463" s="151"/>
      <c r="BP1463" s="151"/>
      <c r="BQ1463" s="151"/>
      <c r="BR1463" s="151"/>
      <c r="BS1463" s="151"/>
      <c r="BT1463" s="151"/>
      <c r="BU1463" s="151"/>
      <c r="BV1463" s="151"/>
      <c r="BW1463" s="151"/>
      <c r="BX1463" s="151"/>
      <c r="BY1463" s="151"/>
      <c r="BZ1463" s="151"/>
      <c r="CA1463" s="151"/>
      <c r="CB1463" s="151"/>
      <c r="CC1463" s="151"/>
      <c r="CD1463" s="151"/>
      <c r="CE1463" s="151"/>
      <c r="CF1463" s="151"/>
      <c r="CG1463" s="151"/>
      <c r="CH1463" s="151"/>
      <c r="CI1463" s="151"/>
      <c r="CJ1463" s="151"/>
      <c r="CK1463" s="151"/>
      <c r="CL1463" s="151"/>
      <c r="CM1463" s="151"/>
      <c r="CN1463" s="151"/>
      <c r="CO1463" s="151"/>
      <c r="CP1463" s="151"/>
      <c r="CQ1463" s="151"/>
      <c r="CR1463" s="151"/>
      <c r="CS1463" s="151"/>
      <c r="CT1463" s="151"/>
      <c r="CU1463" s="151"/>
      <c r="CV1463" s="151"/>
      <c r="CW1463" s="151"/>
      <c r="CX1463" s="151"/>
      <c r="CY1463" s="151"/>
      <c r="CZ1463" s="151"/>
      <c r="DA1463" s="151"/>
      <c r="DB1463" s="151"/>
      <c r="DC1463" s="151"/>
      <c r="DD1463" s="151"/>
      <c r="DE1463" s="151"/>
      <c r="DF1463" s="151"/>
      <c r="DG1463" s="151"/>
      <c r="DH1463" s="151"/>
      <c r="DI1463" s="151"/>
      <c r="DJ1463" s="151"/>
      <c r="DK1463" s="151"/>
      <c r="DL1463" s="151"/>
      <c r="DM1463" s="151"/>
      <c r="DN1463" s="151"/>
      <c r="DO1463" s="151"/>
    </row>
    <row r="1464" spans="1:119" ht="15.75" customHeight="1" x14ac:dyDescent="0.2">
      <c r="A1464" s="151"/>
      <c r="B1464" s="151"/>
      <c r="C1464" s="151"/>
      <c r="D1464" s="151"/>
      <c r="E1464" s="151"/>
      <c r="F1464" s="151"/>
      <c r="G1464" s="151"/>
      <c r="H1464" s="151"/>
      <c r="I1464" s="151"/>
      <c r="J1464" s="151"/>
      <c r="K1464" s="151"/>
      <c r="L1464" s="151"/>
      <c r="M1464" s="151"/>
      <c r="N1464" s="151"/>
      <c r="O1464" s="151"/>
      <c r="P1464" s="151"/>
      <c r="Q1464" s="151"/>
      <c r="R1464" s="151"/>
      <c r="S1464" s="151"/>
      <c r="T1464" s="151"/>
      <c r="U1464" s="151"/>
      <c r="V1464" s="151"/>
      <c r="W1464" s="151"/>
      <c r="X1464" s="151"/>
      <c r="Y1464" s="151"/>
      <c r="Z1464" s="151"/>
      <c r="AA1464" s="151"/>
      <c r="AB1464" s="151"/>
      <c r="AC1464" s="151"/>
      <c r="AD1464" s="151"/>
      <c r="AE1464" s="151"/>
      <c r="AF1464" s="151"/>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c r="BG1464" s="151"/>
      <c r="BH1464" s="151"/>
      <c r="BI1464" s="151"/>
      <c r="BJ1464" s="151"/>
      <c r="BK1464" s="151"/>
      <c r="BL1464" s="151"/>
      <c r="BM1464" s="151"/>
      <c r="BN1464" s="151"/>
      <c r="BO1464" s="151"/>
      <c r="BP1464" s="151"/>
      <c r="BQ1464" s="151"/>
      <c r="BR1464" s="151"/>
      <c r="BS1464" s="151"/>
      <c r="BT1464" s="151"/>
      <c r="BU1464" s="151"/>
      <c r="BV1464" s="151"/>
      <c r="BW1464" s="151"/>
      <c r="BX1464" s="151"/>
      <c r="BY1464" s="151"/>
      <c r="BZ1464" s="151"/>
      <c r="CA1464" s="151"/>
      <c r="CB1464" s="151"/>
      <c r="CC1464" s="151"/>
      <c r="CD1464" s="151"/>
      <c r="CE1464" s="151"/>
      <c r="CF1464" s="151"/>
      <c r="CG1464" s="151"/>
      <c r="CH1464" s="151"/>
      <c r="CI1464" s="151"/>
      <c r="CJ1464" s="151"/>
      <c r="CK1464" s="151"/>
      <c r="CL1464" s="151"/>
      <c r="CM1464" s="151"/>
      <c r="CN1464" s="151"/>
      <c r="CO1464" s="151"/>
      <c r="CP1464" s="151"/>
      <c r="CQ1464" s="151"/>
      <c r="CR1464" s="151"/>
      <c r="CS1464" s="151"/>
      <c r="CT1464" s="151"/>
      <c r="CU1464" s="151"/>
      <c r="CV1464" s="151"/>
      <c r="CW1464" s="151"/>
      <c r="CX1464" s="151"/>
      <c r="CY1464" s="151"/>
      <c r="CZ1464" s="151"/>
      <c r="DA1464" s="151"/>
      <c r="DB1464" s="151"/>
      <c r="DC1464" s="151"/>
      <c r="DD1464" s="151"/>
      <c r="DE1464" s="151"/>
      <c r="DF1464" s="151"/>
      <c r="DG1464" s="151"/>
      <c r="DH1464" s="151"/>
      <c r="DI1464" s="151"/>
      <c r="DJ1464" s="151"/>
      <c r="DK1464" s="151"/>
      <c r="DL1464" s="151"/>
      <c r="DM1464" s="151"/>
      <c r="DN1464" s="151"/>
      <c r="DO1464" s="151"/>
    </row>
    <row r="1465" spans="1:119" ht="15.75" customHeight="1" x14ac:dyDescent="0.2">
      <c r="A1465" s="151"/>
      <c r="B1465" s="151"/>
      <c r="C1465" s="151"/>
      <c r="D1465" s="151"/>
      <c r="E1465" s="151"/>
      <c r="F1465" s="151"/>
      <c r="G1465" s="151"/>
      <c r="H1465" s="151"/>
      <c r="I1465" s="151"/>
      <c r="J1465" s="151"/>
      <c r="K1465" s="151"/>
      <c r="L1465" s="151"/>
      <c r="M1465" s="151"/>
      <c r="N1465" s="151"/>
      <c r="O1465" s="151"/>
      <c r="P1465" s="151"/>
      <c r="Q1465" s="151"/>
      <c r="R1465" s="151"/>
      <c r="S1465" s="151"/>
      <c r="T1465" s="151"/>
      <c r="U1465" s="151"/>
      <c r="V1465" s="151"/>
      <c r="W1465" s="151"/>
      <c r="X1465" s="151"/>
      <c r="Y1465" s="151"/>
      <c r="Z1465" s="151"/>
      <c r="AA1465" s="151"/>
      <c r="AB1465" s="151"/>
      <c r="AC1465" s="151"/>
      <c r="AD1465" s="151"/>
      <c r="AE1465" s="151"/>
      <c r="AF1465" s="151"/>
      <c r="AG1465" s="151"/>
      <c r="AH1465" s="151"/>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c r="BI1465" s="151"/>
      <c r="BJ1465" s="151"/>
      <c r="BK1465" s="151"/>
      <c r="BL1465" s="151"/>
      <c r="BM1465" s="151"/>
      <c r="BN1465" s="151"/>
      <c r="BO1465" s="151"/>
      <c r="BP1465" s="151"/>
      <c r="BQ1465" s="151"/>
      <c r="BR1465" s="151"/>
      <c r="BS1465" s="151"/>
      <c r="BT1465" s="151"/>
      <c r="BU1465" s="151"/>
      <c r="BV1465" s="151"/>
      <c r="BW1465" s="151"/>
      <c r="BX1465" s="151"/>
      <c r="BY1465" s="151"/>
      <c r="BZ1465" s="151"/>
      <c r="CA1465" s="151"/>
      <c r="CB1465" s="151"/>
      <c r="CC1465" s="151"/>
      <c r="CD1465" s="151"/>
      <c r="CE1465" s="151"/>
      <c r="CF1465" s="151"/>
      <c r="CG1465" s="151"/>
      <c r="CH1465" s="151"/>
      <c r="CI1465" s="151"/>
      <c r="CJ1465" s="151"/>
      <c r="CK1465" s="151"/>
      <c r="CL1465" s="151"/>
      <c r="CM1465" s="151"/>
      <c r="CN1465" s="151"/>
      <c r="CO1465" s="151"/>
      <c r="CP1465" s="151"/>
      <c r="CQ1465" s="151"/>
      <c r="CR1465" s="151"/>
      <c r="CS1465" s="151"/>
      <c r="CT1465" s="151"/>
      <c r="CU1465" s="151"/>
      <c r="CV1465" s="151"/>
      <c r="CW1465" s="151"/>
      <c r="CX1465" s="151"/>
      <c r="CY1465" s="151"/>
      <c r="CZ1465" s="151"/>
      <c r="DA1465" s="151"/>
      <c r="DB1465" s="151"/>
      <c r="DC1465" s="151"/>
      <c r="DD1465" s="151"/>
      <c r="DE1465" s="151"/>
      <c r="DF1465" s="151"/>
      <c r="DG1465" s="151"/>
      <c r="DH1465" s="151"/>
      <c r="DI1465" s="151"/>
      <c r="DJ1465" s="151"/>
      <c r="DK1465" s="151"/>
      <c r="DL1465" s="151"/>
      <c r="DM1465" s="151"/>
      <c r="DN1465" s="151"/>
      <c r="DO1465" s="151"/>
    </row>
    <row r="1466" spans="1:119" ht="15.75" customHeight="1" x14ac:dyDescent="0.2">
      <c r="A1466" s="151"/>
      <c r="B1466" s="151"/>
      <c r="C1466" s="151"/>
      <c r="D1466" s="151"/>
      <c r="E1466" s="151"/>
      <c r="F1466" s="151"/>
      <c r="G1466" s="151"/>
      <c r="H1466" s="151"/>
      <c r="I1466" s="151"/>
      <c r="J1466" s="151"/>
      <c r="K1466" s="151"/>
      <c r="L1466" s="151"/>
      <c r="M1466" s="151"/>
      <c r="N1466" s="151"/>
      <c r="O1466" s="151"/>
      <c r="P1466" s="151"/>
      <c r="Q1466" s="151"/>
      <c r="R1466" s="151"/>
      <c r="S1466" s="151"/>
      <c r="T1466" s="151"/>
      <c r="U1466" s="151"/>
      <c r="V1466" s="151"/>
      <c r="W1466" s="151"/>
      <c r="X1466" s="151"/>
      <c r="Y1466" s="151"/>
      <c r="Z1466" s="151"/>
      <c r="AA1466" s="151"/>
      <c r="AB1466" s="151"/>
      <c r="AC1466" s="151"/>
      <c r="AD1466" s="151"/>
      <c r="AE1466" s="151"/>
      <c r="AF1466" s="151"/>
      <c r="AG1466" s="151"/>
      <c r="AH1466" s="151"/>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c r="BI1466" s="151"/>
      <c r="BJ1466" s="151"/>
      <c r="BK1466" s="151"/>
      <c r="BL1466" s="151"/>
      <c r="BM1466" s="151"/>
      <c r="BN1466" s="151"/>
      <c r="BO1466" s="151"/>
      <c r="BP1466" s="151"/>
      <c r="BQ1466" s="151"/>
      <c r="BR1466" s="151"/>
      <c r="BS1466" s="151"/>
      <c r="BT1466" s="151"/>
      <c r="BU1466" s="151"/>
      <c r="BV1466" s="151"/>
      <c r="BW1466" s="151"/>
      <c r="BX1466" s="151"/>
      <c r="BY1466" s="151"/>
      <c r="BZ1466" s="151"/>
      <c r="CA1466" s="151"/>
      <c r="CB1466" s="151"/>
      <c r="CC1466" s="151"/>
      <c r="CD1466" s="151"/>
      <c r="CE1466" s="151"/>
      <c r="CF1466" s="151"/>
      <c r="CG1466" s="151"/>
      <c r="CH1466" s="151"/>
      <c r="CI1466" s="151"/>
      <c r="CJ1466" s="151"/>
      <c r="CK1466" s="151"/>
      <c r="CL1466" s="151"/>
      <c r="CM1466" s="151"/>
      <c r="CN1466" s="151"/>
      <c r="CO1466" s="151"/>
      <c r="CP1466" s="151"/>
      <c r="CQ1466" s="151"/>
      <c r="CR1466" s="151"/>
      <c r="CS1466" s="151"/>
      <c r="CT1466" s="151"/>
      <c r="CU1466" s="151"/>
      <c r="CV1466" s="151"/>
      <c r="CW1466" s="151"/>
      <c r="CX1466" s="151"/>
      <c r="CY1466" s="151"/>
      <c r="CZ1466" s="151"/>
      <c r="DA1466" s="151"/>
      <c r="DB1466" s="151"/>
      <c r="DC1466" s="151"/>
      <c r="DD1466" s="151"/>
      <c r="DE1466" s="151"/>
      <c r="DF1466" s="151"/>
      <c r="DG1466" s="151"/>
      <c r="DH1466" s="151"/>
      <c r="DI1466" s="151"/>
      <c r="DJ1466" s="151"/>
      <c r="DK1466" s="151"/>
      <c r="DL1466" s="151"/>
      <c r="DM1466" s="151"/>
      <c r="DN1466" s="151"/>
      <c r="DO1466" s="151"/>
    </row>
    <row r="1467" spans="1:119" ht="15.75" customHeight="1" x14ac:dyDescent="0.2">
      <c r="A1467" s="151"/>
      <c r="B1467" s="151"/>
      <c r="C1467" s="151"/>
      <c r="D1467" s="151"/>
      <c r="E1467" s="151"/>
      <c r="F1467" s="151"/>
      <c r="G1467" s="151"/>
      <c r="H1467" s="151"/>
      <c r="I1467" s="151"/>
      <c r="J1467" s="151"/>
      <c r="K1467" s="151"/>
      <c r="L1467" s="151"/>
      <c r="M1467" s="151"/>
      <c r="N1467" s="151"/>
      <c r="O1467" s="151"/>
      <c r="P1467" s="151"/>
      <c r="Q1467" s="151"/>
      <c r="R1467" s="151"/>
      <c r="S1467" s="151"/>
      <c r="T1467" s="151"/>
      <c r="U1467" s="151"/>
      <c r="V1467" s="151"/>
      <c r="W1467" s="151"/>
      <c r="X1467" s="151"/>
      <c r="Y1467" s="151"/>
      <c r="Z1467" s="151"/>
      <c r="AA1467" s="151"/>
      <c r="AB1467" s="151"/>
      <c r="AC1467" s="151"/>
      <c r="AD1467" s="151"/>
      <c r="AE1467" s="151"/>
      <c r="AF1467" s="151"/>
      <c r="AG1467" s="151"/>
      <c r="AH1467" s="151"/>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c r="BI1467" s="151"/>
      <c r="BJ1467" s="151"/>
      <c r="BK1467" s="151"/>
      <c r="BL1467" s="151"/>
      <c r="BM1467" s="151"/>
      <c r="BN1467" s="151"/>
      <c r="BO1467" s="151"/>
      <c r="BP1467" s="151"/>
      <c r="BQ1467" s="151"/>
      <c r="BR1467" s="151"/>
      <c r="BS1467" s="151"/>
      <c r="BT1467" s="151"/>
      <c r="BU1467" s="151"/>
      <c r="BV1467" s="151"/>
      <c r="BW1467" s="151"/>
      <c r="BX1467" s="151"/>
      <c r="BY1467" s="151"/>
      <c r="BZ1467" s="151"/>
      <c r="CA1467" s="151"/>
      <c r="CB1467" s="151"/>
      <c r="CC1467" s="151"/>
      <c r="CD1467" s="151"/>
      <c r="CE1467" s="151"/>
      <c r="CF1467" s="151"/>
      <c r="CG1467" s="151"/>
      <c r="CH1467" s="151"/>
      <c r="CI1467" s="151"/>
      <c r="CJ1467" s="151"/>
      <c r="CK1467" s="151"/>
      <c r="CL1467" s="151"/>
      <c r="CM1467" s="151"/>
      <c r="CN1467" s="151"/>
      <c r="CO1467" s="151"/>
      <c r="CP1467" s="151"/>
      <c r="CQ1467" s="151"/>
      <c r="CR1467" s="151"/>
      <c r="CS1467" s="151"/>
      <c r="CT1467" s="151"/>
      <c r="CU1467" s="151"/>
      <c r="CV1467" s="151"/>
      <c r="CW1467" s="151"/>
      <c r="CX1467" s="151"/>
      <c r="CY1467" s="151"/>
      <c r="CZ1467" s="151"/>
      <c r="DA1467" s="151"/>
      <c r="DB1467" s="151"/>
      <c r="DC1467" s="151"/>
      <c r="DD1467" s="151"/>
      <c r="DE1467" s="151"/>
      <c r="DF1467" s="151"/>
      <c r="DG1467" s="151"/>
      <c r="DH1467" s="151"/>
      <c r="DI1467" s="151"/>
      <c r="DJ1467" s="151"/>
      <c r="DK1467" s="151"/>
      <c r="DL1467" s="151"/>
      <c r="DM1467" s="151"/>
      <c r="DN1467" s="151"/>
      <c r="DO1467" s="151"/>
    </row>
    <row r="1468" spans="1:119" ht="15.75" customHeight="1" x14ac:dyDescent="0.2">
      <c r="A1468" s="151"/>
      <c r="B1468" s="151"/>
      <c r="C1468" s="151"/>
      <c r="D1468" s="151"/>
      <c r="E1468" s="151"/>
      <c r="F1468" s="151"/>
      <c r="G1468" s="151"/>
      <c r="H1468" s="151"/>
      <c r="I1468" s="151"/>
      <c r="J1468" s="151"/>
      <c r="K1468" s="151"/>
      <c r="L1468" s="151"/>
      <c r="M1468" s="151"/>
      <c r="N1468" s="151"/>
      <c r="O1468" s="151"/>
      <c r="P1468" s="151"/>
      <c r="Q1468" s="151"/>
      <c r="R1468" s="151"/>
      <c r="S1468" s="151"/>
      <c r="T1468" s="151"/>
      <c r="U1468" s="151"/>
      <c r="V1468" s="151"/>
      <c r="W1468" s="151"/>
      <c r="X1468" s="151"/>
      <c r="Y1468" s="151"/>
      <c r="Z1468" s="151"/>
      <c r="AA1468" s="151"/>
      <c r="AB1468" s="151"/>
      <c r="AC1468" s="151"/>
      <c r="AD1468" s="151"/>
      <c r="AE1468" s="151"/>
      <c r="AF1468" s="151"/>
      <c r="AG1468" s="151"/>
      <c r="AH1468" s="151"/>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c r="BI1468" s="151"/>
      <c r="BJ1468" s="151"/>
      <c r="BK1468" s="151"/>
      <c r="BL1468" s="151"/>
      <c r="BM1468" s="151"/>
      <c r="BN1468" s="151"/>
      <c r="BO1468" s="151"/>
      <c r="BP1468" s="151"/>
      <c r="BQ1468" s="151"/>
      <c r="BR1468" s="151"/>
      <c r="BS1468" s="151"/>
      <c r="BT1468" s="151"/>
      <c r="BU1468" s="151"/>
      <c r="BV1468" s="151"/>
      <c r="BW1468" s="151"/>
      <c r="BX1468" s="151"/>
      <c r="BY1468" s="151"/>
      <c r="BZ1468" s="151"/>
      <c r="CA1468" s="151"/>
      <c r="CB1468" s="151"/>
      <c r="CC1468" s="151"/>
      <c r="CD1468" s="151"/>
      <c r="CE1468" s="151"/>
      <c r="CF1468" s="151"/>
      <c r="CG1468" s="151"/>
      <c r="CH1468" s="151"/>
      <c r="CI1468" s="151"/>
      <c r="CJ1468" s="151"/>
      <c r="CK1468" s="151"/>
      <c r="CL1468" s="151"/>
      <c r="CM1468" s="151"/>
      <c r="CN1468" s="151"/>
      <c r="CO1468" s="151"/>
      <c r="CP1468" s="151"/>
      <c r="CQ1468" s="151"/>
      <c r="CR1468" s="151"/>
      <c r="CS1468" s="151"/>
      <c r="CT1468" s="151"/>
      <c r="CU1468" s="151"/>
      <c r="CV1468" s="151"/>
      <c r="CW1468" s="151"/>
      <c r="CX1468" s="151"/>
      <c r="CY1468" s="151"/>
      <c r="CZ1468" s="151"/>
      <c r="DA1468" s="151"/>
      <c r="DB1468" s="151"/>
      <c r="DC1468" s="151"/>
      <c r="DD1468" s="151"/>
      <c r="DE1468" s="151"/>
      <c r="DF1468" s="151"/>
      <c r="DG1468" s="151"/>
      <c r="DH1468" s="151"/>
      <c r="DI1468" s="151"/>
      <c r="DJ1468" s="151"/>
      <c r="DK1468" s="151"/>
      <c r="DL1468" s="151"/>
      <c r="DM1468" s="151"/>
      <c r="DN1468" s="151"/>
      <c r="DO1468" s="151"/>
    </row>
    <row r="1469" spans="1:119" ht="15.75" customHeight="1" x14ac:dyDescent="0.2">
      <c r="A1469" s="151"/>
      <c r="B1469" s="151"/>
      <c r="C1469" s="151"/>
      <c r="D1469" s="151"/>
      <c r="E1469" s="151"/>
      <c r="F1469" s="151"/>
      <c r="G1469" s="151"/>
      <c r="H1469" s="151"/>
      <c r="I1469" s="151"/>
      <c r="J1469" s="151"/>
      <c r="K1469" s="151"/>
      <c r="L1469" s="151"/>
      <c r="M1469" s="151"/>
      <c r="N1469" s="151"/>
      <c r="O1469" s="151"/>
      <c r="P1469" s="151"/>
      <c r="Q1469" s="151"/>
      <c r="R1469" s="151"/>
      <c r="S1469" s="151"/>
      <c r="T1469" s="151"/>
      <c r="U1469" s="151"/>
      <c r="V1469" s="151"/>
      <c r="W1469" s="151"/>
      <c r="X1469" s="151"/>
      <c r="Y1469" s="151"/>
      <c r="Z1469" s="151"/>
      <c r="AA1469" s="151"/>
      <c r="AB1469" s="151"/>
      <c r="AC1469" s="151"/>
      <c r="AD1469" s="151"/>
      <c r="AE1469" s="151"/>
      <c r="AF1469" s="151"/>
      <c r="AG1469" s="151"/>
      <c r="AH1469" s="151"/>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c r="BI1469" s="151"/>
      <c r="BJ1469" s="151"/>
      <c r="BK1469" s="151"/>
      <c r="BL1469" s="151"/>
      <c r="BM1469" s="151"/>
      <c r="BN1469" s="151"/>
      <c r="BO1469" s="151"/>
      <c r="BP1469" s="151"/>
      <c r="BQ1469" s="151"/>
      <c r="BR1469" s="151"/>
      <c r="BS1469" s="151"/>
      <c r="BT1469" s="151"/>
      <c r="BU1469" s="151"/>
      <c r="BV1469" s="151"/>
      <c r="BW1469" s="151"/>
      <c r="BX1469" s="151"/>
      <c r="BY1469" s="151"/>
      <c r="BZ1469" s="151"/>
      <c r="CA1469" s="151"/>
      <c r="CB1469" s="151"/>
      <c r="CC1469" s="151"/>
      <c r="CD1469" s="151"/>
      <c r="CE1469" s="151"/>
      <c r="CF1469" s="151"/>
      <c r="CG1469" s="151"/>
      <c r="CH1469" s="151"/>
      <c r="CI1469" s="151"/>
      <c r="CJ1469" s="151"/>
      <c r="CK1469" s="151"/>
      <c r="CL1469" s="151"/>
      <c r="CM1469" s="151"/>
      <c r="CN1469" s="151"/>
      <c r="CO1469" s="151"/>
      <c r="CP1469" s="151"/>
      <c r="CQ1469" s="151"/>
      <c r="CR1469" s="151"/>
      <c r="CS1469" s="151"/>
      <c r="CT1469" s="151"/>
      <c r="CU1469" s="151"/>
      <c r="CV1469" s="151"/>
      <c r="CW1469" s="151"/>
      <c r="CX1469" s="151"/>
      <c r="CY1469" s="151"/>
      <c r="CZ1469" s="151"/>
      <c r="DA1469" s="151"/>
      <c r="DB1469" s="151"/>
      <c r="DC1469" s="151"/>
      <c r="DD1469" s="151"/>
      <c r="DE1469" s="151"/>
      <c r="DF1469" s="151"/>
      <c r="DG1469" s="151"/>
      <c r="DH1469" s="151"/>
      <c r="DI1469" s="151"/>
      <c r="DJ1469" s="151"/>
      <c r="DK1469" s="151"/>
      <c r="DL1469" s="151"/>
      <c r="DM1469" s="151"/>
      <c r="DN1469" s="151"/>
      <c r="DO1469" s="151"/>
    </row>
    <row r="1470" spans="1:119" ht="15.75" customHeight="1" x14ac:dyDescent="0.2">
      <c r="A1470" s="151"/>
      <c r="B1470" s="151"/>
      <c r="C1470" s="151"/>
      <c r="D1470" s="151"/>
      <c r="E1470" s="151"/>
      <c r="F1470" s="151"/>
      <c r="G1470" s="151"/>
      <c r="H1470" s="151"/>
      <c r="I1470" s="151"/>
      <c r="J1470" s="151"/>
      <c r="K1470" s="151"/>
      <c r="L1470" s="151"/>
      <c r="M1470" s="151"/>
      <c r="N1470" s="151"/>
      <c r="O1470" s="151"/>
      <c r="P1470" s="151"/>
      <c r="Q1470" s="151"/>
      <c r="R1470" s="151"/>
      <c r="S1470" s="151"/>
      <c r="T1470" s="151"/>
      <c r="U1470" s="151"/>
      <c r="V1470" s="151"/>
      <c r="W1470" s="151"/>
      <c r="X1470" s="151"/>
      <c r="Y1470" s="151"/>
      <c r="Z1470" s="151"/>
      <c r="AA1470" s="151"/>
      <c r="AB1470" s="151"/>
      <c r="AC1470" s="151"/>
      <c r="AD1470" s="151"/>
      <c r="AE1470" s="151"/>
      <c r="AF1470" s="151"/>
      <c r="AG1470" s="151"/>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c r="BI1470" s="151"/>
      <c r="BJ1470" s="151"/>
      <c r="BK1470" s="151"/>
      <c r="BL1470" s="151"/>
      <c r="BM1470" s="151"/>
      <c r="BN1470" s="151"/>
      <c r="BO1470" s="151"/>
      <c r="BP1470" s="151"/>
      <c r="BQ1470" s="151"/>
      <c r="BR1470" s="151"/>
      <c r="BS1470" s="151"/>
      <c r="BT1470" s="151"/>
      <c r="BU1470" s="151"/>
      <c r="BV1470" s="151"/>
      <c r="BW1470" s="151"/>
      <c r="BX1470" s="151"/>
      <c r="BY1470" s="151"/>
      <c r="BZ1470" s="151"/>
      <c r="CA1470" s="151"/>
      <c r="CB1470" s="151"/>
      <c r="CC1470" s="151"/>
      <c r="CD1470" s="151"/>
      <c r="CE1470" s="151"/>
      <c r="CF1470" s="151"/>
      <c r="CG1470" s="151"/>
      <c r="CH1470" s="151"/>
      <c r="CI1470" s="151"/>
      <c r="CJ1470" s="151"/>
      <c r="CK1470" s="151"/>
      <c r="CL1470" s="151"/>
      <c r="CM1470" s="151"/>
      <c r="CN1470" s="151"/>
      <c r="CO1470" s="151"/>
      <c r="CP1470" s="151"/>
      <c r="CQ1470" s="151"/>
      <c r="CR1470" s="151"/>
      <c r="CS1470" s="151"/>
      <c r="CT1470" s="151"/>
      <c r="CU1470" s="151"/>
      <c r="CV1470" s="151"/>
      <c r="CW1470" s="151"/>
      <c r="CX1470" s="151"/>
      <c r="CY1470" s="151"/>
      <c r="CZ1470" s="151"/>
      <c r="DA1470" s="151"/>
      <c r="DB1470" s="151"/>
      <c r="DC1470" s="151"/>
      <c r="DD1470" s="151"/>
      <c r="DE1470" s="151"/>
      <c r="DF1470" s="151"/>
      <c r="DG1470" s="151"/>
      <c r="DH1470" s="151"/>
      <c r="DI1470" s="151"/>
      <c r="DJ1470" s="151"/>
      <c r="DK1470" s="151"/>
      <c r="DL1470" s="151"/>
      <c r="DM1470" s="151"/>
      <c r="DN1470" s="151"/>
      <c r="DO1470" s="151"/>
    </row>
    <row r="1471" spans="1:119" ht="15.75" customHeight="1" x14ac:dyDescent="0.2">
      <c r="A1471" s="151"/>
      <c r="B1471" s="151"/>
      <c r="C1471" s="151"/>
      <c r="D1471" s="151"/>
      <c r="E1471" s="151"/>
      <c r="F1471" s="151"/>
      <c r="G1471" s="151"/>
      <c r="H1471" s="151"/>
      <c r="I1471" s="151"/>
      <c r="J1471" s="151"/>
      <c r="K1471" s="151"/>
      <c r="L1471" s="151"/>
      <c r="M1471" s="151"/>
      <c r="N1471" s="151"/>
      <c r="O1471" s="151"/>
      <c r="P1471" s="151"/>
      <c r="Q1471" s="151"/>
      <c r="R1471" s="151"/>
      <c r="S1471" s="151"/>
      <c r="T1471" s="151"/>
      <c r="U1471" s="151"/>
      <c r="V1471" s="151"/>
      <c r="W1471" s="151"/>
      <c r="X1471" s="151"/>
      <c r="Y1471" s="151"/>
      <c r="Z1471" s="151"/>
      <c r="AA1471" s="151"/>
      <c r="AB1471" s="151"/>
      <c r="AC1471" s="151"/>
      <c r="AD1471" s="151"/>
      <c r="AE1471" s="151"/>
      <c r="AF1471" s="151"/>
      <c r="AG1471" s="151"/>
      <c r="AH1471" s="151"/>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c r="BI1471" s="151"/>
      <c r="BJ1471" s="151"/>
      <c r="BK1471" s="151"/>
      <c r="BL1471" s="151"/>
      <c r="BM1471" s="151"/>
      <c r="BN1471" s="151"/>
      <c r="BO1471" s="151"/>
      <c r="BP1471" s="151"/>
      <c r="BQ1471" s="151"/>
      <c r="BR1471" s="151"/>
      <c r="BS1471" s="151"/>
      <c r="BT1471" s="151"/>
      <c r="BU1471" s="151"/>
      <c r="BV1471" s="151"/>
      <c r="BW1471" s="151"/>
      <c r="BX1471" s="151"/>
      <c r="BY1471" s="151"/>
      <c r="BZ1471" s="151"/>
      <c r="CA1471" s="151"/>
      <c r="CB1471" s="151"/>
      <c r="CC1471" s="151"/>
      <c r="CD1471" s="151"/>
      <c r="CE1471" s="151"/>
      <c r="CF1471" s="151"/>
      <c r="CG1471" s="151"/>
      <c r="CH1471" s="151"/>
      <c r="CI1471" s="151"/>
      <c r="CJ1471" s="151"/>
      <c r="CK1471" s="151"/>
      <c r="CL1471" s="151"/>
      <c r="CM1471" s="151"/>
      <c r="CN1471" s="151"/>
      <c r="CO1471" s="151"/>
      <c r="CP1471" s="151"/>
      <c r="CQ1471" s="151"/>
      <c r="CR1471" s="151"/>
      <c r="CS1471" s="151"/>
      <c r="CT1471" s="151"/>
      <c r="CU1471" s="151"/>
      <c r="CV1471" s="151"/>
      <c r="CW1471" s="151"/>
      <c r="CX1471" s="151"/>
      <c r="CY1471" s="151"/>
      <c r="CZ1471" s="151"/>
      <c r="DA1471" s="151"/>
      <c r="DB1471" s="151"/>
      <c r="DC1471" s="151"/>
      <c r="DD1471" s="151"/>
      <c r="DE1471" s="151"/>
      <c r="DF1471" s="151"/>
      <c r="DG1471" s="151"/>
      <c r="DH1471" s="151"/>
      <c r="DI1471" s="151"/>
      <c r="DJ1471" s="151"/>
      <c r="DK1471" s="151"/>
      <c r="DL1471" s="151"/>
      <c r="DM1471" s="151"/>
      <c r="DN1471" s="151"/>
      <c r="DO1471" s="151"/>
    </row>
    <row r="1472" spans="1:119" ht="15.75" customHeight="1" x14ac:dyDescent="0.2">
      <c r="A1472" s="151"/>
      <c r="B1472" s="151"/>
      <c r="C1472" s="151"/>
      <c r="D1472" s="151"/>
      <c r="E1472" s="151"/>
      <c r="F1472" s="151"/>
      <c r="G1472" s="151"/>
      <c r="H1472" s="151"/>
      <c r="I1472" s="151"/>
      <c r="J1472" s="151"/>
      <c r="K1472" s="151"/>
      <c r="L1472" s="151"/>
      <c r="M1472" s="151"/>
      <c r="N1472" s="151"/>
      <c r="O1472" s="151"/>
      <c r="P1472" s="151"/>
      <c r="Q1472" s="151"/>
      <c r="R1472" s="151"/>
      <c r="S1472" s="151"/>
      <c r="T1472" s="151"/>
      <c r="U1472" s="151"/>
      <c r="V1472" s="151"/>
      <c r="W1472" s="151"/>
      <c r="X1472" s="151"/>
      <c r="Y1472" s="151"/>
      <c r="Z1472" s="151"/>
      <c r="AA1472" s="151"/>
      <c r="AB1472" s="151"/>
      <c r="AC1472" s="151"/>
      <c r="AD1472" s="151"/>
      <c r="AE1472" s="151"/>
      <c r="AF1472" s="151"/>
      <c r="AG1472" s="151"/>
      <c r="AH1472" s="151"/>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c r="BI1472" s="151"/>
      <c r="BJ1472" s="151"/>
      <c r="BK1472" s="151"/>
      <c r="BL1472" s="151"/>
      <c r="BM1472" s="151"/>
      <c r="BN1472" s="151"/>
      <c r="BO1472" s="151"/>
      <c r="BP1472" s="151"/>
      <c r="BQ1472" s="151"/>
      <c r="BR1472" s="151"/>
      <c r="BS1472" s="151"/>
      <c r="BT1472" s="151"/>
      <c r="BU1472" s="151"/>
      <c r="BV1472" s="151"/>
      <c r="BW1472" s="151"/>
      <c r="BX1472" s="151"/>
      <c r="BY1472" s="151"/>
      <c r="BZ1472" s="151"/>
      <c r="CA1472" s="151"/>
      <c r="CB1472" s="151"/>
      <c r="CC1472" s="151"/>
      <c r="CD1472" s="151"/>
      <c r="CE1472" s="151"/>
      <c r="CF1472" s="151"/>
      <c r="CG1472" s="151"/>
      <c r="CH1472" s="151"/>
      <c r="CI1472" s="151"/>
      <c r="CJ1472" s="151"/>
      <c r="CK1472" s="151"/>
      <c r="CL1472" s="151"/>
      <c r="CM1472" s="151"/>
      <c r="CN1472" s="151"/>
      <c r="CO1472" s="151"/>
      <c r="CP1472" s="151"/>
      <c r="CQ1472" s="151"/>
      <c r="CR1472" s="151"/>
      <c r="CS1472" s="151"/>
      <c r="CT1472" s="151"/>
      <c r="CU1472" s="151"/>
      <c r="CV1472" s="151"/>
      <c r="CW1472" s="151"/>
      <c r="CX1472" s="151"/>
      <c r="CY1472" s="151"/>
      <c r="CZ1472" s="151"/>
      <c r="DA1472" s="151"/>
      <c r="DB1472" s="151"/>
      <c r="DC1472" s="151"/>
      <c r="DD1472" s="151"/>
      <c r="DE1472" s="151"/>
      <c r="DF1472" s="151"/>
      <c r="DG1472" s="151"/>
      <c r="DH1472" s="151"/>
      <c r="DI1472" s="151"/>
      <c r="DJ1472" s="151"/>
      <c r="DK1472" s="151"/>
      <c r="DL1472" s="151"/>
      <c r="DM1472" s="151"/>
      <c r="DN1472" s="151"/>
      <c r="DO1472" s="151"/>
    </row>
    <row r="1473" spans="1:119" ht="15.75" customHeight="1" x14ac:dyDescent="0.2">
      <c r="A1473" s="151"/>
      <c r="B1473" s="151"/>
      <c r="C1473" s="151"/>
      <c r="D1473" s="151"/>
      <c r="E1473" s="151"/>
      <c r="F1473" s="151"/>
      <c r="G1473" s="151"/>
      <c r="H1473" s="151"/>
      <c r="I1473" s="151"/>
      <c r="J1473" s="151"/>
      <c r="K1473" s="151"/>
      <c r="L1473" s="151"/>
      <c r="M1473" s="151"/>
      <c r="N1473" s="151"/>
      <c r="O1473" s="151"/>
      <c r="P1473" s="151"/>
      <c r="Q1473" s="151"/>
      <c r="R1473" s="151"/>
      <c r="S1473" s="151"/>
      <c r="T1473" s="151"/>
      <c r="U1473" s="151"/>
      <c r="V1473" s="151"/>
      <c r="W1473" s="151"/>
      <c r="X1473" s="151"/>
      <c r="Y1473" s="151"/>
      <c r="Z1473" s="151"/>
      <c r="AA1473" s="151"/>
      <c r="AB1473" s="151"/>
      <c r="AC1473" s="151"/>
      <c r="AD1473" s="151"/>
      <c r="AE1473" s="151"/>
      <c r="AF1473" s="151"/>
      <c r="AG1473" s="151"/>
      <c r="AH1473" s="151"/>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c r="BG1473" s="151"/>
      <c r="BH1473" s="151"/>
      <c r="BI1473" s="151"/>
      <c r="BJ1473" s="151"/>
      <c r="BK1473" s="151"/>
      <c r="BL1473" s="151"/>
      <c r="BM1473" s="151"/>
      <c r="BN1473" s="151"/>
      <c r="BO1473" s="151"/>
      <c r="BP1473" s="151"/>
      <c r="BQ1473" s="151"/>
      <c r="BR1473" s="151"/>
      <c r="BS1473" s="151"/>
      <c r="BT1473" s="151"/>
      <c r="BU1473" s="151"/>
      <c r="BV1473" s="151"/>
      <c r="BW1473" s="151"/>
      <c r="BX1473" s="151"/>
      <c r="BY1473" s="151"/>
      <c r="BZ1473" s="151"/>
      <c r="CA1473" s="151"/>
      <c r="CB1473" s="151"/>
      <c r="CC1473" s="151"/>
      <c r="CD1473" s="151"/>
      <c r="CE1473" s="151"/>
      <c r="CF1473" s="151"/>
      <c r="CG1473" s="151"/>
      <c r="CH1473" s="151"/>
      <c r="CI1473" s="151"/>
      <c r="CJ1473" s="151"/>
      <c r="CK1473" s="151"/>
      <c r="CL1473" s="151"/>
      <c r="CM1473" s="151"/>
      <c r="CN1473" s="151"/>
      <c r="CO1473" s="151"/>
      <c r="CP1473" s="151"/>
      <c r="CQ1473" s="151"/>
      <c r="CR1473" s="151"/>
      <c r="CS1473" s="151"/>
      <c r="CT1473" s="151"/>
      <c r="CU1473" s="151"/>
      <c r="CV1473" s="151"/>
      <c r="CW1473" s="151"/>
      <c r="CX1473" s="151"/>
      <c r="CY1473" s="151"/>
      <c r="CZ1473" s="151"/>
      <c r="DA1473" s="151"/>
      <c r="DB1473" s="151"/>
      <c r="DC1473" s="151"/>
      <c r="DD1473" s="151"/>
      <c r="DE1473" s="151"/>
      <c r="DF1473" s="151"/>
      <c r="DG1473" s="151"/>
      <c r="DH1473" s="151"/>
      <c r="DI1473" s="151"/>
      <c r="DJ1473" s="151"/>
      <c r="DK1473" s="151"/>
      <c r="DL1473" s="151"/>
      <c r="DM1473" s="151"/>
      <c r="DN1473" s="151"/>
      <c r="DO1473" s="151"/>
    </row>
    <row r="1474" spans="1:119" ht="15.75" customHeight="1" x14ac:dyDescent="0.2">
      <c r="A1474" s="151"/>
      <c r="B1474" s="151"/>
      <c r="C1474" s="151"/>
      <c r="D1474" s="151"/>
      <c r="E1474" s="151"/>
      <c r="F1474" s="151"/>
      <c r="G1474" s="151"/>
      <c r="H1474" s="151"/>
      <c r="I1474" s="151"/>
      <c r="J1474" s="151"/>
      <c r="K1474" s="151"/>
      <c r="L1474" s="151"/>
      <c r="M1474" s="151"/>
      <c r="N1474" s="151"/>
      <c r="O1474" s="151"/>
      <c r="P1474" s="151"/>
      <c r="Q1474" s="151"/>
      <c r="R1474" s="151"/>
      <c r="S1474" s="151"/>
      <c r="T1474" s="151"/>
      <c r="U1474" s="151"/>
      <c r="V1474" s="151"/>
      <c r="W1474" s="151"/>
      <c r="X1474" s="151"/>
      <c r="Y1474" s="151"/>
      <c r="Z1474" s="151"/>
      <c r="AA1474" s="151"/>
      <c r="AB1474" s="151"/>
      <c r="AC1474" s="151"/>
      <c r="AD1474" s="151"/>
      <c r="AE1474" s="151"/>
      <c r="AF1474" s="151"/>
      <c r="AG1474" s="151"/>
      <c r="AH1474" s="151"/>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c r="BG1474" s="151"/>
      <c r="BH1474" s="151"/>
      <c r="BI1474" s="151"/>
      <c r="BJ1474" s="151"/>
      <c r="BK1474" s="151"/>
      <c r="BL1474" s="151"/>
      <c r="BM1474" s="151"/>
      <c r="BN1474" s="151"/>
      <c r="BO1474" s="151"/>
      <c r="BP1474" s="151"/>
      <c r="BQ1474" s="151"/>
      <c r="BR1474" s="151"/>
      <c r="BS1474" s="151"/>
      <c r="BT1474" s="151"/>
      <c r="BU1474" s="151"/>
      <c r="BV1474" s="151"/>
      <c r="BW1474" s="151"/>
      <c r="BX1474" s="151"/>
      <c r="BY1474" s="151"/>
      <c r="BZ1474" s="151"/>
      <c r="CA1474" s="151"/>
      <c r="CB1474" s="151"/>
      <c r="CC1474" s="151"/>
      <c r="CD1474" s="151"/>
      <c r="CE1474" s="151"/>
      <c r="CF1474" s="151"/>
      <c r="CG1474" s="151"/>
      <c r="CH1474" s="151"/>
      <c r="CI1474" s="151"/>
      <c r="CJ1474" s="151"/>
      <c r="CK1474" s="151"/>
      <c r="CL1474" s="151"/>
      <c r="CM1474" s="151"/>
      <c r="CN1474" s="151"/>
      <c r="CO1474" s="151"/>
      <c r="CP1474" s="151"/>
      <c r="CQ1474" s="151"/>
      <c r="CR1474" s="151"/>
      <c r="CS1474" s="151"/>
      <c r="CT1474" s="151"/>
      <c r="CU1474" s="151"/>
      <c r="CV1474" s="151"/>
      <c r="CW1474" s="151"/>
      <c r="CX1474" s="151"/>
      <c r="CY1474" s="151"/>
      <c r="CZ1474" s="151"/>
      <c r="DA1474" s="151"/>
      <c r="DB1474" s="151"/>
      <c r="DC1474" s="151"/>
      <c r="DD1474" s="151"/>
      <c r="DE1474" s="151"/>
      <c r="DF1474" s="151"/>
      <c r="DG1474" s="151"/>
      <c r="DH1474" s="151"/>
      <c r="DI1474" s="151"/>
      <c r="DJ1474" s="151"/>
      <c r="DK1474" s="151"/>
      <c r="DL1474" s="151"/>
      <c r="DM1474" s="151"/>
      <c r="DN1474" s="151"/>
      <c r="DO1474" s="151"/>
    </row>
    <row r="1475" spans="1:119" ht="15.75" customHeight="1" x14ac:dyDescent="0.2">
      <c r="A1475" s="151"/>
      <c r="B1475" s="151"/>
      <c r="C1475" s="151"/>
      <c r="D1475" s="151"/>
      <c r="E1475" s="151"/>
      <c r="F1475" s="151"/>
      <c r="G1475" s="151"/>
      <c r="H1475" s="151"/>
      <c r="I1475" s="151"/>
      <c r="J1475" s="151"/>
      <c r="K1475" s="151"/>
      <c r="L1475" s="151"/>
      <c r="M1475" s="151"/>
      <c r="N1475" s="151"/>
      <c r="O1475" s="151"/>
      <c r="P1475" s="151"/>
      <c r="Q1475" s="151"/>
      <c r="R1475" s="151"/>
      <c r="S1475" s="151"/>
      <c r="T1475" s="151"/>
      <c r="U1475" s="151"/>
      <c r="V1475" s="151"/>
      <c r="W1475" s="151"/>
      <c r="X1475" s="151"/>
      <c r="Y1475" s="151"/>
      <c r="Z1475" s="151"/>
      <c r="AA1475" s="151"/>
      <c r="AB1475" s="151"/>
      <c r="AC1475" s="151"/>
      <c r="AD1475" s="151"/>
      <c r="AE1475" s="151"/>
      <c r="AF1475" s="151"/>
      <c r="AG1475" s="151"/>
      <c r="AH1475" s="151"/>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c r="BG1475" s="151"/>
      <c r="BH1475" s="151"/>
      <c r="BI1475" s="151"/>
      <c r="BJ1475" s="151"/>
      <c r="BK1475" s="151"/>
      <c r="BL1475" s="151"/>
      <c r="BM1475" s="151"/>
      <c r="BN1475" s="151"/>
      <c r="BO1475" s="151"/>
      <c r="BP1475" s="151"/>
      <c r="BQ1475" s="151"/>
      <c r="BR1475" s="151"/>
      <c r="BS1475" s="151"/>
      <c r="BT1475" s="151"/>
      <c r="BU1475" s="151"/>
      <c r="BV1475" s="151"/>
      <c r="BW1475" s="151"/>
      <c r="BX1475" s="151"/>
      <c r="BY1475" s="151"/>
      <c r="BZ1475" s="151"/>
      <c r="CA1475" s="151"/>
      <c r="CB1475" s="151"/>
      <c r="CC1475" s="151"/>
      <c r="CD1475" s="151"/>
      <c r="CE1475" s="151"/>
      <c r="CF1475" s="151"/>
      <c r="CG1475" s="151"/>
      <c r="CH1475" s="151"/>
      <c r="CI1475" s="151"/>
      <c r="CJ1475" s="151"/>
      <c r="CK1475" s="151"/>
      <c r="CL1475" s="151"/>
      <c r="CM1475" s="151"/>
      <c r="CN1475" s="151"/>
      <c r="CO1475" s="151"/>
      <c r="CP1475" s="151"/>
      <c r="CQ1475" s="151"/>
      <c r="CR1475" s="151"/>
      <c r="CS1475" s="151"/>
      <c r="CT1475" s="151"/>
      <c r="CU1475" s="151"/>
      <c r="CV1475" s="151"/>
      <c r="CW1475" s="151"/>
      <c r="CX1475" s="151"/>
      <c r="CY1475" s="151"/>
      <c r="CZ1475" s="151"/>
      <c r="DA1475" s="151"/>
      <c r="DB1475" s="151"/>
      <c r="DC1475" s="151"/>
      <c r="DD1475" s="151"/>
      <c r="DE1475" s="151"/>
      <c r="DF1475" s="151"/>
      <c r="DG1475" s="151"/>
      <c r="DH1475" s="151"/>
      <c r="DI1475" s="151"/>
      <c r="DJ1475" s="151"/>
      <c r="DK1475" s="151"/>
      <c r="DL1475" s="151"/>
      <c r="DM1475" s="151"/>
      <c r="DN1475" s="151"/>
      <c r="DO1475" s="151"/>
    </row>
    <row r="1476" spans="1:119" ht="15.75" customHeight="1" x14ac:dyDescent="0.2">
      <c r="A1476" s="151"/>
      <c r="B1476" s="151"/>
      <c r="C1476" s="151"/>
      <c r="D1476" s="151"/>
      <c r="E1476" s="151"/>
      <c r="F1476" s="151"/>
      <c r="G1476" s="151"/>
      <c r="H1476" s="151"/>
      <c r="I1476" s="151"/>
      <c r="J1476" s="151"/>
      <c r="K1476" s="151"/>
      <c r="L1476" s="151"/>
      <c r="M1476" s="151"/>
      <c r="N1476" s="151"/>
      <c r="O1476" s="151"/>
      <c r="P1476" s="151"/>
      <c r="Q1476" s="151"/>
      <c r="R1476" s="151"/>
      <c r="S1476" s="151"/>
      <c r="T1476" s="151"/>
      <c r="U1476" s="151"/>
      <c r="V1476" s="151"/>
      <c r="W1476" s="151"/>
      <c r="X1476" s="151"/>
      <c r="Y1476" s="151"/>
      <c r="Z1476" s="151"/>
      <c r="AA1476" s="151"/>
      <c r="AB1476" s="151"/>
      <c r="AC1476" s="151"/>
      <c r="AD1476" s="151"/>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c r="BG1476" s="151"/>
      <c r="BH1476" s="151"/>
      <c r="BI1476" s="151"/>
      <c r="BJ1476" s="151"/>
      <c r="BK1476" s="151"/>
      <c r="BL1476" s="151"/>
      <c r="BM1476" s="151"/>
      <c r="BN1476" s="151"/>
      <c r="BO1476" s="151"/>
      <c r="BP1476" s="151"/>
      <c r="BQ1476" s="151"/>
      <c r="BR1476" s="151"/>
      <c r="BS1476" s="151"/>
      <c r="BT1476" s="151"/>
      <c r="BU1476" s="151"/>
      <c r="BV1476" s="151"/>
      <c r="BW1476" s="151"/>
      <c r="BX1476" s="151"/>
      <c r="BY1476" s="151"/>
      <c r="BZ1476" s="151"/>
      <c r="CA1476" s="151"/>
      <c r="CB1476" s="151"/>
      <c r="CC1476" s="151"/>
      <c r="CD1476" s="151"/>
      <c r="CE1476" s="151"/>
      <c r="CF1476" s="151"/>
      <c r="CG1476" s="151"/>
      <c r="CH1476" s="151"/>
      <c r="CI1476" s="151"/>
      <c r="CJ1476" s="151"/>
      <c r="CK1476" s="151"/>
      <c r="CL1476" s="151"/>
      <c r="CM1476" s="151"/>
      <c r="CN1476" s="151"/>
      <c r="CO1476" s="151"/>
      <c r="CP1476" s="151"/>
      <c r="CQ1476" s="151"/>
      <c r="CR1476" s="151"/>
      <c r="CS1476" s="151"/>
      <c r="CT1476" s="151"/>
      <c r="CU1476" s="151"/>
      <c r="CV1476" s="151"/>
      <c r="CW1476" s="151"/>
      <c r="CX1476" s="151"/>
      <c r="CY1476" s="151"/>
      <c r="CZ1476" s="151"/>
      <c r="DA1476" s="151"/>
      <c r="DB1476" s="151"/>
      <c r="DC1476" s="151"/>
      <c r="DD1476" s="151"/>
      <c r="DE1476" s="151"/>
      <c r="DF1476" s="151"/>
      <c r="DG1476" s="151"/>
      <c r="DH1476" s="151"/>
      <c r="DI1476" s="151"/>
      <c r="DJ1476" s="151"/>
      <c r="DK1476" s="151"/>
      <c r="DL1476" s="151"/>
      <c r="DM1476" s="151"/>
      <c r="DN1476" s="151"/>
      <c r="DO1476" s="151"/>
    </row>
    <row r="1477" spans="1:119" ht="15.75" customHeight="1" x14ac:dyDescent="0.2">
      <c r="A1477" s="151"/>
      <c r="B1477" s="151"/>
      <c r="C1477" s="151"/>
      <c r="D1477" s="151"/>
      <c r="E1477" s="151"/>
      <c r="F1477" s="151"/>
      <c r="G1477" s="151"/>
      <c r="H1477" s="151"/>
      <c r="I1477" s="151"/>
      <c r="J1477" s="151"/>
      <c r="K1477" s="151"/>
      <c r="L1477" s="151"/>
      <c r="M1477" s="151"/>
      <c r="N1477" s="151"/>
      <c r="O1477" s="151"/>
      <c r="P1477" s="151"/>
      <c r="Q1477" s="151"/>
      <c r="R1477" s="151"/>
      <c r="S1477" s="151"/>
      <c r="T1477" s="151"/>
      <c r="U1477" s="151"/>
      <c r="V1477" s="151"/>
      <c r="W1477" s="151"/>
      <c r="X1477" s="151"/>
      <c r="Y1477" s="151"/>
      <c r="Z1477" s="151"/>
      <c r="AA1477" s="151"/>
      <c r="AB1477" s="151"/>
      <c r="AC1477" s="151"/>
      <c r="AD1477" s="151"/>
      <c r="AE1477" s="151"/>
      <c r="AF1477" s="151"/>
      <c r="AG1477" s="151"/>
      <c r="AH1477" s="151"/>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c r="BG1477" s="151"/>
      <c r="BH1477" s="151"/>
      <c r="BI1477" s="151"/>
      <c r="BJ1477" s="151"/>
      <c r="BK1477" s="151"/>
      <c r="BL1477" s="151"/>
      <c r="BM1477" s="151"/>
      <c r="BN1477" s="151"/>
      <c r="BO1477" s="151"/>
      <c r="BP1477" s="151"/>
      <c r="BQ1477" s="151"/>
      <c r="BR1477" s="151"/>
      <c r="BS1477" s="151"/>
      <c r="BT1477" s="151"/>
      <c r="BU1477" s="151"/>
      <c r="BV1477" s="151"/>
      <c r="BW1477" s="151"/>
      <c r="BX1477" s="151"/>
      <c r="BY1477" s="151"/>
      <c r="BZ1477" s="151"/>
      <c r="CA1477" s="151"/>
      <c r="CB1477" s="151"/>
      <c r="CC1477" s="151"/>
      <c r="CD1477" s="151"/>
      <c r="CE1477" s="151"/>
      <c r="CF1477" s="151"/>
      <c r="CG1477" s="151"/>
      <c r="CH1477" s="151"/>
      <c r="CI1477" s="151"/>
      <c r="CJ1477" s="151"/>
      <c r="CK1477" s="151"/>
      <c r="CL1477" s="151"/>
      <c r="CM1477" s="151"/>
      <c r="CN1477" s="151"/>
      <c r="CO1477" s="151"/>
      <c r="CP1477" s="151"/>
      <c r="CQ1477" s="151"/>
      <c r="CR1477" s="151"/>
      <c r="CS1477" s="151"/>
      <c r="CT1477" s="151"/>
      <c r="CU1477" s="151"/>
      <c r="CV1477" s="151"/>
      <c r="CW1477" s="151"/>
      <c r="CX1477" s="151"/>
      <c r="CY1477" s="151"/>
      <c r="CZ1477" s="151"/>
      <c r="DA1477" s="151"/>
      <c r="DB1477" s="151"/>
      <c r="DC1477" s="151"/>
      <c r="DD1477" s="151"/>
      <c r="DE1477" s="151"/>
      <c r="DF1477" s="151"/>
      <c r="DG1477" s="151"/>
      <c r="DH1477" s="151"/>
      <c r="DI1477" s="151"/>
      <c r="DJ1477" s="151"/>
      <c r="DK1477" s="151"/>
      <c r="DL1477" s="151"/>
      <c r="DM1477" s="151"/>
      <c r="DN1477" s="151"/>
      <c r="DO1477" s="151"/>
    </row>
    <row r="1478" spans="1:119" ht="15.75" customHeight="1" x14ac:dyDescent="0.2">
      <c r="A1478" s="151"/>
      <c r="B1478" s="151"/>
      <c r="C1478" s="151"/>
      <c r="D1478" s="151"/>
      <c r="E1478" s="151"/>
      <c r="F1478" s="151"/>
      <c r="G1478" s="151"/>
      <c r="H1478" s="151"/>
      <c r="I1478" s="151"/>
      <c r="J1478" s="151"/>
      <c r="K1478" s="151"/>
      <c r="L1478" s="151"/>
      <c r="M1478" s="151"/>
      <c r="N1478" s="151"/>
      <c r="O1478" s="151"/>
      <c r="P1478" s="151"/>
      <c r="Q1478" s="151"/>
      <c r="R1478" s="151"/>
      <c r="S1478" s="151"/>
      <c r="T1478" s="151"/>
      <c r="U1478" s="151"/>
      <c r="V1478" s="151"/>
      <c r="W1478" s="151"/>
      <c r="X1478" s="151"/>
      <c r="Y1478" s="151"/>
      <c r="Z1478" s="151"/>
      <c r="AA1478" s="151"/>
      <c r="AB1478" s="151"/>
      <c r="AC1478" s="151"/>
      <c r="AD1478" s="151"/>
      <c r="AE1478" s="151"/>
      <c r="AF1478" s="151"/>
      <c r="AG1478" s="151"/>
      <c r="AH1478" s="151"/>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c r="BG1478" s="151"/>
      <c r="BH1478" s="151"/>
      <c r="BI1478" s="151"/>
      <c r="BJ1478" s="151"/>
      <c r="BK1478" s="151"/>
      <c r="BL1478" s="151"/>
      <c r="BM1478" s="151"/>
      <c r="BN1478" s="151"/>
      <c r="BO1478" s="151"/>
      <c r="BP1478" s="151"/>
      <c r="BQ1478" s="151"/>
      <c r="BR1478" s="151"/>
      <c r="BS1478" s="151"/>
      <c r="BT1478" s="151"/>
      <c r="BU1478" s="151"/>
      <c r="BV1478" s="151"/>
      <c r="BW1478" s="151"/>
      <c r="BX1478" s="151"/>
      <c r="BY1478" s="151"/>
      <c r="BZ1478" s="151"/>
      <c r="CA1478" s="151"/>
      <c r="CB1478" s="151"/>
      <c r="CC1478" s="151"/>
      <c r="CD1478" s="151"/>
      <c r="CE1478" s="151"/>
      <c r="CF1478" s="151"/>
      <c r="CG1478" s="151"/>
      <c r="CH1478" s="151"/>
      <c r="CI1478" s="151"/>
      <c r="CJ1478" s="151"/>
      <c r="CK1478" s="151"/>
      <c r="CL1478" s="151"/>
      <c r="CM1478" s="151"/>
      <c r="CN1478" s="151"/>
      <c r="CO1478" s="151"/>
      <c r="CP1478" s="151"/>
      <c r="CQ1478" s="151"/>
      <c r="CR1478" s="151"/>
      <c r="CS1478" s="151"/>
      <c r="CT1478" s="151"/>
      <c r="CU1478" s="151"/>
      <c r="CV1478" s="151"/>
      <c r="CW1478" s="151"/>
      <c r="CX1478" s="151"/>
      <c r="CY1478" s="151"/>
      <c r="CZ1478" s="151"/>
      <c r="DA1478" s="151"/>
      <c r="DB1478" s="151"/>
      <c r="DC1478" s="151"/>
      <c r="DD1478" s="151"/>
      <c r="DE1478" s="151"/>
      <c r="DF1478" s="151"/>
      <c r="DG1478" s="151"/>
      <c r="DH1478" s="151"/>
      <c r="DI1478" s="151"/>
      <c r="DJ1478" s="151"/>
      <c r="DK1478" s="151"/>
      <c r="DL1478" s="151"/>
      <c r="DM1478" s="151"/>
      <c r="DN1478" s="151"/>
      <c r="DO1478" s="151"/>
    </row>
    <row r="1479" spans="1:119" ht="15.75" customHeight="1" x14ac:dyDescent="0.2">
      <c r="A1479" s="151"/>
      <c r="B1479" s="151"/>
      <c r="C1479" s="151"/>
      <c r="D1479" s="151"/>
      <c r="E1479" s="151"/>
      <c r="F1479" s="151"/>
      <c r="G1479" s="151"/>
      <c r="H1479" s="151"/>
      <c r="I1479" s="151"/>
      <c r="J1479" s="151"/>
      <c r="K1479" s="151"/>
      <c r="L1479" s="151"/>
      <c r="M1479" s="151"/>
      <c r="N1479" s="151"/>
      <c r="O1479" s="151"/>
      <c r="P1479" s="151"/>
      <c r="Q1479" s="151"/>
      <c r="R1479" s="151"/>
      <c r="S1479" s="151"/>
      <c r="T1479" s="151"/>
      <c r="U1479" s="151"/>
      <c r="V1479" s="151"/>
      <c r="W1479" s="151"/>
      <c r="X1479" s="151"/>
      <c r="Y1479" s="151"/>
      <c r="Z1479" s="151"/>
      <c r="AA1479" s="151"/>
      <c r="AB1479" s="151"/>
      <c r="AC1479" s="151"/>
      <c r="AD1479" s="151"/>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c r="BG1479" s="151"/>
      <c r="BH1479" s="151"/>
      <c r="BI1479" s="151"/>
      <c r="BJ1479" s="151"/>
      <c r="BK1479" s="151"/>
      <c r="BL1479" s="151"/>
      <c r="BM1479" s="151"/>
      <c r="BN1479" s="151"/>
      <c r="BO1479" s="151"/>
      <c r="BP1479" s="151"/>
      <c r="BQ1479" s="151"/>
      <c r="BR1479" s="151"/>
      <c r="BS1479" s="151"/>
      <c r="BT1479" s="151"/>
      <c r="BU1479" s="151"/>
      <c r="BV1479" s="151"/>
      <c r="BW1479" s="151"/>
      <c r="BX1479" s="151"/>
      <c r="BY1479" s="151"/>
      <c r="BZ1479" s="151"/>
      <c r="CA1479" s="151"/>
      <c r="CB1479" s="151"/>
      <c r="CC1479" s="151"/>
      <c r="CD1479" s="151"/>
      <c r="CE1479" s="151"/>
      <c r="CF1479" s="151"/>
      <c r="CG1479" s="151"/>
      <c r="CH1479" s="151"/>
      <c r="CI1479" s="151"/>
      <c r="CJ1479" s="151"/>
      <c r="CK1479" s="151"/>
      <c r="CL1479" s="151"/>
      <c r="CM1479" s="151"/>
      <c r="CN1479" s="151"/>
      <c r="CO1479" s="151"/>
      <c r="CP1479" s="151"/>
      <c r="CQ1479" s="151"/>
      <c r="CR1479" s="151"/>
      <c r="CS1479" s="151"/>
      <c r="CT1479" s="151"/>
      <c r="CU1479" s="151"/>
      <c r="CV1479" s="151"/>
      <c r="CW1479" s="151"/>
      <c r="CX1479" s="151"/>
      <c r="CY1479" s="151"/>
      <c r="CZ1479" s="151"/>
      <c r="DA1479" s="151"/>
      <c r="DB1479" s="151"/>
      <c r="DC1479" s="151"/>
      <c r="DD1479" s="151"/>
      <c r="DE1479" s="151"/>
      <c r="DF1479" s="151"/>
      <c r="DG1479" s="151"/>
      <c r="DH1479" s="151"/>
      <c r="DI1479" s="151"/>
      <c r="DJ1479" s="151"/>
      <c r="DK1479" s="151"/>
      <c r="DL1479" s="151"/>
      <c r="DM1479" s="151"/>
      <c r="DN1479" s="151"/>
      <c r="DO1479" s="151"/>
    </row>
    <row r="1480" spans="1:119" ht="15.75" customHeight="1" x14ac:dyDescent="0.2">
      <c r="A1480" s="151"/>
      <c r="B1480" s="151"/>
      <c r="C1480" s="151"/>
      <c r="D1480" s="151"/>
      <c r="E1480" s="151"/>
      <c r="F1480" s="151"/>
      <c r="G1480" s="151"/>
      <c r="H1480" s="151"/>
      <c r="I1480" s="151"/>
      <c r="J1480" s="151"/>
      <c r="K1480" s="151"/>
      <c r="L1480" s="151"/>
      <c r="M1480" s="151"/>
      <c r="N1480" s="151"/>
      <c r="O1480" s="151"/>
      <c r="P1480" s="151"/>
      <c r="Q1480" s="151"/>
      <c r="R1480" s="151"/>
      <c r="S1480" s="151"/>
      <c r="T1480" s="151"/>
      <c r="U1480" s="151"/>
      <c r="V1480" s="151"/>
      <c r="W1480" s="151"/>
      <c r="X1480" s="151"/>
      <c r="Y1480" s="151"/>
      <c r="Z1480" s="151"/>
      <c r="AA1480" s="151"/>
      <c r="AB1480" s="151"/>
      <c r="AC1480" s="151"/>
      <c r="AD1480" s="151"/>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c r="BG1480" s="151"/>
      <c r="BH1480" s="151"/>
      <c r="BI1480" s="151"/>
      <c r="BJ1480" s="151"/>
      <c r="BK1480" s="151"/>
      <c r="BL1480" s="151"/>
      <c r="BM1480" s="151"/>
      <c r="BN1480" s="151"/>
      <c r="BO1480" s="151"/>
      <c r="BP1480" s="151"/>
      <c r="BQ1480" s="151"/>
      <c r="BR1480" s="151"/>
      <c r="BS1480" s="151"/>
      <c r="BT1480" s="151"/>
      <c r="BU1480" s="151"/>
      <c r="BV1480" s="151"/>
      <c r="BW1480" s="151"/>
      <c r="BX1480" s="151"/>
      <c r="BY1480" s="151"/>
      <c r="BZ1480" s="151"/>
      <c r="CA1480" s="151"/>
      <c r="CB1480" s="151"/>
      <c r="CC1480" s="151"/>
      <c r="CD1480" s="151"/>
      <c r="CE1480" s="151"/>
      <c r="CF1480" s="151"/>
      <c r="CG1480" s="151"/>
      <c r="CH1480" s="151"/>
      <c r="CI1480" s="151"/>
      <c r="CJ1480" s="151"/>
      <c r="CK1480" s="151"/>
      <c r="CL1480" s="151"/>
      <c r="CM1480" s="151"/>
      <c r="CN1480" s="151"/>
      <c r="CO1480" s="151"/>
      <c r="CP1480" s="151"/>
      <c r="CQ1480" s="151"/>
      <c r="CR1480" s="151"/>
      <c r="CS1480" s="151"/>
      <c r="CT1480" s="151"/>
      <c r="CU1480" s="151"/>
      <c r="CV1480" s="151"/>
      <c r="CW1480" s="151"/>
      <c r="CX1480" s="151"/>
      <c r="CY1480" s="151"/>
      <c r="CZ1480" s="151"/>
      <c r="DA1480" s="151"/>
      <c r="DB1480" s="151"/>
      <c r="DC1480" s="151"/>
      <c r="DD1480" s="151"/>
      <c r="DE1480" s="151"/>
      <c r="DF1480" s="151"/>
      <c r="DG1480" s="151"/>
      <c r="DH1480" s="151"/>
      <c r="DI1480" s="151"/>
      <c r="DJ1480" s="151"/>
      <c r="DK1480" s="151"/>
      <c r="DL1480" s="151"/>
      <c r="DM1480" s="151"/>
      <c r="DN1480" s="151"/>
      <c r="DO1480" s="151"/>
    </row>
    <row r="1481" spans="1:119" ht="15.75" customHeight="1" x14ac:dyDescent="0.2">
      <c r="A1481" s="151"/>
      <c r="B1481" s="151"/>
      <c r="C1481" s="151"/>
      <c r="D1481" s="151"/>
      <c r="E1481" s="151"/>
      <c r="F1481" s="151"/>
      <c r="G1481" s="151"/>
      <c r="H1481" s="151"/>
      <c r="I1481" s="151"/>
      <c r="J1481" s="151"/>
      <c r="K1481" s="151"/>
      <c r="L1481" s="151"/>
      <c r="M1481" s="151"/>
      <c r="N1481" s="151"/>
      <c r="O1481" s="151"/>
      <c r="P1481" s="151"/>
      <c r="Q1481" s="151"/>
      <c r="R1481" s="151"/>
      <c r="S1481" s="151"/>
      <c r="T1481" s="151"/>
      <c r="U1481" s="151"/>
      <c r="V1481" s="151"/>
      <c r="W1481" s="151"/>
      <c r="X1481" s="151"/>
      <c r="Y1481" s="151"/>
      <c r="Z1481" s="151"/>
      <c r="AA1481" s="151"/>
      <c r="AB1481" s="151"/>
      <c r="AC1481" s="151"/>
      <c r="AD1481" s="151"/>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c r="BI1481" s="151"/>
      <c r="BJ1481" s="151"/>
      <c r="BK1481" s="151"/>
      <c r="BL1481" s="151"/>
      <c r="BM1481" s="151"/>
      <c r="BN1481" s="151"/>
      <c r="BO1481" s="151"/>
      <c r="BP1481" s="151"/>
      <c r="BQ1481" s="151"/>
      <c r="BR1481" s="151"/>
      <c r="BS1481" s="151"/>
      <c r="BT1481" s="151"/>
      <c r="BU1481" s="151"/>
      <c r="BV1481" s="151"/>
      <c r="BW1481" s="151"/>
      <c r="BX1481" s="151"/>
      <c r="BY1481" s="151"/>
      <c r="BZ1481" s="151"/>
      <c r="CA1481" s="151"/>
      <c r="CB1481" s="151"/>
      <c r="CC1481" s="151"/>
      <c r="CD1481" s="151"/>
      <c r="CE1481" s="151"/>
      <c r="CF1481" s="151"/>
      <c r="CG1481" s="151"/>
      <c r="CH1481" s="151"/>
      <c r="CI1481" s="151"/>
      <c r="CJ1481" s="151"/>
      <c r="CK1481" s="151"/>
      <c r="CL1481" s="151"/>
      <c r="CM1481" s="151"/>
      <c r="CN1481" s="151"/>
      <c r="CO1481" s="151"/>
      <c r="CP1481" s="151"/>
      <c r="CQ1481" s="151"/>
      <c r="CR1481" s="151"/>
      <c r="CS1481" s="151"/>
      <c r="CT1481" s="151"/>
      <c r="CU1481" s="151"/>
      <c r="CV1481" s="151"/>
      <c r="CW1481" s="151"/>
      <c r="CX1481" s="151"/>
      <c r="CY1481" s="151"/>
      <c r="CZ1481" s="151"/>
      <c r="DA1481" s="151"/>
      <c r="DB1481" s="151"/>
      <c r="DC1481" s="151"/>
      <c r="DD1481" s="151"/>
      <c r="DE1481" s="151"/>
      <c r="DF1481" s="151"/>
      <c r="DG1481" s="151"/>
      <c r="DH1481" s="151"/>
      <c r="DI1481" s="151"/>
      <c r="DJ1481" s="151"/>
      <c r="DK1481" s="151"/>
      <c r="DL1481" s="151"/>
      <c r="DM1481" s="151"/>
      <c r="DN1481" s="151"/>
      <c r="DO1481" s="151"/>
    </row>
    <row r="1482" spans="1:119" ht="15.75" customHeight="1" x14ac:dyDescent="0.2">
      <c r="A1482" s="151"/>
      <c r="B1482" s="151"/>
      <c r="C1482" s="151"/>
      <c r="D1482" s="151"/>
      <c r="E1482" s="151"/>
      <c r="F1482" s="151"/>
      <c r="G1482" s="151"/>
      <c r="H1482" s="151"/>
      <c r="I1482" s="151"/>
      <c r="J1482" s="151"/>
      <c r="K1482" s="151"/>
      <c r="L1482" s="151"/>
      <c r="M1482" s="151"/>
      <c r="N1482" s="151"/>
      <c r="O1482" s="151"/>
      <c r="P1482" s="151"/>
      <c r="Q1482" s="151"/>
      <c r="R1482" s="151"/>
      <c r="S1482" s="151"/>
      <c r="T1482" s="151"/>
      <c r="U1482" s="151"/>
      <c r="V1482" s="151"/>
      <c r="W1482" s="151"/>
      <c r="X1482" s="151"/>
      <c r="Y1482" s="151"/>
      <c r="Z1482" s="151"/>
      <c r="AA1482" s="151"/>
      <c r="AB1482" s="151"/>
      <c r="AC1482" s="151"/>
      <c r="AD1482" s="151"/>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c r="BI1482" s="151"/>
      <c r="BJ1482" s="151"/>
      <c r="BK1482" s="151"/>
      <c r="BL1482" s="151"/>
      <c r="BM1482" s="151"/>
      <c r="BN1482" s="151"/>
      <c r="BO1482" s="151"/>
      <c r="BP1482" s="151"/>
      <c r="BQ1482" s="151"/>
      <c r="BR1482" s="151"/>
      <c r="BS1482" s="151"/>
      <c r="BT1482" s="151"/>
      <c r="BU1482" s="151"/>
      <c r="BV1482" s="151"/>
      <c r="BW1482" s="151"/>
      <c r="BX1482" s="151"/>
      <c r="BY1482" s="151"/>
      <c r="BZ1482" s="151"/>
      <c r="CA1482" s="151"/>
      <c r="CB1482" s="151"/>
      <c r="CC1482" s="151"/>
      <c r="CD1482" s="151"/>
      <c r="CE1482" s="151"/>
      <c r="CF1482" s="151"/>
      <c r="CG1482" s="151"/>
      <c r="CH1482" s="151"/>
      <c r="CI1482" s="151"/>
      <c r="CJ1482" s="151"/>
      <c r="CK1482" s="151"/>
      <c r="CL1482" s="151"/>
      <c r="CM1482" s="151"/>
      <c r="CN1482" s="151"/>
      <c r="CO1482" s="151"/>
      <c r="CP1482" s="151"/>
      <c r="CQ1482" s="151"/>
      <c r="CR1482" s="151"/>
      <c r="CS1482" s="151"/>
      <c r="CT1482" s="151"/>
      <c r="CU1482" s="151"/>
      <c r="CV1482" s="151"/>
      <c r="CW1482" s="151"/>
      <c r="CX1482" s="151"/>
      <c r="CY1482" s="151"/>
      <c r="CZ1482" s="151"/>
      <c r="DA1482" s="151"/>
      <c r="DB1482" s="151"/>
      <c r="DC1482" s="151"/>
      <c r="DD1482" s="151"/>
      <c r="DE1482" s="151"/>
      <c r="DF1482" s="151"/>
      <c r="DG1482" s="151"/>
      <c r="DH1482" s="151"/>
      <c r="DI1482" s="151"/>
      <c r="DJ1482" s="151"/>
      <c r="DK1482" s="151"/>
      <c r="DL1482" s="151"/>
      <c r="DM1482" s="151"/>
      <c r="DN1482" s="151"/>
      <c r="DO1482" s="151"/>
    </row>
    <row r="1483" spans="1:119" ht="15.75" customHeight="1" x14ac:dyDescent="0.2">
      <c r="A1483" s="151"/>
      <c r="B1483" s="151"/>
      <c r="C1483" s="151"/>
      <c r="D1483" s="151"/>
      <c r="E1483" s="151"/>
      <c r="F1483" s="151"/>
      <c r="G1483" s="151"/>
      <c r="H1483" s="151"/>
      <c r="I1483" s="151"/>
      <c r="J1483" s="151"/>
      <c r="K1483" s="151"/>
      <c r="L1483" s="151"/>
      <c r="M1483" s="151"/>
      <c r="N1483" s="151"/>
      <c r="O1483" s="151"/>
      <c r="P1483" s="151"/>
      <c r="Q1483" s="151"/>
      <c r="R1483" s="151"/>
      <c r="S1483" s="151"/>
      <c r="T1483" s="151"/>
      <c r="U1483" s="151"/>
      <c r="V1483" s="151"/>
      <c r="W1483" s="151"/>
      <c r="X1483" s="151"/>
      <c r="Y1483" s="151"/>
      <c r="Z1483" s="151"/>
      <c r="AA1483" s="151"/>
      <c r="AB1483" s="151"/>
      <c r="AC1483" s="151"/>
      <c r="AD1483" s="151"/>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c r="BI1483" s="151"/>
      <c r="BJ1483" s="151"/>
      <c r="BK1483" s="151"/>
      <c r="BL1483" s="151"/>
      <c r="BM1483" s="151"/>
      <c r="BN1483" s="151"/>
      <c r="BO1483" s="151"/>
      <c r="BP1483" s="151"/>
      <c r="BQ1483" s="151"/>
      <c r="BR1483" s="151"/>
      <c r="BS1483" s="151"/>
      <c r="BT1483" s="151"/>
      <c r="BU1483" s="151"/>
      <c r="BV1483" s="151"/>
      <c r="BW1483" s="151"/>
      <c r="BX1483" s="151"/>
      <c r="BY1483" s="151"/>
      <c r="BZ1483" s="151"/>
      <c r="CA1483" s="151"/>
      <c r="CB1483" s="151"/>
      <c r="CC1483" s="151"/>
      <c r="CD1483" s="151"/>
      <c r="CE1483" s="151"/>
      <c r="CF1483" s="151"/>
      <c r="CG1483" s="151"/>
      <c r="CH1483" s="151"/>
      <c r="CI1483" s="151"/>
      <c r="CJ1483" s="151"/>
      <c r="CK1483" s="151"/>
      <c r="CL1483" s="151"/>
      <c r="CM1483" s="151"/>
      <c r="CN1483" s="151"/>
      <c r="CO1483" s="151"/>
      <c r="CP1483" s="151"/>
      <c r="CQ1483" s="151"/>
      <c r="CR1483" s="151"/>
      <c r="CS1483" s="151"/>
      <c r="CT1483" s="151"/>
      <c r="CU1483" s="151"/>
      <c r="CV1483" s="151"/>
      <c r="CW1483" s="151"/>
      <c r="CX1483" s="151"/>
      <c r="CY1483" s="151"/>
      <c r="CZ1483" s="151"/>
      <c r="DA1483" s="151"/>
      <c r="DB1483" s="151"/>
      <c r="DC1483" s="151"/>
      <c r="DD1483" s="151"/>
      <c r="DE1483" s="151"/>
      <c r="DF1483" s="151"/>
      <c r="DG1483" s="151"/>
      <c r="DH1483" s="151"/>
      <c r="DI1483" s="151"/>
      <c r="DJ1483" s="151"/>
      <c r="DK1483" s="151"/>
      <c r="DL1483" s="151"/>
      <c r="DM1483" s="151"/>
      <c r="DN1483" s="151"/>
      <c r="DO1483" s="151"/>
    </row>
    <row r="1484" spans="1:119" ht="15.75" customHeight="1" x14ac:dyDescent="0.2">
      <c r="A1484" s="151"/>
      <c r="B1484" s="151"/>
      <c r="C1484" s="151"/>
      <c r="D1484" s="151"/>
      <c r="E1484" s="151"/>
      <c r="F1484" s="151"/>
      <c r="G1484" s="151"/>
      <c r="H1484" s="151"/>
      <c r="I1484" s="151"/>
      <c r="J1484" s="151"/>
      <c r="K1484" s="151"/>
      <c r="L1484" s="151"/>
      <c r="M1484" s="151"/>
      <c r="N1484" s="151"/>
      <c r="O1484" s="151"/>
      <c r="P1484" s="151"/>
      <c r="Q1484" s="151"/>
      <c r="R1484" s="151"/>
      <c r="S1484" s="151"/>
      <c r="T1484" s="151"/>
      <c r="U1484" s="151"/>
      <c r="V1484" s="151"/>
      <c r="W1484" s="151"/>
      <c r="X1484" s="151"/>
      <c r="Y1484" s="151"/>
      <c r="Z1484" s="151"/>
      <c r="AA1484" s="151"/>
      <c r="AB1484" s="151"/>
      <c r="AC1484" s="151"/>
      <c r="AD1484" s="151"/>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c r="BI1484" s="151"/>
      <c r="BJ1484" s="151"/>
      <c r="BK1484" s="151"/>
      <c r="BL1484" s="151"/>
      <c r="BM1484" s="151"/>
      <c r="BN1484" s="151"/>
      <c r="BO1484" s="151"/>
      <c r="BP1484" s="151"/>
      <c r="BQ1484" s="151"/>
      <c r="BR1484" s="151"/>
      <c r="BS1484" s="151"/>
      <c r="BT1484" s="151"/>
      <c r="BU1484" s="151"/>
      <c r="BV1484" s="151"/>
      <c r="BW1484" s="151"/>
      <c r="BX1484" s="151"/>
      <c r="BY1484" s="151"/>
      <c r="BZ1484" s="151"/>
      <c r="CA1484" s="151"/>
      <c r="CB1484" s="151"/>
      <c r="CC1484" s="151"/>
      <c r="CD1484" s="151"/>
      <c r="CE1484" s="151"/>
      <c r="CF1484" s="151"/>
      <c r="CG1484" s="151"/>
      <c r="CH1484" s="151"/>
      <c r="CI1484" s="151"/>
      <c r="CJ1484" s="151"/>
      <c r="CK1484" s="151"/>
      <c r="CL1484" s="151"/>
      <c r="CM1484" s="151"/>
      <c r="CN1484" s="151"/>
      <c r="CO1484" s="151"/>
      <c r="CP1484" s="151"/>
      <c r="CQ1484" s="151"/>
      <c r="CR1484" s="151"/>
      <c r="CS1484" s="151"/>
      <c r="CT1484" s="151"/>
      <c r="CU1484" s="151"/>
      <c r="CV1484" s="151"/>
      <c r="CW1484" s="151"/>
      <c r="CX1484" s="151"/>
      <c r="CY1484" s="151"/>
      <c r="CZ1484" s="151"/>
      <c r="DA1484" s="151"/>
      <c r="DB1484" s="151"/>
      <c r="DC1484" s="151"/>
      <c r="DD1484" s="151"/>
      <c r="DE1484" s="151"/>
      <c r="DF1484" s="151"/>
      <c r="DG1484" s="151"/>
      <c r="DH1484" s="151"/>
      <c r="DI1484" s="151"/>
      <c r="DJ1484" s="151"/>
      <c r="DK1484" s="151"/>
      <c r="DL1484" s="151"/>
      <c r="DM1484" s="151"/>
      <c r="DN1484" s="151"/>
      <c r="DO1484" s="151"/>
    </row>
  </sheetData>
  <mergeCells count="4">
    <mergeCell ref="B19:O59"/>
    <mergeCell ref="B3:O10"/>
    <mergeCell ref="B12:O14"/>
    <mergeCell ref="G16:K18"/>
  </mergeCell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Y292"/>
  <sheetViews>
    <sheetView tabSelected="1" workbookViewId="0">
      <selection activeCell="H48" sqref="H48"/>
    </sheetView>
  </sheetViews>
  <sheetFormatPr baseColWidth="10" defaultRowHeight="15" x14ac:dyDescent="0.25"/>
  <cols>
    <col min="1" max="1" width="5.28515625" style="1" customWidth="1"/>
    <col min="2" max="2" width="4.42578125" customWidth="1"/>
    <col min="3" max="3" width="5.85546875" customWidth="1"/>
    <col min="4" max="4" width="30.28515625" customWidth="1"/>
    <col min="5" max="5" width="25.5703125" customWidth="1"/>
    <col min="6" max="6" width="19" customWidth="1"/>
    <col min="7" max="7" width="17.28515625" customWidth="1"/>
    <col min="10" max="10" width="4.7109375" customWidth="1"/>
  </cols>
  <sheetData>
    <row r="1" spans="2:25" ht="39.950000000000003" customHeight="1" x14ac:dyDescent="0.25">
      <c r="B1" s="372" t="s">
        <v>860</v>
      </c>
      <c r="C1" s="373"/>
      <c r="D1" s="373"/>
      <c r="E1" s="373"/>
      <c r="F1" s="373"/>
      <c r="G1" s="373"/>
      <c r="H1" s="373"/>
      <c r="I1" s="373"/>
      <c r="J1" s="373"/>
      <c r="K1" s="1"/>
      <c r="L1" s="1"/>
      <c r="M1" s="1"/>
      <c r="N1" s="1"/>
      <c r="O1" s="1"/>
      <c r="P1" s="1"/>
      <c r="Q1" s="1"/>
      <c r="R1" s="1"/>
      <c r="S1" s="1"/>
      <c r="T1" s="1"/>
      <c r="U1" s="1"/>
      <c r="V1" s="1"/>
      <c r="W1" s="1"/>
      <c r="X1" s="1"/>
      <c r="Y1" s="1"/>
    </row>
    <row r="2" spans="2:25" x14ac:dyDescent="0.25">
      <c r="B2" s="152"/>
      <c r="C2" s="153"/>
      <c r="D2" s="153"/>
      <c r="E2" s="154"/>
      <c r="F2" s="153"/>
      <c r="G2" s="153"/>
      <c r="H2" s="154"/>
      <c r="I2" s="153"/>
      <c r="J2" s="160"/>
      <c r="K2" s="1"/>
      <c r="L2" s="1"/>
      <c r="M2" s="1"/>
      <c r="N2" s="1"/>
      <c r="O2" s="1"/>
      <c r="P2" s="1"/>
      <c r="Q2" s="1"/>
      <c r="R2" s="1"/>
      <c r="S2" s="1"/>
      <c r="T2" s="1"/>
      <c r="U2" s="1"/>
      <c r="V2" s="1"/>
      <c r="W2" s="1"/>
      <c r="X2" s="1"/>
      <c r="Y2" s="1"/>
    </row>
    <row r="3" spans="2:25" x14ac:dyDescent="0.25">
      <c r="B3" s="155"/>
      <c r="C3" s="156" t="s">
        <v>559</v>
      </c>
      <c r="D3" s="310" t="s">
        <v>560</v>
      </c>
      <c r="E3" s="374"/>
      <c r="F3" s="374"/>
      <c r="G3" s="157"/>
      <c r="H3" s="157"/>
      <c r="I3" s="157"/>
      <c r="J3" s="160"/>
      <c r="K3" s="1"/>
      <c r="L3" s="1"/>
      <c r="M3" s="1"/>
      <c r="N3" s="1"/>
      <c r="O3" s="1"/>
      <c r="P3" s="1"/>
      <c r="Q3" s="1"/>
      <c r="R3" s="1"/>
      <c r="S3" s="1"/>
      <c r="T3" s="1"/>
      <c r="U3" s="1"/>
      <c r="V3" s="1"/>
      <c r="W3" s="1"/>
      <c r="X3" s="1"/>
      <c r="Y3" s="1"/>
    </row>
    <row r="4" spans="2:25" x14ac:dyDescent="0.25">
      <c r="B4" s="155"/>
      <c r="C4" s="155"/>
      <c r="D4" s="157"/>
      <c r="E4" s="157"/>
      <c r="F4" s="157"/>
      <c r="G4" s="157"/>
      <c r="H4" s="157"/>
      <c r="I4" s="157"/>
      <c r="J4" s="160"/>
      <c r="K4" s="1"/>
      <c r="L4" s="1"/>
      <c r="M4" s="1"/>
      <c r="N4" s="1"/>
      <c r="O4" s="1"/>
      <c r="P4" s="1"/>
      <c r="Q4" s="1"/>
      <c r="R4" s="1"/>
      <c r="S4" s="1"/>
      <c r="T4" s="1"/>
      <c r="U4" s="1"/>
      <c r="V4" s="1"/>
      <c r="W4" s="1"/>
      <c r="X4" s="1"/>
      <c r="Y4" s="1"/>
    </row>
    <row r="5" spans="2:25" x14ac:dyDescent="0.25">
      <c r="B5" s="155"/>
      <c r="C5" s="156" t="s">
        <v>561</v>
      </c>
      <c r="D5" s="310" t="s">
        <v>562</v>
      </c>
      <c r="E5" s="375"/>
      <c r="F5" s="375"/>
      <c r="G5" s="157"/>
      <c r="H5" s="155"/>
      <c r="I5" s="155"/>
      <c r="J5" s="160"/>
      <c r="K5" s="1"/>
      <c r="L5" s="1"/>
      <c r="M5" s="1"/>
      <c r="N5" s="1"/>
      <c r="O5" s="1"/>
      <c r="P5" s="1"/>
      <c r="Q5" s="1"/>
      <c r="R5" s="1"/>
      <c r="S5" s="1"/>
      <c r="T5" s="1"/>
      <c r="U5" s="1"/>
      <c r="V5" s="1"/>
      <c r="W5" s="1"/>
      <c r="X5" s="1"/>
      <c r="Y5" s="1"/>
    </row>
    <row r="6" spans="2:25" x14ac:dyDescent="0.25">
      <c r="B6" s="155"/>
      <c r="C6" s="155"/>
      <c r="D6" s="157"/>
      <c r="E6" s="157"/>
      <c r="F6" s="157"/>
      <c r="G6" s="157"/>
      <c r="H6" s="155"/>
      <c r="I6" s="155"/>
      <c r="J6" s="160"/>
      <c r="K6" s="1"/>
      <c r="L6" s="1"/>
      <c r="M6" s="1"/>
      <c r="N6" s="1"/>
      <c r="O6" s="1"/>
      <c r="P6" s="1"/>
      <c r="Q6" s="1"/>
      <c r="R6" s="1"/>
      <c r="S6" s="1"/>
      <c r="T6" s="1"/>
      <c r="U6" s="1"/>
      <c r="V6" s="1"/>
      <c r="W6" s="1"/>
      <c r="X6" s="1"/>
      <c r="Y6" s="1"/>
    </row>
    <row r="7" spans="2:25" x14ac:dyDescent="0.25">
      <c r="B7" s="155"/>
      <c r="C7" s="156" t="s">
        <v>563</v>
      </c>
      <c r="D7" s="310" t="s">
        <v>564</v>
      </c>
      <c r="E7" s="157"/>
      <c r="F7" s="157"/>
      <c r="G7" s="157"/>
      <c r="H7" s="376"/>
      <c r="I7" s="376"/>
      <c r="J7" s="160"/>
      <c r="K7" s="1"/>
      <c r="L7" s="1"/>
      <c r="M7" s="1"/>
      <c r="N7" s="1"/>
      <c r="O7" s="1"/>
      <c r="P7" s="1"/>
      <c r="Q7" s="1"/>
      <c r="R7" s="1"/>
      <c r="S7" s="1"/>
      <c r="T7" s="1"/>
      <c r="U7" s="1"/>
      <c r="V7" s="1"/>
      <c r="W7" s="1"/>
      <c r="X7" s="1"/>
      <c r="Y7" s="1"/>
    </row>
    <row r="8" spans="2:25" x14ac:dyDescent="0.25">
      <c r="B8" s="155"/>
      <c r="C8" s="155"/>
      <c r="D8" s="158" t="s">
        <v>565</v>
      </c>
      <c r="E8" s="374"/>
      <c r="F8" s="374"/>
      <c r="G8" s="157"/>
      <c r="H8" s="376"/>
      <c r="I8" s="376"/>
      <c r="J8" s="160"/>
      <c r="K8" s="1"/>
      <c r="L8" s="1"/>
      <c r="M8" s="1"/>
      <c r="N8" s="1"/>
      <c r="O8" s="1"/>
      <c r="P8" s="1"/>
      <c r="Q8" s="1"/>
      <c r="R8" s="1"/>
      <c r="S8" s="1"/>
      <c r="T8" s="1"/>
      <c r="U8" s="1"/>
      <c r="V8" s="1"/>
      <c r="W8" s="1"/>
      <c r="X8" s="1"/>
      <c r="Y8" s="1"/>
    </row>
    <row r="9" spans="2:25" x14ac:dyDescent="0.25">
      <c r="B9" s="155"/>
      <c r="C9" s="155"/>
      <c r="D9" s="157"/>
      <c r="E9" s="157"/>
      <c r="F9" s="157"/>
      <c r="G9" s="157"/>
      <c r="H9" s="376"/>
      <c r="I9" s="376"/>
      <c r="J9" s="160"/>
      <c r="K9" s="1"/>
      <c r="L9" s="1"/>
      <c r="M9" s="1"/>
      <c r="N9" s="1"/>
      <c r="O9" s="1"/>
      <c r="P9" s="1"/>
      <c r="Q9" s="1"/>
      <c r="R9" s="1"/>
      <c r="S9" s="1"/>
      <c r="T9" s="1"/>
      <c r="U9" s="1"/>
      <c r="V9" s="1"/>
      <c r="W9" s="1"/>
      <c r="X9" s="1"/>
      <c r="Y9" s="1"/>
    </row>
    <row r="10" spans="2:25" x14ac:dyDescent="0.25">
      <c r="B10" s="155"/>
      <c r="C10" s="155"/>
      <c r="D10" s="159" t="s">
        <v>566</v>
      </c>
      <c r="E10" s="374"/>
      <c r="F10" s="374"/>
      <c r="G10" s="157"/>
      <c r="H10" s="376"/>
      <c r="I10" s="376"/>
      <c r="J10" s="160"/>
      <c r="K10" s="1"/>
      <c r="L10" s="1"/>
      <c r="M10" s="1"/>
      <c r="N10" s="1"/>
      <c r="O10" s="319"/>
      <c r="P10" s="1"/>
      <c r="Q10" s="1"/>
      <c r="R10" s="1"/>
      <c r="S10" s="1"/>
      <c r="T10" s="1"/>
      <c r="U10" s="1"/>
      <c r="V10" s="1"/>
      <c r="W10" s="1"/>
      <c r="X10" s="1"/>
      <c r="Y10" s="1"/>
    </row>
    <row r="11" spans="2:25" x14ac:dyDescent="0.25">
      <c r="B11" s="155"/>
      <c r="C11" s="155"/>
      <c r="D11" s="157"/>
      <c r="E11" s="157"/>
      <c r="F11" s="157"/>
      <c r="G11" s="157"/>
      <c r="H11" s="376"/>
      <c r="I11" s="376"/>
      <c r="J11" s="160"/>
      <c r="K11" s="1"/>
      <c r="L11" s="1"/>
      <c r="M11" s="1"/>
      <c r="N11" s="1"/>
      <c r="O11" s="1"/>
      <c r="P11" s="1"/>
      <c r="Q11" s="1"/>
      <c r="R11" s="1"/>
      <c r="S11" s="1"/>
      <c r="T11" s="1"/>
      <c r="U11" s="1"/>
      <c r="V11" s="1"/>
      <c r="W11" s="1"/>
      <c r="X11" s="1"/>
      <c r="Y11" s="1"/>
    </row>
    <row r="12" spans="2:25" x14ac:dyDescent="0.25">
      <c r="B12" s="155"/>
      <c r="C12" s="155"/>
      <c r="D12" s="158" t="s">
        <v>567</v>
      </c>
      <c r="E12" s="374"/>
      <c r="F12" s="374"/>
      <c r="G12" s="157"/>
      <c r="H12" s="376"/>
      <c r="I12" s="376"/>
      <c r="J12" s="160"/>
      <c r="K12" s="1"/>
      <c r="L12" s="1"/>
      <c r="M12" s="1"/>
      <c r="N12" s="1"/>
      <c r="O12" s="1"/>
      <c r="P12" s="1"/>
      <c r="Q12" s="1"/>
      <c r="R12" s="1"/>
      <c r="S12" s="1"/>
      <c r="T12" s="1"/>
      <c r="U12" s="1"/>
      <c r="V12" s="1"/>
      <c r="W12" s="1"/>
      <c r="X12" s="1"/>
      <c r="Y12" s="1"/>
    </row>
    <row r="13" spans="2:25" x14ac:dyDescent="0.25">
      <c r="B13" s="155"/>
      <c r="C13" s="155"/>
      <c r="D13" s="157"/>
      <c r="E13" s="157"/>
      <c r="F13" s="157"/>
      <c r="G13" s="157"/>
      <c r="H13" s="376"/>
      <c r="I13" s="376"/>
      <c r="J13" s="160"/>
      <c r="K13" s="1"/>
      <c r="L13" s="1"/>
      <c r="M13" s="1"/>
      <c r="N13" s="1"/>
      <c r="O13" s="1"/>
      <c r="P13" s="1"/>
      <c r="Q13" s="1"/>
      <c r="R13" s="1"/>
      <c r="S13" s="1"/>
      <c r="T13" s="1"/>
      <c r="U13" s="1"/>
      <c r="V13" s="1"/>
      <c r="W13" s="1"/>
      <c r="X13" s="1"/>
      <c r="Y13" s="1"/>
    </row>
    <row r="14" spans="2:25" x14ac:dyDescent="0.25">
      <c r="B14" s="155"/>
      <c r="C14" s="155"/>
      <c r="D14" s="158" t="s">
        <v>568</v>
      </c>
      <c r="E14" s="374"/>
      <c r="F14" s="374"/>
      <c r="G14" s="157"/>
      <c r="H14" s="376"/>
      <c r="I14" s="376"/>
      <c r="J14" s="160"/>
      <c r="K14" s="1"/>
      <c r="L14" s="1"/>
      <c r="M14" s="1"/>
      <c r="N14" s="1"/>
      <c r="O14" s="1"/>
      <c r="P14" s="1"/>
      <c r="Q14" s="1"/>
      <c r="R14" s="1"/>
      <c r="S14" s="1"/>
      <c r="T14" s="1"/>
      <c r="U14" s="1"/>
      <c r="V14" s="1"/>
      <c r="W14" s="1"/>
      <c r="X14" s="1"/>
      <c r="Y14" s="1"/>
    </row>
    <row r="15" spans="2:25" x14ac:dyDescent="0.25">
      <c r="B15" s="155"/>
      <c r="C15" s="155"/>
      <c r="D15" s="157"/>
      <c r="E15" s="157"/>
      <c r="F15" s="157"/>
      <c r="G15" s="157"/>
      <c r="H15" s="376"/>
      <c r="I15" s="376"/>
      <c r="J15" s="160"/>
      <c r="K15" s="1"/>
      <c r="L15" s="1"/>
      <c r="M15" s="1"/>
      <c r="N15" s="1"/>
      <c r="O15" s="1"/>
      <c r="P15" s="1"/>
      <c r="Q15" s="1"/>
      <c r="R15" s="1"/>
      <c r="S15" s="1"/>
      <c r="T15" s="1"/>
      <c r="U15" s="1"/>
      <c r="V15" s="1"/>
      <c r="W15" s="1"/>
      <c r="X15" s="1"/>
      <c r="Y15" s="1"/>
    </row>
    <row r="16" spans="2:25" x14ac:dyDescent="0.25">
      <c r="B16" s="155"/>
      <c r="C16" s="156" t="s">
        <v>569</v>
      </c>
      <c r="D16" s="310" t="s">
        <v>570</v>
      </c>
      <c r="E16" s="374"/>
      <c r="F16" s="374"/>
      <c r="G16" s="157"/>
      <c r="H16" s="376"/>
      <c r="I16" s="376"/>
      <c r="J16" s="160"/>
      <c r="K16" s="1"/>
      <c r="L16" s="1"/>
      <c r="M16" s="1"/>
      <c r="N16" s="1"/>
      <c r="O16" s="1"/>
      <c r="P16" s="1"/>
      <c r="Q16" s="1"/>
      <c r="R16" s="1"/>
      <c r="S16" s="1"/>
      <c r="T16" s="1"/>
      <c r="U16" s="1"/>
      <c r="V16" s="1"/>
      <c r="W16" s="1"/>
      <c r="X16" s="1"/>
      <c r="Y16" s="1"/>
    </row>
    <row r="17" spans="2:25" x14ac:dyDescent="0.25">
      <c r="B17" s="155"/>
      <c r="C17" s="155"/>
      <c r="D17" s="157"/>
      <c r="E17" s="157"/>
      <c r="F17" s="157"/>
      <c r="G17" s="157"/>
      <c r="H17" s="155"/>
      <c r="I17" s="155"/>
      <c r="J17" s="160"/>
      <c r="K17" s="1"/>
      <c r="L17" s="1"/>
      <c r="M17" s="1"/>
      <c r="N17" s="1"/>
      <c r="O17" s="1"/>
      <c r="P17" s="1"/>
      <c r="Q17" s="1"/>
      <c r="R17" s="1"/>
      <c r="S17" s="1"/>
      <c r="T17" s="1"/>
      <c r="U17" s="1"/>
      <c r="V17" s="1"/>
      <c r="W17" s="1"/>
      <c r="X17" s="1"/>
      <c r="Y17" s="1"/>
    </row>
    <row r="18" spans="2:25" x14ac:dyDescent="0.25">
      <c r="B18" s="155"/>
      <c r="C18" s="156" t="s">
        <v>571</v>
      </c>
      <c r="D18" s="310" t="s">
        <v>845</v>
      </c>
      <c r="E18" s="377" t="s">
        <v>871</v>
      </c>
      <c r="F18" s="377"/>
      <c r="G18" s="158" t="s">
        <v>870</v>
      </c>
      <c r="H18" s="382"/>
      <c r="I18" s="382"/>
      <c r="J18" s="160"/>
      <c r="K18" s="1"/>
      <c r="L18" s="1"/>
      <c r="M18" s="1"/>
      <c r="N18" s="1"/>
      <c r="O18" s="1"/>
      <c r="P18" s="1"/>
      <c r="Q18" s="1"/>
      <c r="R18" s="1"/>
      <c r="S18" s="1"/>
      <c r="T18" s="1"/>
      <c r="U18" s="1"/>
      <c r="V18" s="1"/>
      <c r="W18" s="1"/>
      <c r="X18" s="1"/>
      <c r="Y18" s="1"/>
    </row>
    <row r="19" spans="2:25" x14ac:dyDescent="0.25">
      <c r="B19" s="155"/>
      <c r="C19" s="155"/>
      <c r="D19" s="161"/>
      <c r="E19" s="155"/>
      <c r="F19" s="155"/>
      <c r="G19" s="155"/>
      <c r="H19" s="155"/>
      <c r="I19" s="155"/>
      <c r="J19" s="160"/>
      <c r="K19" s="1"/>
      <c r="L19" s="1"/>
      <c r="M19" s="1"/>
      <c r="N19" s="1"/>
      <c r="O19" s="1"/>
      <c r="P19" s="1"/>
      <c r="Q19" s="1"/>
      <c r="R19" s="1"/>
      <c r="S19" s="1"/>
      <c r="T19" s="1"/>
      <c r="U19" s="1"/>
      <c r="V19" s="1"/>
      <c r="W19" s="1"/>
      <c r="X19" s="1"/>
      <c r="Y19" s="1"/>
    </row>
    <row r="20" spans="2:25" x14ac:dyDescent="0.25">
      <c r="B20" s="155"/>
      <c r="C20" s="156" t="s">
        <v>572</v>
      </c>
      <c r="D20" s="311" t="s">
        <v>573</v>
      </c>
      <c r="E20" s="155"/>
      <c r="F20" s="155"/>
      <c r="G20" s="155"/>
      <c r="H20" s="155"/>
      <c r="I20" s="155"/>
      <c r="J20" s="160"/>
      <c r="K20" s="1"/>
      <c r="L20" s="1"/>
      <c r="M20" s="1"/>
      <c r="N20" s="1"/>
      <c r="O20" s="1"/>
      <c r="P20" s="1"/>
      <c r="Q20" s="1"/>
      <c r="R20" s="1"/>
      <c r="S20" s="1"/>
      <c r="T20" s="1"/>
      <c r="U20" s="1"/>
      <c r="V20" s="1"/>
      <c r="W20" s="1"/>
      <c r="X20" s="1"/>
      <c r="Y20" s="1"/>
    </row>
    <row r="21" spans="2:25" x14ac:dyDescent="0.25">
      <c r="B21" s="155"/>
      <c r="C21" s="155"/>
      <c r="D21" s="162" t="s">
        <v>574</v>
      </c>
      <c r="E21" s="301"/>
      <c r="F21" s="162" t="s">
        <v>575</v>
      </c>
      <c r="G21" s="302"/>
      <c r="H21" s="160"/>
      <c r="I21" s="155"/>
      <c r="J21" s="160"/>
      <c r="K21" s="1"/>
      <c r="L21" s="1"/>
      <c r="M21" s="1"/>
      <c r="N21" s="1"/>
      <c r="O21" s="1"/>
      <c r="P21" s="1"/>
      <c r="Q21" s="1"/>
      <c r="R21" s="1"/>
      <c r="S21" s="1"/>
      <c r="T21" s="1"/>
      <c r="U21" s="1"/>
      <c r="V21" s="1"/>
      <c r="W21" s="1"/>
      <c r="X21" s="1"/>
      <c r="Y21" s="1"/>
    </row>
    <row r="22" spans="2:25" x14ac:dyDescent="0.25">
      <c r="B22" s="155"/>
      <c r="C22" s="155"/>
      <c r="D22" s="162"/>
      <c r="E22" s="155"/>
      <c r="F22" s="155"/>
      <c r="G22" s="162"/>
      <c r="H22" s="155"/>
      <c r="I22" s="155"/>
      <c r="J22" s="160"/>
      <c r="K22" s="1"/>
      <c r="L22" s="1"/>
      <c r="M22" s="1"/>
      <c r="N22" s="1"/>
      <c r="O22" s="1"/>
      <c r="P22" s="1"/>
      <c r="Q22" s="1"/>
      <c r="R22" s="1"/>
      <c r="S22" s="1"/>
      <c r="T22" s="1"/>
      <c r="U22" s="1"/>
      <c r="V22" s="1"/>
      <c r="W22" s="1"/>
      <c r="X22" s="1"/>
      <c r="Y22" s="1"/>
    </row>
    <row r="23" spans="2:25" ht="29.45" customHeight="1" x14ac:dyDescent="0.25">
      <c r="B23" s="155"/>
      <c r="C23" s="156" t="s">
        <v>576</v>
      </c>
      <c r="D23" s="378" t="s">
        <v>831</v>
      </c>
      <c r="E23" s="378"/>
      <c r="F23" s="378"/>
      <c r="G23" s="378"/>
      <c r="H23" s="378"/>
      <c r="I23" s="378"/>
      <c r="J23" s="160"/>
      <c r="K23" s="1"/>
      <c r="L23" s="1"/>
      <c r="M23" s="1"/>
      <c r="N23" s="1"/>
      <c r="O23" s="1"/>
      <c r="P23" s="1"/>
      <c r="Q23" s="1"/>
      <c r="R23" s="1"/>
      <c r="S23" s="1"/>
      <c r="T23" s="1"/>
      <c r="U23" s="1"/>
      <c r="V23" s="1"/>
      <c r="W23" s="1"/>
      <c r="X23" s="1"/>
      <c r="Y23" s="1"/>
    </row>
    <row r="24" spans="2:25" x14ac:dyDescent="0.25">
      <c r="B24" s="155"/>
      <c r="C24" s="155"/>
      <c r="D24" s="162" t="s">
        <v>577</v>
      </c>
      <c r="E24" s="163"/>
      <c r="F24" s="162" t="s">
        <v>578</v>
      </c>
      <c r="G24" s="163"/>
      <c r="H24" s="160" t="s">
        <v>794</v>
      </c>
      <c r="I24" s="155"/>
      <c r="J24" s="160"/>
      <c r="K24" s="1"/>
      <c r="L24" s="1"/>
      <c r="M24" s="1"/>
      <c r="N24" s="1"/>
      <c r="O24" s="1"/>
      <c r="P24" s="1"/>
      <c r="Q24" s="1"/>
      <c r="R24" s="1"/>
      <c r="S24" s="1"/>
      <c r="T24" s="1"/>
      <c r="U24" s="1"/>
      <c r="V24" s="1"/>
      <c r="W24" s="1"/>
      <c r="X24" s="1"/>
      <c r="Y24" s="1"/>
    </row>
    <row r="25" spans="2:25" x14ac:dyDescent="0.25">
      <c r="B25" s="155"/>
      <c r="C25" s="155"/>
      <c r="D25" s="155"/>
      <c r="E25" s="155"/>
      <c r="F25" s="155"/>
      <c r="G25" s="155"/>
      <c r="H25" s="155"/>
      <c r="I25" s="155"/>
      <c r="J25" s="160"/>
      <c r="K25" s="1"/>
      <c r="L25" s="1"/>
      <c r="M25" s="1"/>
      <c r="N25" s="1"/>
      <c r="O25" s="1"/>
      <c r="P25" s="1"/>
      <c r="Q25" s="1"/>
      <c r="R25" s="1"/>
      <c r="S25" s="1"/>
      <c r="T25" s="1"/>
      <c r="U25" s="1"/>
      <c r="V25" s="1"/>
      <c r="W25" s="1"/>
      <c r="X25" s="1"/>
      <c r="Y25" s="1"/>
    </row>
    <row r="26" spans="2:25" ht="29.45" customHeight="1" x14ac:dyDescent="0.25">
      <c r="B26" s="155"/>
      <c r="C26" s="156" t="s">
        <v>579</v>
      </c>
      <c r="D26" s="379" t="s">
        <v>580</v>
      </c>
      <c r="E26" s="379"/>
      <c r="F26" s="155"/>
      <c r="G26" s="155"/>
      <c r="H26" s="155"/>
      <c r="I26" s="155"/>
      <c r="J26" s="160"/>
      <c r="K26" s="1"/>
      <c r="L26" s="1"/>
      <c r="M26" s="1"/>
      <c r="N26" s="1"/>
      <c r="O26" s="1"/>
      <c r="P26" s="1"/>
      <c r="Q26" s="1"/>
      <c r="R26" s="1"/>
      <c r="S26" s="1"/>
      <c r="T26" s="1"/>
      <c r="U26" s="1"/>
      <c r="V26" s="1"/>
      <c r="W26" s="1"/>
      <c r="X26" s="1"/>
      <c r="Y26" s="1"/>
    </row>
    <row r="27" spans="2:25" x14ac:dyDescent="0.25">
      <c r="B27" s="155"/>
      <c r="C27" s="155"/>
      <c r="D27" s="162" t="s">
        <v>581</v>
      </c>
      <c r="E27" s="374"/>
      <c r="F27" s="374"/>
      <c r="G27" s="155"/>
      <c r="H27" s="155"/>
      <c r="I27" s="155"/>
      <c r="J27" s="160"/>
      <c r="K27" s="1"/>
      <c r="L27" s="1"/>
      <c r="M27" s="1"/>
      <c r="N27" s="1"/>
      <c r="O27" s="1"/>
      <c r="P27" s="1"/>
      <c r="Q27" s="1"/>
      <c r="R27" s="1"/>
      <c r="S27" s="1"/>
      <c r="T27" s="1"/>
      <c r="U27" s="1"/>
      <c r="V27" s="1"/>
      <c r="W27" s="1"/>
      <c r="X27" s="1"/>
      <c r="Y27" s="1"/>
    </row>
    <row r="28" spans="2:25" x14ac:dyDescent="0.25">
      <c r="B28" s="155"/>
      <c r="C28" s="155"/>
      <c r="D28" s="155"/>
      <c r="E28" s="155"/>
      <c r="F28" s="155"/>
      <c r="G28" s="155"/>
      <c r="H28" s="155"/>
      <c r="I28" s="155"/>
      <c r="J28" s="160"/>
      <c r="K28" s="1"/>
      <c r="L28" s="1"/>
      <c r="M28" s="1"/>
      <c r="N28" s="1"/>
      <c r="O28" s="1"/>
      <c r="P28" s="1"/>
      <c r="Q28" s="1"/>
      <c r="R28" s="1"/>
      <c r="S28" s="1"/>
      <c r="T28" s="1"/>
      <c r="U28" s="1"/>
      <c r="V28" s="1"/>
      <c r="W28" s="1"/>
      <c r="X28" s="1"/>
      <c r="Y28" s="1"/>
    </row>
    <row r="29" spans="2:25" x14ac:dyDescent="0.25">
      <c r="B29" s="155"/>
      <c r="C29" s="155"/>
      <c r="D29" s="162" t="s">
        <v>582</v>
      </c>
      <c r="E29" s="375"/>
      <c r="F29" s="375"/>
      <c r="G29" s="155"/>
      <c r="H29" s="155"/>
      <c r="I29" s="155"/>
      <c r="J29" s="160"/>
      <c r="K29" s="1"/>
      <c r="L29" s="1"/>
      <c r="M29" s="1"/>
      <c r="N29" s="1"/>
      <c r="O29" s="1"/>
      <c r="P29" s="1"/>
      <c r="Q29" s="1"/>
      <c r="R29" s="1"/>
      <c r="S29" s="1"/>
      <c r="T29" s="1"/>
      <c r="U29" s="1"/>
      <c r="V29" s="1"/>
      <c r="W29" s="1"/>
      <c r="X29" s="1"/>
      <c r="Y29" s="1"/>
    </row>
    <row r="30" spans="2:25" x14ac:dyDescent="0.25">
      <c r="B30" s="155"/>
      <c r="C30" s="155"/>
      <c r="D30" s="155"/>
      <c r="E30" s="155"/>
      <c r="F30" s="155"/>
      <c r="G30" s="155"/>
      <c r="H30" s="155"/>
      <c r="I30" s="155"/>
      <c r="J30" s="160"/>
      <c r="K30" s="1"/>
      <c r="L30" s="1"/>
      <c r="M30" s="1"/>
      <c r="N30" s="1"/>
      <c r="O30" s="1"/>
      <c r="P30" s="1"/>
      <c r="Q30" s="1"/>
      <c r="R30" s="1"/>
      <c r="S30" s="1"/>
      <c r="T30" s="1"/>
      <c r="U30" s="1"/>
      <c r="V30" s="1"/>
      <c r="W30" s="1"/>
      <c r="X30" s="1"/>
      <c r="Y30" s="1"/>
    </row>
    <row r="31" spans="2:25" x14ac:dyDescent="0.25">
      <c r="B31" s="155"/>
      <c r="C31" s="155"/>
      <c r="D31" s="162" t="s">
        <v>583</v>
      </c>
      <c r="E31" s="374"/>
      <c r="F31" s="374"/>
      <c r="G31" s="155"/>
      <c r="H31" s="155"/>
      <c r="I31" s="155"/>
      <c r="J31" s="160"/>
      <c r="K31" s="1"/>
      <c r="L31" s="1"/>
      <c r="M31" s="1"/>
      <c r="N31" s="1"/>
      <c r="O31" s="1"/>
      <c r="P31" s="1"/>
      <c r="Q31" s="1"/>
      <c r="R31" s="1"/>
      <c r="S31" s="1"/>
      <c r="T31" s="1"/>
      <c r="U31" s="1"/>
      <c r="V31" s="1"/>
      <c r="W31" s="1"/>
      <c r="X31" s="1"/>
      <c r="Y31" s="1"/>
    </row>
    <row r="32" spans="2:25" x14ac:dyDescent="0.25">
      <c r="B32" s="155"/>
      <c r="C32" s="155"/>
      <c r="D32" s="155"/>
      <c r="E32" s="155"/>
      <c r="F32" s="155"/>
      <c r="G32" s="155"/>
      <c r="H32" s="155"/>
      <c r="I32" s="155"/>
      <c r="J32" s="160"/>
      <c r="K32" s="1"/>
      <c r="L32" s="1"/>
      <c r="M32" s="1"/>
      <c r="N32" s="1"/>
      <c r="O32" s="1"/>
      <c r="P32" s="1"/>
      <c r="Q32" s="1"/>
      <c r="R32" s="1"/>
      <c r="S32" s="1"/>
      <c r="T32" s="1"/>
      <c r="U32" s="1"/>
      <c r="V32" s="1"/>
      <c r="W32" s="1"/>
      <c r="X32" s="1"/>
      <c r="Y32" s="1"/>
    </row>
    <row r="33" spans="2:25" x14ac:dyDescent="0.25">
      <c r="B33" s="155"/>
      <c r="C33" s="155"/>
      <c r="D33" s="162" t="s">
        <v>584</v>
      </c>
      <c r="E33" s="374"/>
      <c r="F33" s="374"/>
      <c r="G33" s="155"/>
      <c r="H33" s="155"/>
      <c r="I33" s="155"/>
      <c r="J33" s="160"/>
      <c r="K33" s="1"/>
      <c r="L33" s="1"/>
      <c r="M33" s="1"/>
      <c r="N33" s="1"/>
      <c r="O33" s="1"/>
      <c r="P33" s="1"/>
      <c r="Q33" s="1"/>
      <c r="R33" s="1"/>
      <c r="S33" s="1"/>
      <c r="T33" s="1"/>
      <c r="U33" s="1"/>
      <c r="V33" s="1"/>
      <c r="W33" s="1"/>
      <c r="X33" s="1"/>
      <c r="Y33" s="1"/>
    </row>
    <row r="34" spans="2:25" x14ac:dyDescent="0.25">
      <c r="B34" s="155"/>
      <c r="C34" s="155"/>
      <c r="D34" s="155"/>
      <c r="E34" s="155"/>
      <c r="F34" s="155"/>
      <c r="G34" s="155"/>
      <c r="H34" s="155"/>
      <c r="I34" s="155"/>
      <c r="J34" s="160"/>
      <c r="K34" s="1"/>
      <c r="L34" s="1"/>
      <c r="M34" s="1"/>
      <c r="N34" s="1"/>
      <c r="O34" s="1"/>
      <c r="P34" s="1"/>
      <c r="Q34" s="1"/>
      <c r="R34" s="1"/>
      <c r="S34" s="1"/>
      <c r="T34" s="1"/>
      <c r="U34" s="1"/>
      <c r="V34" s="1"/>
      <c r="W34" s="1"/>
      <c r="X34" s="1"/>
      <c r="Y34" s="1"/>
    </row>
    <row r="35" spans="2:25" x14ac:dyDescent="0.25">
      <c r="B35" s="155"/>
      <c r="C35" s="156" t="s">
        <v>832</v>
      </c>
      <c r="D35" s="311" t="s">
        <v>833</v>
      </c>
      <c r="E35" s="318"/>
      <c r="F35" s="164" t="s">
        <v>834</v>
      </c>
      <c r="G35" s="383"/>
      <c r="H35" s="383"/>
      <c r="I35" s="383"/>
      <c r="J35" s="160"/>
      <c r="K35" s="1"/>
      <c r="L35" s="1"/>
      <c r="M35" s="1"/>
      <c r="N35" s="1"/>
      <c r="O35" s="1"/>
      <c r="P35" s="1"/>
      <c r="Q35" s="1"/>
      <c r="R35" s="1"/>
      <c r="S35" s="1"/>
      <c r="T35" s="1"/>
      <c r="U35" s="1"/>
      <c r="V35" s="1"/>
      <c r="W35" s="1"/>
      <c r="X35" s="1"/>
      <c r="Y35" s="1"/>
    </row>
    <row r="36" spans="2:25" x14ac:dyDescent="0.25">
      <c r="B36" s="155"/>
      <c r="C36" s="155"/>
      <c r="D36" s="155"/>
      <c r="E36" s="155"/>
      <c r="F36" s="155"/>
      <c r="G36" s="155"/>
      <c r="H36" s="155"/>
      <c r="I36" s="155"/>
      <c r="J36" s="160"/>
      <c r="K36" s="1"/>
      <c r="L36" s="1"/>
      <c r="M36" s="1"/>
      <c r="N36" s="1"/>
      <c r="O36" s="1"/>
      <c r="P36" s="1"/>
      <c r="Q36" s="1"/>
      <c r="R36" s="1"/>
      <c r="S36" s="1"/>
      <c r="T36" s="1"/>
      <c r="U36" s="1"/>
      <c r="V36" s="1"/>
      <c r="W36" s="1"/>
      <c r="X36" s="1"/>
      <c r="Y36" s="1"/>
    </row>
    <row r="37" spans="2:25" x14ac:dyDescent="0.25">
      <c r="B37" s="155"/>
      <c r="C37" s="155"/>
      <c r="D37" s="155"/>
      <c r="E37" s="155"/>
      <c r="F37" s="162" t="s">
        <v>872</v>
      </c>
      <c r="G37" s="382"/>
      <c r="H37" s="382"/>
      <c r="I37" s="382"/>
      <c r="J37" s="160"/>
      <c r="K37" s="1"/>
      <c r="L37" s="1"/>
      <c r="M37" s="1"/>
      <c r="N37" s="1"/>
      <c r="O37" s="1"/>
      <c r="P37" s="1"/>
      <c r="Q37" s="1"/>
      <c r="R37" s="1"/>
      <c r="S37" s="1"/>
      <c r="T37" s="1"/>
      <c r="U37" s="1"/>
      <c r="V37" s="1"/>
      <c r="W37" s="1"/>
      <c r="X37" s="1"/>
      <c r="Y37" s="1"/>
    </row>
    <row r="38" spans="2:25" x14ac:dyDescent="0.25">
      <c r="B38" s="155"/>
      <c r="C38" s="155"/>
      <c r="D38" s="155"/>
      <c r="E38" s="155"/>
      <c r="F38" s="155"/>
      <c r="G38" s="155"/>
      <c r="H38" s="155"/>
      <c r="I38" s="155"/>
      <c r="J38" s="160"/>
      <c r="K38" s="1"/>
      <c r="L38" s="1"/>
      <c r="M38" s="1"/>
      <c r="N38" s="1"/>
      <c r="O38" s="1"/>
      <c r="P38" s="1"/>
      <c r="Q38" s="1"/>
      <c r="R38" s="1"/>
      <c r="S38" s="1"/>
      <c r="T38" s="1"/>
      <c r="U38" s="1"/>
      <c r="V38" s="1"/>
      <c r="W38" s="1"/>
      <c r="X38" s="1"/>
      <c r="Y38" s="1"/>
    </row>
    <row r="39" spans="2:25" ht="45" customHeight="1" x14ac:dyDescent="0.25">
      <c r="B39" s="380" t="s">
        <v>853</v>
      </c>
      <c r="C39" s="380"/>
      <c r="D39" s="380"/>
      <c r="E39" s="380"/>
      <c r="F39" s="380"/>
      <c r="G39" s="380"/>
      <c r="H39" s="380"/>
      <c r="I39" s="380"/>
      <c r="J39" s="380"/>
      <c r="K39" s="1"/>
      <c r="L39" s="1"/>
      <c r="M39" s="1"/>
      <c r="N39" s="1"/>
      <c r="O39" s="1"/>
      <c r="P39" s="1"/>
      <c r="Q39" s="1"/>
      <c r="R39" s="1"/>
      <c r="S39" s="1"/>
      <c r="T39" s="1"/>
      <c r="U39" s="1"/>
      <c r="V39" s="1"/>
      <c r="W39" s="1"/>
      <c r="X39" s="1"/>
      <c r="Y39" s="1"/>
    </row>
    <row r="40" spans="2:25" x14ac:dyDescent="0.25">
      <c r="B40" s="155"/>
      <c r="C40" s="155"/>
      <c r="D40" s="155"/>
      <c r="E40" s="155"/>
      <c r="F40" s="155"/>
      <c r="G40" s="155"/>
      <c r="H40" s="155"/>
      <c r="I40" s="155"/>
      <c r="J40" s="160"/>
      <c r="K40" s="1"/>
      <c r="L40" s="1"/>
      <c r="M40" s="1"/>
      <c r="N40" s="1"/>
      <c r="O40" s="1"/>
      <c r="P40" s="1"/>
      <c r="Q40" s="1"/>
      <c r="R40" s="1"/>
      <c r="S40" s="1"/>
      <c r="T40" s="1"/>
      <c r="U40" s="1"/>
      <c r="V40" s="1"/>
      <c r="W40" s="1"/>
      <c r="X40" s="1"/>
      <c r="Y40" s="1"/>
    </row>
    <row r="41" spans="2:25" x14ac:dyDescent="0.25">
      <c r="B41" s="156"/>
      <c r="C41" s="156" t="s">
        <v>585</v>
      </c>
      <c r="D41" s="379" t="s">
        <v>851</v>
      </c>
      <c r="E41" s="379"/>
      <c r="F41" s="379"/>
      <c r="G41" s="379"/>
      <c r="H41" s="379"/>
      <c r="I41" s="379"/>
      <c r="J41" s="379"/>
      <c r="K41" s="1"/>
      <c r="L41" s="1"/>
      <c r="M41" s="1"/>
      <c r="N41" s="1"/>
      <c r="O41" s="1"/>
      <c r="P41" s="1"/>
      <c r="Q41" s="1"/>
      <c r="R41" s="1"/>
      <c r="S41" s="1"/>
      <c r="T41" s="1"/>
      <c r="U41" s="1"/>
      <c r="V41" s="1"/>
      <c r="W41" s="1"/>
      <c r="X41" s="1"/>
      <c r="Y41" s="1"/>
    </row>
    <row r="42" spans="2:25" x14ac:dyDescent="0.25">
      <c r="B42" s="155"/>
      <c r="C42" s="155"/>
      <c r="D42" s="155"/>
      <c r="E42" s="155"/>
      <c r="F42" s="155"/>
      <c r="G42" s="155"/>
      <c r="H42" s="155"/>
      <c r="I42" s="155"/>
      <c r="J42" s="160"/>
      <c r="K42" s="1"/>
      <c r="L42" s="1"/>
      <c r="M42" s="1"/>
      <c r="N42" s="1"/>
      <c r="O42" s="1"/>
      <c r="P42" s="1"/>
      <c r="Q42" s="1"/>
      <c r="R42" s="1"/>
      <c r="S42" s="1"/>
      <c r="T42" s="1"/>
      <c r="U42" s="1"/>
      <c r="V42" s="1"/>
      <c r="W42" s="1"/>
      <c r="X42" s="1"/>
      <c r="Y42" s="1"/>
    </row>
    <row r="43" spans="2:25" x14ac:dyDescent="0.25">
      <c r="B43" s="152"/>
      <c r="C43" s="152"/>
      <c r="D43" s="317"/>
      <c r="E43" s="165" t="s">
        <v>586</v>
      </c>
      <c r="F43" s="381"/>
      <c r="G43" s="381"/>
      <c r="H43" s="381"/>
      <c r="I43" s="381"/>
      <c r="J43" s="160"/>
      <c r="K43" s="1"/>
      <c r="L43" s="1"/>
      <c r="M43" s="1"/>
      <c r="N43" s="1"/>
      <c r="O43" s="1"/>
      <c r="P43" s="1"/>
      <c r="Q43" s="1"/>
      <c r="R43" s="1"/>
      <c r="S43" s="1"/>
      <c r="T43" s="1"/>
      <c r="U43" s="1"/>
      <c r="V43" s="1"/>
      <c r="W43" s="1"/>
      <c r="X43" s="1"/>
      <c r="Y43" s="1"/>
    </row>
    <row r="44" spans="2:25" x14ac:dyDescent="0.25">
      <c r="B44" s="152"/>
      <c r="C44" s="152"/>
      <c r="D44" s="155"/>
      <c r="E44" s="165"/>
      <c r="F44" s="381"/>
      <c r="G44" s="381"/>
      <c r="H44" s="381"/>
      <c r="I44" s="381"/>
      <c r="J44" s="160"/>
      <c r="K44" s="1"/>
      <c r="L44" s="1"/>
      <c r="M44" s="1"/>
      <c r="N44" s="1"/>
      <c r="O44" s="1"/>
      <c r="P44" s="1"/>
      <c r="Q44" s="1"/>
      <c r="R44" s="1"/>
      <c r="S44" s="1"/>
      <c r="T44" s="1"/>
      <c r="U44" s="1"/>
      <c r="V44" s="1"/>
      <c r="W44" s="1"/>
      <c r="X44" s="1"/>
      <c r="Y44" s="1"/>
    </row>
    <row r="45" spans="2:25" x14ac:dyDescent="0.25">
      <c r="B45" s="155"/>
      <c r="C45" s="155"/>
      <c r="D45" s="166"/>
      <c r="E45" s="166"/>
      <c r="F45" s="166"/>
      <c r="G45" s="155"/>
      <c r="H45" s="155"/>
      <c r="I45" s="155"/>
      <c r="J45" s="160"/>
      <c r="K45" s="1"/>
      <c r="L45" s="1"/>
      <c r="M45" s="1"/>
      <c r="N45" s="1"/>
      <c r="O45" s="1"/>
      <c r="P45" s="1"/>
      <c r="Q45" s="1"/>
      <c r="R45" s="1"/>
      <c r="S45" s="1"/>
      <c r="T45" s="1"/>
      <c r="U45" s="1"/>
      <c r="V45" s="1"/>
      <c r="W45" s="1"/>
      <c r="X45" s="1"/>
      <c r="Y45" s="1"/>
    </row>
    <row r="46" spans="2:25" x14ac:dyDescent="0.25">
      <c r="B46" s="155"/>
      <c r="C46" s="156"/>
      <c r="D46" s="155" t="s">
        <v>848</v>
      </c>
      <c r="E46" s="324"/>
      <c r="F46" s="155"/>
      <c r="G46" s="155"/>
      <c r="H46" s="155"/>
      <c r="I46" s="155"/>
      <c r="J46" s="160"/>
      <c r="K46" s="1"/>
      <c r="L46" s="1"/>
      <c r="M46" s="1"/>
      <c r="N46" s="1"/>
      <c r="O46" s="1"/>
      <c r="P46" s="1"/>
      <c r="Q46" s="1"/>
      <c r="R46" s="1"/>
      <c r="S46" s="1"/>
      <c r="T46" s="1"/>
      <c r="U46" s="1"/>
      <c r="V46" s="1"/>
      <c r="W46" s="1"/>
      <c r="X46" s="1"/>
      <c r="Y46" s="1"/>
    </row>
    <row r="47" spans="2:25" x14ac:dyDescent="0.25">
      <c r="B47" s="155"/>
      <c r="C47" s="155"/>
      <c r="D47" s="155"/>
      <c r="E47" s="155"/>
      <c r="F47" s="155"/>
      <c r="G47" s="155"/>
      <c r="H47" s="155"/>
      <c r="I47" s="155"/>
      <c r="J47" s="160"/>
      <c r="K47" s="1"/>
      <c r="L47" s="1"/>
      <c r="M47" s="1"/>
      <c r="N47" s="1"/>
      <c r="O47" s="1"/>
      <c r="P47" s="1"/>
      <c r="Q47" s="1"/>
      <c r="R47" s="1"/>
      <c r="S47" s="1"/>
      <c r="T47" s="1"/>
      <c r="U47" s="1"/>
      <c r="V47" s="1"/>
      <c r="W47" s="1"/>
      <c r="X47" s="1"/>
      <c r="Y47" s="1"/>
    </row>
    <row r="48" spans="2:25" x14ac:dyDescent="0.25">
      <c r="B48" s="155"/>
      <c r="C48" s="156" t="s">
        <v>588</v>
      </c>
      <c r="D48" s="314" t="s">
        <v>852</v>
      </c>
      <c r="E48" s="314"/>
      <c r="F48" s="314"/>
      <c r="G48" s="164"/>
      <c r="H48" s="318"/>
      <c r="I48" s="164"/>
      <c r="J48" s="160"/>
      <c r="K48" s="1"/>
      <c r="L48" s="1"/>
      <c r="M48" s="1"/>
      <c r="N48" s="1"/>
      <c r="O48" s="1"/>
      <c r="P48" s="1"/>
      <c r="Q48" s="1"/>
      <c r="R48" s="1"/>
      <c r="S48" s="1"/>
      <c r="T48" s="1"/>
      <c r="U48" s="1"/>
      <c r="V48" s="1"/>
      <c r="W48" s="1"/>
      <c r="X48" s="1"/>
      <c r="Y48" s="1"/>
    </row>
    <row r="49" spans="2:25" x14ac:dyDescent="0.25">
      <c r="B49" s="155"/>
      <c r="C49" s="155"/>
      <c r="D49" s="155"/>
      <c r="E49" s="155"/>
      <c r="F49" s="155"/>
      <c r="G49" s="155"/>
      <c r="H49" s="155"/>
      <c r="I49" s="155"/>
      <c r="J49" s="160"/>
      <c r="K49" s="1"/>
      <c r="L49" s="1"/>
      <c r="M49" s="1"/>
      <c r="N49" s="1"/>
      <c r="O49" s="1"/>
      <c r="P49" s="1"/>
      <c r="Q49" s="1"/>
      <c r="R49" s="1"/>
      <c r="S49" s="1"/>
      <c r="T49" s="1"/>
      <c r="U49" s="1"/>
      <c r="V49" s="1"/>
      <c r="W49" s="1"/>
      <c r="X49" s="1"/>
      <c r="Y49" s="1"/>
    </row>
    <row r="50" spans="2:25" x14ac:dyDescent="0.25">
      <c r="B50" s="155"/>
      <c r="C50" s="155"/>
      <c r="D50" s="155"/>
      <c r="E50" s="155"/>
      <c r="F50" s="155"/>
      <c r="G50" s="155"/>
      <c r="H50" s="155"/>
      <c r="I50" s="155"/>
      <c r="J50" s="160"/>
      <c r="K50" s="1"/>
      <c r="L50" s="1"/>
      <c r="M50" s="1"/>
      <c r="N50" s="1"/>
      <c r="O50" s="1"/>
      <c r="P50" s="1"/>
      <c r="Q50" s="1"/>
      <c r="R50" s="1"/>
      <c r="S50" s="1"/>
      <c r="T50" s="1"/>
      <c r="U50" s="1"/>
      <c r="V50" s="1"/>
      <c r="W50" s="1"/>
      <c r="X50" s="1"/>
      <c r="Y50" s="1"/>
    </row>
    <row r="51" spans="2:25" x14ac:dyDescent="0.25">
      <c r="B51" s="155"/>
      <c r="C51" s="156" t="s">
        <v>854</v>
      </c>
      <c r="D51" s="384" t="s">
        <v>590</v>
      </c>
      <c r="E51" s="384"/>
      <c r="F51" s="384"/>
      <c r="G51" s="384"/>
      <c r="H51" s="384"/>
      <c r="I51" s="384"/>
      <c r="J51" s="160"/>
      <c r="K51" s="1"/>
      <c r="L51" s="1"/>
      <c r="M51" s="1"/>
      <c r="N51" s="1"/>
      <c r="O51" s="1"/>
      <c r="P51" s="1"/>
      <c r="Q51" s="1"/>
      <c r="R51" s="1"/>
      <c r="S51" s="1"/>
      <c r="T51" s="1"/>
      <c r="U51" s="1"/>
      <c r="V51" s="1"/>
      <c r="W51" s="1"/>
      <c r="X51" s="1"/>
      <c r="Y51" s="1"/>
    </row>
    <row r="52" spans="2:25" x14ac:dyDescent="0.25">
      <c r="B52" s="155"/>
      <c r="C52" s="156"/>
      <c r="D52" s="315"/>
      <c r="E52" s="315"/>
      <c r="F52" s="315"/>
      <c r="G52" s="315"/>
      <c r="H52" s="315"/>
      <c r="I52" s="315"/>
      <c r="J52" s="160"/>
      <c r="K52" s="1"/>
      <c r="L52" s="1"/>
      <c r="M52" s="1"/>
      <c r="N52" s="1"/>
      <c r="O52" s="1"/>
      <c r="P52" s="1"/>
      <c r="Q52" s="1"/>
      <c r="R52" s="1"/>
      <c r="S52" s="1"/>
      <c r="T52" s="1"/>
      <c r="U52" s="1"/>
      <c r="V52" s="1"/>
      <c r="W52" s="1"/>
      <c r="X52" s="1"/>
      <c r="Y52" s="1"/>
    </row>
    <row r="53" spans="2:25" x14ac:dyDescent="0.25">
      <c r="B53" s="155"/>
      <c r="C53" s="155"/>
      <c r="D53" s="167" t="s">
        <v>591</v>
      </c>
      <c r="E53" s="381"/>
      <c r="F53" s="381"/>
      <c r="G53" s="381"/>
      <c r="H53" s="381"/>
      <c r="I53" s="381"/>
      <c r="J53" s="160"/>
      <c r="K53" s="1"/>
      <c r="L53" s="1"/>
      <c r="M53" s="1"/>
      <c r="N53" s="1"/>
      <c r="O53" s="1"/>
      <c r="P53" s="1"/>
      <c r="Q53" s="1"/>
      <c r="R53" s="1"/>
      <c r="S53" s="1"/>
      <c r="T53" s="1"/>
      <c r="U53" s="1"/>
      <c r="V53" s="1"/>
      <c r="W53" s="1"/>
      <c r="X53" s="1"/>
      <c r="Y53" s="1"/>
    </row>
    <row r="54" spans="2:25" x14ac:dyDescent="0.25">
      <c r="B54" s="155"/>
      <c r="C54" s="155"/>
      <c r="D54" s="167"/>
      <c r="E54" s="168"/>
      <c r="F54" s="157"/>
      <c r="G54" s="157"/>
      <c r="H54" s="157"/>
      <c r="I54" s="157"/>
      <c r="J54" s="160"/>
      <c r="K54" s="1"/>
      <c r="L54" s="1"/>
      <c r="M54" s="1"/>
      <c r="N54" s="1"/>
      <c r="O54" s="1"/>
      <c r="P54" s="1"/>
      <c r="Q54" s="1"/>
      <c r="R54" s="1"/>
      <c r="S54" s="1"/>
      <c r="T54" s="1"/>
      <c r="U54" s="1"/>
      <c r="V54" s="1"/>
      <c r="W54" s="1"/>
      <c r="X54" s="1"/>
      <c r="Y54" s="1"/>
    </row>
    <row r="55" spans="2:25" x14ac:dyDescent="0.25">
      <c r="B55" s="155"/>
      <c r="C55" s="155"/>
      <c r="D55" s="167" t="s">
        <v>859</v>
      </c>
      <c r="E55" s="381"/>
      <c r="F55" s="381"/>
      <c r="G55" s="381"/>
      <c r="H55" s="381"/>
      <c r="I55" s="381"/>
      <c r="J55" s="160"/>
      <c r="K55" s="1"/>
      <c r="L55" s="1"/>
      <c r="M55" s="1"/>
      <c r="N55" s="1"/>
      <c r="O55" s="1"/>
      <c r="P55" s="1"/>
      <c r="Q55" s="1"/>
      <c r="R55" s="1"/>
      <c r="S55" s="1"/>
      <c r="T55" s="1"/>
      <c r="U55" s="1"/>
      <c r="V55" s="1"/>
      <c r="W55" s="1"/>
      <c r="X55" s="1"/>
      <c r="Y55" s="1"/>
    </row>
    <row r="56" spans="2:25" x14ac:dyDescent="0.25">
      <c r="B56" s="155"/>
      <c r="C56" s="155"/>
      <c r="D56" s="177"/>
      <c r="E56" s="157"/>
      <c r="F56" s="157"/>
      <c r="G56" s="157"/>
      <c r="H56" s="157"/>
      <c r="I56" s="157"/>
      <c r="J56" s="160"/>
      <c r="K56" s="1"/>
      <c r="L56" s="1"/>
      <c r="M56" s="1"/>
      <c r="N56" s="1"/>
      <c r="O56" s="1"/>
      <c r="P56" s="1"/>
      <c r="Q56" s="1"/>
      <c r="R56" s="1"/>
      <c r="S56" s="1"/>
      <c r="T56" s="1"/>
      <c r="U56" s="1"/>
      <c r="V56" s="1"/>
      <c r="W56" s="1"/>
      <c r="X56" s="1"/>
      <c r="Y56" s="1"/>
    </row>
    <row r="57" spans="2:25" x14ac:dyDescent="0.25">
      <c r="B57" s="155"/>
      <c r="C57" s="155"/>
      <c r="D57" s="316" t="s">
        <v>855</v>
      </c>
      <c r="E57" s="385"/>
      <c r="F57" s="385"/>
      <c r="G57" s="385"/>
      <c r="H57" s="385"/>
      <c r="I57" s="385"/>
      <c r="J57" s="160"/>
      <c r="K57" s="1"/>
      <c r="L57" s="1"/>
      <c r="M57" s="1"/>
      <c r="N57" s="1"/>
      <c r="O57" s="1"/>
      <c r="P57" s="1"/>
      <c r="Q57" s="1"/>
      <c r="R57" s="1"/>
      <c r="S57" s="1"/>
      <c r="T57" s="1"/>
      <c r="U57" s="1"/>
      <c r="V57" s="1"/>
      <c r="W57" s="1"/>
      <c r="X57" s="1"/>
      <c r="Y57" s="1"/>
    </row>
    <row r="58" spans="2:25" x14ac:dyDescent="0.25">
      <c r="B58" s="155"/>
      <c r="C58" s="155"/>
      <c r="D58" s="177"/>
      <c r="E58" s="157"/>
      <c r="F58" s="157"/>
      <c r="G58" s="157"/>
      <c r="H58" s="157"/>
      <c r="I58" s="157"/>
      <c r="J58" s="160"/>
      <c r="K58" s="1"/>
      <c r="L58" s="1"/>
      <c r="M58" s="1"/>
      <c r="N58" s="1"/>
      <c r="O58" s="1"/>
      <c r="P58" s="1"/>
      <c r="Q58" s="1"/>
      <c r="R58" s="1"/>
      <c r="S58" s="1"/>
      <c r="T58" s="1"/>
      <c r="U58" s="1"/>
      <c r="V58" s="1"/>
      <c r="W58" s="1"/>
      <c r="X58" s="1"/>
      <c r="Y58" s="1"/>
    </row>
    <row r="59" spans="2:25" x14ac:dyDescent="0.25">
      <c r="B59" s="155"/>
      <c r="C59" s="156" t="s">
        <v>856</v>
      </c>
      <c r="D59" s="314" t="s">
        <v>593</v>
      </c>
      <c r="E59" s="169"/>
      <c r="F59" s="169"/>
      <c r="G59" s="169"/>
      <c r="H59" s="169"/>
      <c r="I59" s="169"/>
      <c r="J59" s="160"/>
      <c r="K59" s="1"/>
      <c r="L59" s="1"/>
      <c r="M59" s="1"/>
      <c r="N59" s="1"/>
      <c r="O59" s="1"/>
      <c r="P59" s="1"/>
      <c r="Q59" s="1"/>
      <c r="R59" s="1"/>
      <c r="S59" s="1"/>
      <c r="T59" s="1"/>
      <c r="U59" s="1"/>
      <c r="V59" s="1"/>
      <c r="W59" s="1"/>
      <c r="X59" s="1"/>
      <c r="Y59" s="1"/>
    </row>
    <row r="60" spans="2:25" x14ac:dyDescent="0.25">
      <c r="B60" s="155"/>
      <c r="C60" s="155"/>
      <c r="D60" s="155"/>
      <c r="E60" s="157"/>
      <c r="F60" s="157"/>
      <c r="G60" s="157"/>
      <c r="H60" s="157"/>
      <c r="I60" s="157"/>
      <c r="J60" s="160"/>
      <c r="K60" s="1"/>
      <c r="L60" s="1"/>
      <c r="M60" s="1"/>
      <c r="N60" s="1"/>
      <c r="O60" s="1"/>
      <c r="P60" s="1"/>
      <c r="Q60" s="1"/>
      <c r="R60" s="1"/>
      <c r="S60" s="1"/>
      <c r="T60" s="1"/>
      <c r="U60" s="1"/>
      <c r="V60" s="1"/>
      <c r="W60" s="1"/>
      <c r="X60" s="1"/>
      <c r="Y60" s="1"/>
    </row>
    <row r="61" spans="2:25" x14ac:dyDescent="0.25">
      <c r="B61" s="170"/>
      <c r="C61" s="170"/>
      <c r="D61" s="171" t="s">
        <v>594</v>
      </c>
      <c r="E61" s="381"/>
      <c r="F61" s="381"/>
      <c r="G61" s="381"/>
      <c r="H61" s="381"/>
      <c r="I61" s="381"/>
      <c r="J61" s="160"/>
      <c r="K61" s="1"/>
      <c r="L61" s="1"/>
      <c r="M61" s="1"/>
      <c r="N61" s="1"/>
      <c r="O61" s="1"/>
      <c r="P61" s="1"/>
      <c r="Q61" s="1"/>
      <c r="R61" s="1"/>
      <c r="S61" s="1"/>
      <c r="T61" s="1"/>
      <c r="U61" s="1"/>
      <c r="V61" s="1"/>
      <c r="W61" s="1"/>
      <c r="X61" s="1"/>
      <c r="Y61" s="1"/>
    </row>
    <row r="62" spans="2:25" x14ac:dyDescent="0.25">
      <c r="B62" s="155"/>
      <c r="C62" s="155"/>
      <c r="D62" s="155"/>
      <c r="E62" s="157"/>
      <c r="F62" s="157"/>
      <c r="G62" s="157"/>
      <c r="H62" s="157"/>
      <c r="I62" s="157"/>
      <c r="J62" s="160"/>
      <c r="K62" s="1"/>
      <c r="L62" s="1"/>
      <c r="M62" s="1"/>
      <c r="N62" s="1"/>
      <c r="O62" s="1"/>
      <c r="P62" s="1"/>
      <c r="Q62" s="1"/>
      <c r="R62" s="1"/>
      <c r="S62" s="1"/>
      <c r="T62" s="1"/>
      <c r="U62" s="1"/>
      <c r="V62" s="1"/>
      <c r="W62" s="1"/>
      <c r="X62" s="1"/>
      <c r="Y62" s="1"/>
    </row>
    <row r="63" spans="2:25" x14ac:dyDescent="0.25">
      <c r="B63" s="170"/>
      <c r="C63" s="170"/>
      <c r="D63" s="171" t="s">
        <v>595</v>
      </c>
      <c r="E63" s="381"/>
      <c r="F63" s="381"/>
      <c r="G63" s="381"/>
      <c r="H63" s="381"/>
      <c r="I63" s="381"/>
      <c r="J63" s="160"/>
      <c r="K63" s="1"/>
      <c r="L63" s="1"/>
      <c r="M63" s="1"/>
      <c r="N63" s="1"/>
      <c r="O63" s="1"/>
      <c r="P63" s="1"/>
      <c r="Q63" s="1"/>
      <c r="R63" s="1"/>
      <c r="S63" s="1"/>
      <c r="T63" s="1"/>
      <c r="U63" s="1"/>
      <c r="V63" s="1"/>
      <c r="W63" s="1"/>
      <c r="X63" s="1"/>
      <c r="Y63" s="1"/>
    </row>
    <row r="64" spans="2:25" x14ac:dyDescent="0.25">
      <c r="B64" s="155"/>
      <c r="C64" s="155"/>
      <c r="D64" s="155"/>
      <c r="E64" s="157"/>
      <c r="F64" s="157"/>
      <c r="G64" s="157"/>
      <c r="H64" s="157"/>
      <c r="I64" s="157"/>
      <c r="J64" s="160"/>
      <c r="K64" s="1"/>
      <c r="L64" s="1"/>
      <c r="M64" s="1"/>
      <c r="N64" s="1"/>
      <c r="O64" s="1"/>
      <c r="P64" s="1"/>
      <c r="Q64" s="1"/>
      <c r="R64" s="1"/>
      <c r="S64" s="1"/>
      <c r="T64" s="1"/>
      <c r="U64" s="1"/>
      <c r="V64" s="1"/>
      <c r="W64" s="1"/>
      <c r="X64" s="1"/>
      <c r="Y64" s="1"/>
    </row>
    <row r="65" spans="2:25" x14ac:dyDescent="0.25">
      <c r="B65" s="170"/>
      <c r="C65" s="170"/>
      <c r="D65" s="171" t="s">
        <v>596</v>
      </c>
      <c r="E65" s="381"/>
      <c r="F65" s="381"/>
      <c r="G65" s="381"/>
      <c r="H65" s="381"/>
      <c r="I65" s="381"/>
      <c r="J65" s="160"/>
      <c r="K65" s="1"/>
      <c r="L65" s="1"/>
      <c r="M65" s="1"/>
      <c r="N65" s="1"/>
      <c r="O65" s="1"/>
      <c r="P65" s="1"/>
      <c r="Q65" s="1"/>
      <c r="R65" s="1"/>
      <c r="S65" s="1"/>
      <c r="T65" s="1"/>
      <c r="U65" s="1"/>
      <c r="V65" s="1"/>
      <c r="W65" s="1"/>
      <c r="X65" s="1"/>
      <c r="Y65" s="1"/>
    </row>
    <row r="66" spans="2:25" x14ac:dyDescent="0.25">
      <c r="B66" s="155"/>
      <c r="C66" s="155"/>
      <c r="D66" s="155"/>
      <c r="E66" s="172"/>
      <c r="F66" s="172"/>
      <c r="G66" s="172"/>
      <c r="H66" s="172"/>
      <c r="I66" s="172"/>
      <c r="J66" s="160"/>
      <c r="K66" s="1"/>
      <c r="L66" s="1"/>
      <c r="M66" s="1"/>
      <c r="N66" s="1"/>
      <c r="O66" s="1"/>
      <c r="P66" s="1"/>
      <c r="Q66" s="1"/>
      <c r="R66" s="1"/>
      <c r="S66" s="1"/>
      <c r="T66" s="1"/>
      <c r="U66" s="1"/>
      <c r="V66" s="1"/>
      <c r="W66" s="1"/>
      <c r="X66" s="1"/>
      <c r="Y66" s="1"/>
    </row>
    <row r="67" spans="2:25" ht="15" customHeight="1" x14ac:dyDescent="0.25">
      <c r="B67" s="155"/>
      <c r="C67" s="156" t="s">
        <v>857</v>
      </c>
      <c r="D67" s="384" t="s">
        <v>604</v>
      </c>
      <c r="E67" s="384"/>
      <c r="F67" s="384"/>
      <c r="G67" s="384"/>
      <c r="H67" s="384"/>
      <c r="I67" s="384"/>
      <c r="J67" s="160"/>
      <c r="K67" s="1"/>
      <c r="L67" s="1"/>
      <c r="M67" s="1"/>
      <c r="N67" s="1"/>
      <c r="O67" s="1"/>
      <c r="P67" s="1"/>
      <c r="Q67" s="1"/>
      <c r="R67" s="1"/>
      <c r="S67" s="1"/>
      <c r="T67" s="1"/>
      <c r="U67" s="1"/>
      <c r="V67" s="1"/>
      <c r="W67" s="1"/>
      <c r="X67" s="1"/>
      <c r="Y67" s="1"/>
    </row>
    <row r="68" spans="2:25" x14ac:dyDescent="0.25">
      <c r="B68" s="155"/>
      <c r="C68" s="156"/>
      <c r="D68" s="384"/>
      <c r="E68" s="384"/>
      <c r="F68" s="384"/>
      <c r="G68" s="384"/>
      <c r="H68" s="384"/>
      <c r="I68" s="384"/>
      <c r="J68" s="160"/>
      <c r="K68" s="1"/>
      <c r="L68" s="1"/>
      <c r="M68" s="1"/>
      <c r="N68" s="1"/>
      <c r="O68" s="1"/>
      <c r="P68" s="1"/>
      <c r="Q68" s="1"/>
      <c r="R68" s="1"/>
      <c r="S68" s="1"/>
      <c r="T68" s="1"/>
      <c r="U68" s="1"/>
      <c r="V68" s="1"/>
      <c r="W68" s="1"/>
      <c r="X68" s="1"/>
      <c r="Y68" s="1"/>
    </row>
    <row r="69" spans="2:25" x14ac:dyDescent="0.25">
      <c r="B69" s="155"/>
      <c r="C69" s="155"/>
      <c r="D69" s="173"/>
      <c r="E69" s="173"/>
      <c r="F69" s="173"/>
      <c r="G69" s="173"/>
      <c r="H69" s="173"/>
      <c r="I69" s="173"/>
      <c r="J69" s="160"/>
      <c r="K69" s="1"/>
      <c r="L69" s="1"/>
      <c r="M69" s="1"/>
      <c r="N69" s="1"/>
      <c r="O69" s="1"/>
      <c r="P69" s="1"/>
      <c r="Q69" s="1"/>
      <c r="R69" s="1"/>
      <c r="S69" s="1"/>
      <c r="T69" s="1"/>
      <c r="U69" s="1"/>
      <c r="V69" s="1"/>
      <c r="W69" s="1"/>
      <c r="X69" s="1"/>
      <c r="Y69" s="1"/>
    </row>
    <row r="70" spans="2:25" ht="38.25" x14ac:dyDescent="0.25">
      <c r="B70" s="155"/>
      <c r="C70" s="155"/>
      <c r="D70" s="312" t="s">
        <v>597</v>
      </c>
      <c r="E70" s="313" t="s">
        <v>598</v>
      </c>
      <c r="F70" s="313" t="s">
        <v>599</v>
      </c>
      <c r="G70" s="313" t="s">
        <v>600</v>
      </c>
      <c r="H70" s="369" t="s">
        <v>601</v>
      </c>
      <c r="I70" s="369"/>
      <c r="J70" s="160"/>
      <c r="K70" s="1"/>
      <c r="L70" s="1"/>
      <c r="M70" s="1"/>
      <c r="N70" s="1"/>
      <c r="O70" s="1"/>
      <c r="P70" s="1"/>
      <c r="Q70" s="1"/>
      <c r="R70" s="1"/>
      <c r="S70" s="1"/>
      <c r="T70" s="1"/>
      <c r="U70" s="1"/>
      <c r="V70" s="1"/>
      <c r="W70" s="1"/>
      <c r="X70" s="1"/>
      <c r="Y70" s="1"/>
    </row>
    <row r="71" spans="2:25" x14ac:dyDescent="0.25">
      <c r="B71" s="155"/>
      <c r="C71" s="155"/>
      <c r="D71" s="174"/>
      <c r="E71" s="175"/>
      <c r="F71" s="175"/>
      <c r="G71" s="175"/>
      <c r="H71" s="370"/>
      <c r="I71" s="370"/>
      <c r="J71" s="160"/>
      <c r="K71" s="1"/>
      <c r="L71" s="1"/>
      <c r="M71" s="1"/>
      <c r="N71" s="1"/>
      <c r="O71" s="1"/>
      <c r="P71" s="1"/>
      <c r="Q71" s="1"/>
      <c r="R71" s="1"/>
      <c r="S71" s="1"/>
      <c r="T71" s="1"/>
      <c r="U71" s="1"/>
      <c r="V71" s="1"/>
      <c r="W71" s="1"/>
      <c r="X71" s="1"/>
      <c r="Y71" s="1"/>
    </row>
    <row r="72" spans="2:25" x14ac:dyDescent="0.25">
      <c r="B72" s="155"/>
      <c r="C72" s="155"/>
      <c r="D72" s="174"/>
      <c r="E72" s="175"/>
      <c r="F72" s="175"/>
      <c r="G72" s="175"/>
      <c r="H72" s="370"/>
      <c r="I72" s="370"/>
      <c r="J72" s="160"/>
      <c r="K72" s="1"/>
      <c r="L72" s="1"/>
      <c r="M72" s="1"/>
      <c r="N72" s="1"/>
      <c r="O72" s="1"/>
      <c r="P72" s="1"/>
      <c r="Q72" s="1"/>
      <c r="R72" s="1"/>
      <c r="S72" s="1"/>
      <c r="T72" s="1"/>
      <c r="U72" s="1"/>
      <c r="V72" s="1"/>
      <c r="W72" s="1"/>
      <c r="X72" s="1"/>
      <c r="Y72" s="1"/>
    </row>
    <row r="73" spans="2:25" x14ac:dyDescent="0.25">
      <c r="B73" s="155"/>
      <c r="C73" s="155"/>
      <c r="D73" s="174"/>
      <c r="E73" s="175"/>
      <c r="F73" s="175"/>
      <c r="G73" s="175"/>
      <c r="H73" s="370"/>
      <c r="I73" s="370"/>
      <c r="J73" s="160"/>
      <c r="K73" s="1"/>
      <c r="L73" s="1"/>
      <c r="M73" s="1"/>
      <c r="N73" s="1"/>
      <c r="O73" s="1"/>
      <c r="P73" s="1"/>
      <c r="Q73" s="1"/>
      <c r="R73" s="1"/>
      <c r="S73" s="1"/>
      <c r="T73" s="1"/>
      <c r="U73" s="1"/>
      <c r="V73" s="1"/>
      <c r="W73" s="1"/>
      <c r="X73" s="1"/>
      <c r="Y73" s="1"/>
    </row>
    <row r="74" spans="2:25" x14ac:dyDescent="0.25">
      <c r="B74" s="155"/>
      <c r="C74" s="155"/>
      <c r="D74" s="174"/>
      <c r="E74" s="175"/>
      <c r="F74" s="175"/>
      <c r="G74" s="175"/>
      <c r="H74" s="370"/>
      <c r="I74" s="370"/>
      <c r="J74" s="160"/>
      <c r="K74" s="1"/>
      <c r="L74" s="1"/>
      <c r="M74" s="1"/>
      <c r="N74" s="1"/>
      <c r="O74" s="1"/>
      <c r="P74" s="1"/>
      <c r="Q74" s="1"/>
      <c r="R74" s="1"/>
      <c r="S74" s="1"/>
      <c r="T74" s="1"/>
      <c r="U74" s="1"/>
      <c r="V74" s="1"/>
      <c r="W74" s="1"/>
      <c r="X74" s="1"/>
      <c r="Y74" s="1"/>
    </row>
    <row r="75" spans="2:25" x14ac:dyDescent="0.25">
      <c r="B75" s="155"/>
      <c r="C75" s="155"/>
      <c r="D75" s="174"/>
      <c r="E75" s="175"/>
      <c r="F75" s="175"/>
      <c r="G75" s="175"/>
      <c r="H75" s="370"/>
      <c r="I75" s="370"/>
      <c r="J75" s="160"/>
      <c r="K75" s="1"/>
      <c r="L75" s="1"/>
      <c r="M75" s="1"/>
      <c r="N75" s="1"/>
      <c r="O75" s="1"/>
      <c r="P75" s="1"/>
      <c r="Q75" s="1"/>
      <c r="R75" s="1"/>
      <c r="S75" s="1"/>
      <c r="T75" s="1"/>
      <c r="U75" s="1"/>
      <c r="V75" s="1"/>
      <c r="W75" s="1"/>
      <c r="X75" s="1"/>
      <c r="Y75" s="1"/>
    </row>
    <row r="76" spans="2:25" x14ac:dyDescent="0.25">
      <c r="B76" s="155"/>
      <c r="C76" s="155"/>
      <c r="D76" s="155"/>
      <c r="E76" s="155"/>
      <c r="F76" s="155"/>
      <c r="G76" s="155"/>
      <c r="H76" s="155"/>
      <c r="I76" s="155"/>
      <c r="J76" s="160"/>
      <c r="K76" s="1"/>
      <c r="L76" s="1"/>
      <c r="M76" s="1"/>
      <c r="N76" s="1"/>
      <c r="O76" s="1"/>
      <c r="P76" s="1"/>
      <c r="Q76" s="1"/>
      <c r="R76" s="1"/>
      <c r="S76" s="1"/>
      <c r="T76" s="1"/>
      <c r="U76" s="1"/>
      <c r="V76" s="1"/>
      <c r="W76" s="1"/>
      <c r="X76" s="1"/>
      <c r="Y76" s="1"/>
    </row>
    <row r="77" spans="2:25" s="1" customFormat="1" ht="45" customHeight="1" x14ac:dyDescent="0.25">
      <c r="B77" s="380" t="s">
        <v>858</v>
      </c>
      <c r="C77" s="373"/>
      <c r="D77" s="373"/>
      <c r="E77" s="373"/>
      <c r="F77" s="373"/>
      <c r="G77" s="373"/>
      <c r="H77" s="373"/>
      <c r="I77" s="373"/>
      <c r="J77" s="373"/>
    </row>
    <row r="78" spans="2:25" x14ac:dyDescent="0.25">
      <c r="B78" s="155"/>
      <c r="C78" s="155"/>
      <c r="D78" s="155"/>
      <c r="E78" s="155"/>
      <c r="F78" s="155"/>
      <c r="G78" s="155"/>
      <c r="H78" s="155"/>
      <c r="I78" s="155"/>
      <c r="J78" s="160"/>
      <c r="K78" s="1"/>
      <c r="L78" s="1"/>
      <c r="M78" s="1"/>
      <c r="N78" s="1"/>
      <c r="O78" s="1"/>
      <c r="P78" s="1"/>
      <c r="Q78" s="1"/>
      <c r="R78" s="1"/>
      <c r="S78" s="1"/>
      <c r="T78" s="1"/>
      <c r="U78" s="1"/>
      <c r="V78" s="1"/>
      <c r="W78" s="1"/>
      <c r="X78" s="1"/>
      <c r="Y78" s="1"/>
    </row>
    <row r="79" spans="2:25" x14ac:dyDescent="0.25">
      <c r="B79" s="155"/>
      <c r="C79" s="156" t="s">
        <v>589</v>
      </c>
      <c r="D79" s="379" t="s">
        <v>602</v>
      </c>
      <c r="E79" s="379"/>
      <c r="F79" s="155"/>
      <c r="G79" s="155"/>
      <c r="H79" s="155"/>
      <c r="I79" s="155"/>
      <c r="J79" s="160"/>
      <c r="K79" s="1"/>
      <c r="L79" s="1"/>
      <c r="M79" s="1"/>
      <c r="N79" s="1"/>
      <c r="O79" s="1"/>
      <c r="P79" s="1"/>
      <c r="Q79" s="1"/>
      <c r="R79" s="1"/>
      <c r="S79" s="1"/>
      <c r="T79" s="1"/>
      <c r="U79" s="1"/>
      <c r="V79" s="1"/>
      <c r="W79" s="1"/>
      <c r="X79" s="1"/>
      <c r="Y79" s="1"/>
    </row>
    <row r="80" spans="2:25" x14ac:dyDescent="0.25">
      <c r="B80" s="155"/>
      <c r="C80" s="155"/>
      <c r="D80" s="156"/>
      <c r="E80" s="155"/>
      <c r="F80" s="155"/>
      <c r="G80" s="155"/>
      <c r="H80" s="155"/>
      <c r="I80" s="155"/>
      <c r="J80" s="160"/>
      <c r="K80" s="1"/>
      <c r="L80" s="1"/>
      <c r="M80" s="1"/>
      <c r="N80" s="1"/>
      <c r="O80" s="1"/>
      <c r="P80" s="1"/>
      <c r="Q80" s="1"/>
      <c r="R80" s="1"/>
      <c r="S80" s="1"/>
      <c r="T80" s="1"/>
      <c r="U80" s="1"/>
      <c r="V80" s="1"/>
      <c r="W80" s="1"/>
      <c r="X80" s="1"/>
      <c r="Y80" s="1"/>
    </row>
    <row r="81" spans="2:25" x14ac:dyDescent="0.25">
      <c r="B81" s="155"/>
      <c r="C81" s="155"/>
      <c r="D81" s="368"/>
      <c r="E81" s="368"/>
      <c r="F81" s="368"/>
      <c r="G81" s="368"/>
      <c r="H81" s="368"/>
      <c r="I81" s="368"/>
      <c r="J81" s="160"/>
      <c r="K81" s="1"/>
      <c r="L81" s="1"/>
      <c r="M81" s="1"/>
      <c r="N81" s="1"/>
      <c r="O81" s="1"/>
      <c r="P81" s="1"/>
      <c r="Q81" s="1"/>
      <c r="R81" s="1"/>
      <c r="S81" s="1"/>
      <c r="T81" s="1"/>
      <c r="U81" s="1"/>
      <c r="V81" s="1"/>
      <c r="W81" s="1"/>
      <c r="X81" s="1"/>
      <c r="Y81" s="1"/>
    </row>
    <row r="82" spans="2:25" x14ac:dyDescent="0.25">
      <c r="B82" s="155"/>
      <c r="C82" s="155"/>
      <c r="D82" s="155"/>
      <c r="E82" s="155"/>
      <c r="F82" s="155"/>
      <c r="G82" s="155"/>
      <c r="H82" s="155"/>
      <c r="I82" s="155"/>
      <c r="J82" s="160"/>
      <c r="K82" s="1"/>
      <c r="L82" s="1"/>
      <c r="M82" s="1"/>
      <c r="N82" s="1"/>
      <c r="O82" s="1"/>
      <c r="P82" s="1"/>
      <c r="Q82" s="1"/>
      <c r="R82" s="1"/>
      <c r="S82" s="1"/>
      <c r="T82" s="1"/>
      <c r="U82" s="1"/>
      <c r="V82" s="1"/>
      <c r="W82" s="1"/>
      <c r="X82" s="1"/>
      <c r="Y82" s="1"/>
    </row>
    <row r="83" spans="2:25" x14ac:dyDescent="0.25">
      <c r="B83" s="155"/>
      <c r="C83" s="156" t="s">
        <v>592</v>
      </c>
      <c r="D83" s="371" t="s">
        <v>603</v>
      </c>
      <c r="E83" s="371"/>
      <c r="F83" s="371"/>
      <c r="G83" s="371"/>
      <c r="H83" s="371"/>
      <c r="I83" s="371"/>
      <c r="J83" s="160"/>
      <c r="K83" s="1"/>
      <c r="L83" s="1"/>
      <c r="M83" s="1"/>
      <c r="N83" s="1"/>
      <c r="O83" s="1"/>
      <c r="P83" s="1"/>
      <c r="Q83" s="1"/>
      <c r="R83" s="1"/>
      <c r="S83" s="1"/>
      <c r="T83" s="1"/>
      <c r="U83" s="1"/>
      <c r="V83" s="1"/>
      <c r="W83" s="1"/>
      <c r="X83" s="1"/>
      <c r="Y83" s="1"/>
    </row>
    <row r="84" spans="2:25" x14ac:dyDescent="0.25">
      <c r="B84" s="155"/>
      <c r="C84" s="155"/>
      <c r="D84" s="156"/>
      <c r="E84" s="155"/>
      <c r="F84" s="155"/>
      <c r="G84" s="155"/>
      <c r="H84" s="155"/>
      <c r="I84" s="155"/>
      <c r="J84" s="160"/>
      <c r="K84" s="1"/>
      <c r="L84" s="1"/>
      <c r="M84" s="1"/>
      <c r="N84" s="1"/>
      <c r="O84" s="1"/>
      <c r="P84" s="1"/>
      <c r="Q84" s="1"/>
      <c r="R84" s="1"/>
      <c r="S84" s="1"/>
      <c r="T84" s="1"/>
      <c r="U84" s="1"/>
      <c r="V84" s="1"/>
      <c r="W84" s="1"/>
      <c r="X84" s="1"/>
      <c r="Y84" s="1"/>
    </row>
    <row r="85" spans="2:25" x14ac:dyDescent="0.25">
      <c r="B85" s="155"/>
      <c r="C85" s="155"/>
      <c r="D85" s="368"/>
      <c r="E85" s="368"/>
      <c r="F85" s="368"/>
      <c r="G85" s="368"/>
      <c r="H85" s="368"/>
      <c r="I85" s="368"/>
      <c r="J85" s="160"/>
      <c r="K85" s="1"/>
      <c r="L85" s="1"/>
      <c r="M85" s="1"/>
      <c r="N85" s="1"/>
      <c r="O85" s="1"/>
      <c r="P85" s="1"/>
      <c r="Q85" s="1"/>
      <c r="R85" s="1"/>
      <c r="S85" s="1"/>
      <c r="T85" s="1"/>
      <c r="U85" s="1"/>
      <c r="V85" s="1"/>
      <c r="W85" s="1"/>
      <c r="X85" s="1"/>
      <c r="Y85" s="1"/>
    </row>
    <row r="86" spans="2:25" x14ac:dyDescent="0.25">
      <c r="B86" s="155"/>
      <c r="C86" s="155"/>
      <c r="D86" s="155"/>
      <c r="E86" s="176"/>
      <c r="F86" s="155"/>
      <c r="G86" s="155"/>
      <c r="H86" s="155"/>
      <c r="I86" s="155"/>
      <c r="J86" s="160"/>
      <c r="K86" s="1"/>
      <c r="L86" s="1"/>
      <c r="M86" s="1"/>
      <c r="N86" s="1"/>
      <c r="O86" s="1"/>
      <c r="P86" s="1"/>
      <c r="Q86" s="1"/>
      <c r="R86" s="1"/>
      <c r="S86" s="1"/>
      <c r="T86" s="1"/>
      <c r="U86" s="1"/>
      <c r="V86" s="1"/>
      <c r="W86" s="1"/>
      <c r="X86" s="1"/>
      <c r="Y86" s="1"/>
    </row>
    <row r="87" spans="2:25" x14ac:dyDescent="0.25">
      <c r="B87" s="155"/>
      <c r="C87" s="155"/>
      <c r="D87" s="155"/>
      <c r="E87" s="176"/>
      <c r="F87" s="155"/>
      <c r="G87" s="155"/>
      <c r="H87" s="155"/>
      <c r="I87" s="155"/>
      <c r="J87" s="160"/>
      <c r="K87" s="1"/>
      <c r="L87" s="1"/>
      <c r="M87" s="1"/>
      <c r="N87" s="1"/>
      <c r="O87" s="1"/>
      <c r="P87" s="1"/>
      <c r="Q87" s="1"/>
      <c r="R87" s="1"/>
      <c r="S87" s="1"/>
      <c r="T87" s="1"/>
      <c r="U87" s="1"/>
      <c r="V87" s="1"/>
      <c r="W87" s="1"/>
      <c r="X87" s="1"/>
      <c r="Y87" s="1"/>
    </row>
    <row r="88" spans="2:25" x14ac:dyDescent="0.25">
      <c r="B88" s="1"/>
      <c r="C88" s="1"/>
      <c r="D88" s="1"/>
      <c r="E88" s="1"/>
      <c r="F88" s="1"/>
      <c r="G88" s="1"/>
      <c r="H88" s="1"/>
      <c r="I88" s="1"/>
      <c r="J88" s="1"/>
      <c r="K88" s="1"/>
      <c r="L88" s="1"/>
      <c r="M88" s="1"/>
      <c r="N88" s="1"/>
      <c r="O88" s="1"/>
      <c r="P88" s="1"/>
      <c r="Q88" s="1"/>
      <c r="R88" s="1"/>
      <c r="S88" s="1"/>
      <c r="T88" s="1"/>
      <c r="U88" s="1"/>
      <c r="V88" s="1"/>
      <c r="W88" s="1"/>
      <c r="X88" s="1"/>
      <c r="Y88" s="1"/>
    </row>
    <row r="89" spans="2:25" x14ac:dyDescent="0.25">
      <c r="B89" s="1"/>
      <c r="C89" s="1"/>
      <c r="D89" s="1"/>
      <c r="E89" s="1"/>
      <c r="F89" s="1"/>
      <c r="G89" s="1"/>
      <c r="H89" s="1"/>
      <c r="I89" s="1"/>
      <c r="J89" s="1"/>
      <c r="K89" s="1"/>
      <c r="L89" s="1"/>
      <c r="M89" s="1"/>
      <c r="N89" s="1"/>
      <c r="O89" s="1"/>
      <c r="P89" s="1"/>
      <c r="Q89" s="1"/>
      <c r="R89" s="1"/>
      <c r="S89" s="1"/>
      <c r="T89" s="1"/>
      <c r="U89" s="1"/>
      <c r="V89" s="1"/>
      <c r="W89" s="1"/>
      <c r="X89" s="1"/>
      <c r="Y89" s="1"/>
    </row>
    <row r="90" spans="2:25" x14ac:dyDescent="0.25">
      <c r="B90" s="1"/>
      <c r="C90" s="1"/>
      <c r="D90" s="1"/>
      <c r="E90" s="1"/>
      <c r="F90" s="1"/>
      <c r="G90" s="1"/>
      <c r="H90" s="1"/>
      <c r="I90" s="1"/>
      <c r="J90" s="1"/>
      <c r="K90" s="1"/>
      <c r="L90" s="1"/>
      <c r="M90" s="1"/>
      <c r="N90" s="1"/>
      <c r="O90" s="1"/>
      <c r="P90" s="1"/>
      <c r="Q90" s="1"/>
      <c r="R90" s="1"/>
      <c r="S90" s="1"/>
      <c r="T90" s="1"/>
      <c r="U90" s="1"/>
      <c r="V90" s="1"/>
      <c r="W90" s="1"/>
      <c r="X90" s="1"/>
      <c r="Y90" s="1"/>
    </row>
    <row r="91" spans="2:25" x14ac:dyDescent="0.25">
      <c r="B91" s="1"/>
      <c r="C91" s="1"/>
      <c r="D91" s="1"/>
      <c r="E91" s="1"/>
      <c r="F91" s="1"/>
      <c r="G91" s="1"/>
      <c r="H91" s="1"/>
      <c r="I91" s="1"/>
      <c r="J91" s="1"/>
      <c r="K91" s="1"/>
      <c r="L91" s="1"/>
      <c r="M91" s="1"/>
      <c r="N91" s="1"/>
      <c r="O91" s="1"/>
      <c r="P91" s="1"/>
      <c r="Q91" s="1"/>
      <c r="R91" s="1"/>
      <c r="S91" s="1"/>
      <c r="T91" s="1"/>
      <c r="U91" s="1"/>
      <c r="V91" s="1"/>
      <c r="W91" s="1"/>
      <c r="X91" s="1"/>
      <c r="Y91" s="1"/>
    </row>
    <row r="92" spans="2:25" x14ac:dyDescent="0.25">
      <c r="B92" s="1"/>
      <c r="C92" s="1"/>
      <c r="D92" s="1"/>
      <c r="E92" s="1"/>
      <c r="F92" s="1"/>
      <c r="G92" s="1"/>
      <c r="H92" s="1"/>
      <c r="I92" s="1"/>
      <c r="J92" s="1"/>
      <c r="K92" s="1"/>
      <c r="L92" s="1"/>
      <c r="M92" s="1"/>
      <c r="N92" s="1"/>
      <c r="O92" s="1"/>
      <c r="P92" s="1"/>
      <c r="Q92" s="1"/>
      <c r="R92" s="1"/>
      <c r="S92" s="1"/>
      <c r="T92" s="1"/>
      <c r="U92" s="1"/>
      <c r="V92" s="1"/>
      <c r="W92" s="1"/>
      <c r="X92" s="1"/>
      <c r="Y92" s="1"/>
    </row>
    <row r="93" spans="2:25" x14ac:dyDescent="0.25">
      <c r="B93" s="1"/>
      <c r="C93" s="1"/>
      <c r="D93" s="1"/>
      <c r="E93" s="1"/>
      <c r="F93" s="1"/>
      <c r="G93" s="1"/>
      <c r="H93" s="1"/>
      <c r="I93" s="1"/>
      <c r="J93" s="1"/>
      <c r="K93" s="1"/>
      <c r="L93" s="1"/>
      <c r="M93" s="1"/>
      <c r="N93" s="1"/>
      <c r="O93" s="1"/>
      <c r="P93" s="1"/>
      <c r="Q93" s="1"/>
      <c r="R93" s="1"/>
      <c r="S93" s="1"/>
      <c r="T93" s="1"/>
      <c r="U93" s="1"/>
      <c r="V93" s="1"/>
      <c r="W93" s="1"/>
      <c r="X93" s="1"/>
      <c r="Y93" s="1"/>
    </row>
    <row r="94" spans="2:25" x14ac:dyDescent="0.25">
      <c r="B94" s="1"/>
      <c r="C94" s="1"/>
      <c r="D94" s="1"/>
      <c r="E94" s="303"/>
      <c r="F94" s="1"/>
      <c r="G94" s="303"/>
      <c r="H94" s="1"/>
      <c r="I94" s="1"/>
      <c r="J94" s="1"/>
      <c r="K94" s="1"/>
      <c r="L94" s="1"/>
      <c r="M94" s="1"/>
      <c r="N94" s="1"/>
      <c r="O94" s="1"/>
      <c r="P94" s="1"/>
      <c r="Q94" s="1"/>
      <c r="R94" s="1"/>
      <c r="S94" s="1"/>
      <c r="T94" s="1"/>
      <c r="U94" s="1"/>
      <c r="V94" s="1"/>
      <c r="W94" s="1"/>
      <c r="X94" s="1"/>
      <c r="Y94" s="1"/>
    </row>
    <row r="95" spans="2:25" x14ac:dyDescent="0.25">
      <c r="B95" s="1"/>
      <c r="C95" s="1"/>
      <c r="D95" s="304"/>
      <c r="E95" s="303"/>
      <c r="F95" s="303"/>
      <c r="G95" s="1"/>
      <c r="H95" s="1"/>
      <c r="I95" s="1"/>
      <c r="J95" s="1"/>
      <c r="K95" s="1"/>
      <c r="L95" s="1"/>
      <c r="M95" s="1"/>
      <c r="N95" s="1"/>
      <c r="O95" s="1"/>
      <c r="P95" s="1"/>
      <c r="Q95" s="1"/>
      <c r="R95" s="1"/>
      <c r="S95" s="1"/>
      <c r="T95" s="1"/>
      <c r="U95" s="1"/>
      <c r="V95" s="1"/>
      <c r="W95" s="1"/>
      <c r="X95" s="1"/>
      <c r="Y95" s="1"/>
    </row>
    <row r="96" spans="2:25" x14ac:dyDescent="0.25">
      <c r="B96" s="1"/>
      <c r="C96" s="1"/>
      <c r="D96" s="1"/>
      <c r="E96" s="1"/>
      <c r="F96" s="1"/>
      <c r="G96" s="1"/>
      <c r="H96" s="1"/>
      <c r="I96" s="1"/>
      <c r="J96" s="1"/>
      <c r="K96" s="1"/>
      <c r="L96" s="1"/>
      <c r="M96" s="1"/>
      <c r="N96" s="1"/>
      <c r="O96" s="1"/>
      <c r="P96" s="1"/>
      <c r="Q96" s="1"/>
      <c r="R96" s="1"/>
      <c r="S96" s="1"/>
      <c r="T96" s="1"/>
      <c r="U96" s="1"/>
      <c r="V96" s="1"/>
      <c r="W96" s="1"/>
      <c r="X96" s="1"/>
      <c r="Y96" s="1"/>
    </row>
    <row r="97" spans="2:25" x14ac:dyDescent="0.25">
      <c r="B97" s="1"/>
      <c r="C97" s="1"/>
      <c r="D97" s="305"/>
      <c r="E97" s="306"/>
      <c r="F97" s="305"/>
      <c r="G97" s="306"/>
      <c r="H97" s="1"/>
      <c r="I97" s="1"/>
      <c r="J97" s="1"/>
      <c r="K97" s="1"/>
      <c r="L97" s="1"/>
      <c r="M97" s="1"/>
      <c r="N97" s="1"/>
      <c r="O97" s="1"/>
      <c r="P97" s="1"/>
      <c r="Q97" s="1"/>
      <c r="R97" s="1"/>
      <c r="S97" s="1"/>
      <c r="T97" s="1"/>
      <c r="U97" s="1"/>
      <c r="V97" s="1"/>
      <c r="W97" s="1"/>
      <c r="X97" s="1"/>
      <c r="Y97" s="1"/>
    </row>
    <row r="98" spans="2:25" x14ac:dyDescent="0.25">
      <c r="B98" s="1"/>
      <c r="C98" s="1"/>
      <c r="D98" s="1"/>
      <c r="E98" s="307"/>
      <c r="F98" s="1"/>
      <c r="G98" s="1"/>
      <c r="H98" s="1"/>
      <c r="I98" s="1"/>
      <c r="J98" s="1"/>
      <c r="K98" s="1"/>
      <c r="L98" s="1"/>
      <c r="M98" s="1"/>
      <c r="N98" s="1"/>
      <c r="O98" s="1"/>
      <c r="P98" s="1"/>
      <c r="Q98" s="1"/>
      <c r="R98" s="1"/>
      <c r="S98" s="1"/>
      <c r="T98" s="1"/>
      <c r="U98" s="1"/>
      <c r="V98" s="1"/>
      <c r="W98" s="1"/>
      <c r="X98" s="1"/>
      <c r="Y98" s="1"/>
    </row>
    <row r="99" spans="2:25" x14ac:dyDescent="0.25">
      <c r="B99" s="1"/>
      <c r="C99" s="1"/>
      <c r="D99" s="304"/>
      <c r="E99" s="49"/>
      <c r="F99" s="1"/>
      <c r="G99" s="1"/>
      <c r="H99" s="1"/>
      <c r="I99" s="1"/>
      <c r="J99" s="1"/>
      <c r="K99" s="1"/>
      <c r="L99" s="1"/>
      <c r="M99" s="1"/>
      <c r="N99" s="1"/>
      <c r="O99" s="1"/>
      <c r="P99" s="1"/>
      <c r="Q99" s="1"/>
      <c r="R99" s="1"/>
      <c r="S99" s="1"/>
      <c r="T99" s="1"/>
      <c r="U99" s="1"/>
      <c r="V99" s="1"/>
      <c r="W99" s="1"/>
      <c r="X99" s="1"/>
      <c r="Y99" s="1"/>
    </row>
    <row r="100" spans="2:25" x14ac:dyDescent="0.25">
      <c r="B100" s="1"/>
      <c r="C100" s="1"/>
      <c r="D100" s="304"/>
      <c r="E100" s="49"/>
      <c r="F100" s="303"/>
      <c r="G100" s="303"/>
      <c r="H100" s="1"/>
      <c r="I100" s="1"/>
      <c r="J100" s="1"/>
      <c r="K100" s="1"/>
      <c r="L100" s="1"/>
      <c r="M100" s="1"/>
      <c r="N100" s="1"/>
      <c r="O100" s="1"/>
      <c r="P100" s="1"/>
      <c r="Q100" s="1"/>
      <c r="R100" s="1"/>
      <c r="S100" s="1"/>
      <c r="T100" s="1"/>
      <c r="U100" s="1"/>
      <c r="V100" s="1"/>
      <c r="W100" s="1"/>
      <c r="X100" s="1"/>
      <c r="Y100" s="1"/>
    </row>
    <row r="101" spans="2:25" x14ac:dyDescent="0.25">
      <c r="B101" s="1"/>
      <c r="C101" s="1"/>
      <c r="D101" s="304"/>
      <c r="E101" s="49"/>
      <c r="F101" s="1"/>
      <c r="G101" s="1"/>
      <c r="H101" s="1"/>
      <c r="I101" s="1"/>
      <c r="J101" s="1"/>
      <c r="K101" s="1"/>
      <c r="L101" s="1"/>
      <c r="M101" s="1"/>
      <c r="N101" s="1"/>
      <c r="O101" s="1"/>
      <c r="P101" s="1"/>
      <c r="Q101" s="1"/>
      <c r="R101" s="1"/>
      <c r="S101" s="1"/>
      <c r="T101" s="1"/>
      <c r="U101" s="1"/>
      <c r="V101" s="1"/>
      <c r="W101" s="1"/>
      <c r="X101" s="1"/>
      <c r="Y101" s="1"/>
    </row>
    <row r="102" spans="2:25"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2:25"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2:25" x14ac:dyDescent="0.25">
      <c r="B104" s="1"/>
      <c r="C104" s="1"/>
      <c r="D104" s="1"/>
      <c r="E104" s="307"/>
      <c r="F104" s="307"/>
      <c r="G104" s="49"/>
      <c r="H104" s="49"/>
      <c r="I104" s="1"/>
      <c r="J104" s="1"/>
      <c r="K104" s="1"/>
      <c r="L104" s="1"/>
      <c r="M104" s="1"/>
      <c r="N104" s="1"/>
      <c r="O104" s="1"/>
      <c r="P104" s="1"/>
      <c r="Q104" s="1"/>
      <c r="R104" s="1"/>
      <c r="S104" s="1"/>
      <c r="T104" s="1"/>
      <c r="U104" s="1"/>
      <c r="V104" s="1"/>
      <c r="W104" s="1"/>
      <c r="X104" s="1"/>
      <c r="Y104" s="1"/>
    </row>
    <row r="105" spans="2:25" x14ac:dyDescent="0.25">
      <c r="B105" s="1"/>
      <c r="C105" s="1"/>
      <c r="D105" s="1"/>
      <c r="E105" s="308"/>
      <c r="F105" s="309"/>
      <c r="G105" s="309"/>
      <c r="H105" s="49"/>
      <c r="I105" s="1"/>
      <c r="J105" s="1"/>
      <c r="K105" s="1"/>
      <c r="L105" s="1"/>
      <c r="M105" s="1"/>
      <c r="N105" s="1"/>
      <c r="O105" s="1"/>
      <c r="P105" s="1"/>
      <c r="Q105" s="1"/>
      <c r="R105" s="1"/>
      <c r="S105" s="1"/>
      <c r="T105" s="1"/>
      <c r="U105" s="1"/>
      <c r="V105" s="1"/>
      <c r="W105" s="1"/>
      <c r="X105" s="1"/>
      <c r="Y105" s="1"/>
    </row>
    <row r="106" spans="2:25" x14ac:dyDescent="0.25">
      <c r="B106" s="1"/>
      <c r="C106" s="1"/>
      <c r="D106" s="1"/>
      <c r="E106" s="308"/>
      <c r="F106" s="308"/>
      <c r="G106" s="308"/>
      <c r="H106" s="49"/>
      <c r="I106" s="1"/>
      <c r="J106" s="1"/>
      <c r="K106" s="1"/>
      <c r="L106" s="1"/>
      <c r="M106" s="1"/>
      <c r="N106" s="1"/>
      <c r="O106" s="1"/>
      <c r="P106" s="1"/>
      <c r="Q106" s="1"/>
      <c r="R106" s="1"/>
      <c r="S106" s="1"/>
      <c r="T106" s="1"/>
      <c r="U106" s="1"/>
      <c r="V106" s="1"/>
      <c r="W106" s="1"/>
      <c r="X106" s="1"/>
      <c r="Y106" s="1"/>
    </row>
    <row r="107" spans="2:25" x14ac:dyDescent="0.25">
      <c r="B107" s="1"/>
      <c r="C107" s="1"/>
      <c r="D107" s="1"/>
      <c r="E107" s="308"/>
      <c r="F107" s="308"/>
      <c r="G107" s="308"/>
      <c r="H107" s="49"/>
      <c r="I107" s="1"/>
      <c r="J107" s="1"/>
      <c r="K107" s="1"/>
      <c r="L107" s="1"/>
      <c r="M107" s="1"/>
      <c r="N107" s="1"/>
      <c r="O107" s="1"/>
      <c r="P107" s="1"/>
      <c r="Q107" s="1"/>
      <c r="R107" s="1"/>
      <c r="S107" s="1"/>
      <c r="T107" s="1"/>
      <c r="U107" s="1"/>
      <c r="V107" s="1"/>
      <c r="W107" s="1"/>
      <c r="X107" s="1"/>
      <c r="Y107" s="1"/>
    </row>
    <row r="108" spans="2:25" x14ac:dyDescent="0.25">
      <c r="B108" s="1"/>
      <c r="C108" s="1"/>
      <c r="D108" s="1"/>
      <c r="E108" s="307"/>
      <c r="F108" s="307"/>
      <c r="G108" s="49"/>
      <c r="H108" s="1"/>
      <c r="I108" s="1"/>
      <c r="J108" s="1"/>
      <c r="K108" s="1"/>
      <c r="L108" s="1"/>
      <c r="M108" s="1"/>
      <c r="N108" s="1"/>
      <c r="O108" s="1"/>
      <c r="P108" s="1"/>
      <c r="Q108" s="1"/>
      <c r="R108" s="1"/>
      <c r="S108" s="1"/>
      <c r="T108" s="1"/>
      <c r="U108" s="1"/>
      <c r="V108" s="1"/>
      <c r="W108" s="1"/>
      <c r="X108" s="1"/>
      <c r="Y108" s="1"/>
    </row>
    <row r="109" spans="2:25" x14ac:dyDescent="0.25">
      <c r="B109" s="1"/>
      <c r="C109" s="1"/>
      <c r="D109" s="1"/>
      <c r="E109" s="308"/>
      <c r="F109" s="309"/>
      <c r="G109" s="49"/>
      <c r="H109" s="1"/>
      <c r="I109" s="1"/>
      <c r="J109" s="1"/>
      <c r="K109" s="1"/>
      <c r="L109" s="1"/>
      <c r="M109" s="1"/>
      <c r="N109" s="1"/>
      <c r="O109" s="1"/>
      <c r="P109" s="1"/>
      <c r="Q109" s="1"/>
      <c r="R109" s="1"/>
      <c r="S109" s="1"/>
      <c r="T109" s="1"/>
      <c r="U109" s="1"/>
      <c r="V109" s="1"/>
      <c r="W109" s="1"/>
      <c r="X109" s="1"/>
      <c r="Y109" s="1"/>
    </row>
    <row r="110" spans="2:25" x14ac:dyDescent="0.25">
      <c r="B110" s="1"/>
      <c r="C110" s="1"/>
      <c r="D110" s="1"/>
      <c r="E110" s="308"/>
      <c r="F110" s="308"/>
      <c r="G110" s="49"/>
      <c r="H110" s="1"/>
      <c r="I110" s="1"/>
      <c r="J110" s="1"/>
      <c r="K110" s="1"/>
      <c r="L110" s="1"/>
      <c r="M110" s="1"/>
      <c r="N110" s="1"/>
      <c r="O110" s="1"/>
      <c r="P110" s="1"/>
      <c r="Q110" s="1"/>
      <c r="R110" s="1"/>
      <c r="S110" s="1"/>
      <c r="T110" s="1"/>
      <c r="U110" s="1"/>
      <c r="V110" s="1"/>
      <c r="W110" s="1"/>
      <c r="X110" s="1"/>
      <c r="Y110" s="1"/>
    </row>
    <row r="111" spans="2:25" x14ac:dyDescent="0.25">
      <c r="B111" s="1"/>
      <c r="C111" s="1"/>
      <c r="D111" s="1"/>
      <c r="E111" s="308"/>
      <c r="F111" s="308"/>
      <c r="G111" s="49"/>
      <c r="H111" s="1"/>
      <c r="I111" s="1"/>
      <c r="J111" s="1"/>
      <c r="K111" s="1"/>
      <c r="L111" s="1"/>
      <c r="M111" s="1"/>
      <c r="N111" s="1"/>
      <c r="O111" s="1"/>
      <c r="P111" s="1"/>
      <c r="Q111" s="1"/>
      <c r="R111" s="1"/>
      <c r="S111" s="1"/>
      <c r="T111" s="1"/>
      <c r="U111" s="1"/>
      <c r="V111" s="1"/>
      <c r="W111" s="1"/>
      <c r="X111" s="1"/>
      <c r="Y111" s="1"/>
    </row>
    <row r="112" spans="2:25" x14ac:dyDescent="0.25">
      <c r="B112" s="1"/>
      <c r="C112" s="1"/>
      <c r="D112" s="1"/>
      <c r="E112" s="307"/>
      <c r="F112" s="307"/>
      <c r="G112" s="1"/>
      <c r="H112" s="1"/>
      <c r="I112" s="1"/>
      <c r="J112" s="1"/>
      <c r="K112" s="1"/>
      <c r="L112" s="1"/>
      <c r="M112" s="1"/>
      <c r="N112" s="1"/>
      <c r="O112" s="1"/>
      <c r="P112" s="1"/>
      <c r="Q112" s="1"/>
      <c r="R112" s="1"/>
      <c r="S112" s="1"/>
      <c r="T112" s="1"/>
      <c r="U112" s="1"/>
      <c r="V112" s="1"/>
      <c r="W112" s="1"/>
      <c r="X112" s="1"/>
      <c r="Y112" s="1"/>
    </row>
    <row r="113" spans="2:25" x14ac:dyDescent="0.25">
      <c r="B113" s="1"/>
      <c r="C113" s="1"/>
      <c r="D113" s="1"/>
      <c r="E113" s="309"/>
      <c r="F113" s="49"/>
      <c r="G113" s="1"/>
      <c r="H113" s="1"/>
      <c r="I113" s="1"/>
      <c r="J113" s="1"/>
      <c r="K113" s="1"/>
      <c r="L113" s="1"/>
      <c r="M113" s="1"/>
      <c r="N113" s="1"/>
      <c r="O113" s="1"/>
      <c r="P113" s="1"/>
      <c r="Q113" s="1"/>
      <c r="R113" s="1"/>
      <c r="S113" s="1"/>
      <c r="T113" s="1"/>
      <c r="U113" s="1"/>
      <c r="V113" s="1"/>
      <c r="W113" s="1"/>
      <c r="X113" s="1"/>
      <c r="Y113" s="1"/>
    </row>
    <row r="114" spans="2:25" x14ac:dyDescent="0.25">
      <c r="B114" s="1"/>
      <c r="C114" s="1"/>
      <c r="D114" s="1"/>
      <c r="E114" s="308"/>
      <c r="F114" s="49"/>
      <c r="G114" s="1"/>
      <c r="H114" s="1"/>
      <c r="I114" s="1"/>
      <c r="J114" s="1"/>
      <c r="K114" s="1"/>
      <c r="L114" s="1"/>
      <c r="M114" s="1"/>
      <c r="N114" s="1"/>
      <c r="O114" s="1"/>
      <c r="P114" s="1"/>
      <c r="Q114" s="1"/>
      <c r="R114" s="1"/>
      <c r="S114" s="1"/>
      <c r="T114" s="1"/>
      <c r="U114" s="1"/>
      <c r="V114" s="1"/>
      <c r="W114" s="1"/>
      <c r="X114" s="1"/>
      <c r="Y114" s="1"/>
    </row>
    <row r="115" spans="2:25" x14ac:dyDescent="0.25">
      <c r="B115" s="1"/>
      <c r="C115" s="1"/>
      <c r="D115" s="1"/>
      <c r="E115" s="308"/>
      <c r="F115" s="49"/>
      <c r="G115" s="1"/>
      <c r="H115" s="1"/>
      <c r="I115" s="1"/>
      <c r="J115" s="1"/>
      <c r="K115" s="1"/>
      <c r="L115" s="1"/>
      <c r="M115" s="1"/>
      <c r="N115" s="1"/>
      <c r="O115" s="1"/>
      <c r="P115" s="1"/>
      <c r="Q115" s="1"/>
      <c r="R115" s="1"/>
      <c r="S115" s="1"/>
      <c r="T115" s="1"/>
      <c r="U115" s="1"/>
      <c r="V115" s="1"/>
      <c r="W115" s="1"/>
      <c r="X115" s="1"/>
      <c r="Y115" s="1"/>
    </row>
    <row r="116" spans="2:25"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2:25"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2:25"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2:25"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2:25"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2:25"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2:25"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2:25"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2:25"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2:25"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2:25"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2:25"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2:25"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2:25"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2:25"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2:25"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2:25"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2:25"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2:25"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2:25"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2:25"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2:25"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2:25"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2:25" x14ac:dyDescent="0.25">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2:25"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2:25" x14ac:dyDescent="0.25">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2:25" x14ac:dyDescent="0.25">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2:25" x14ac:dyDescent="0.25">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2:25"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2:25" x14ac:dyDescent="0.25">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2:25" x14ac:dyDescent="0.25">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2:25" x14ac:dyDescent="0.25">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2:25" x14ac:dyDescent="0.25">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2:25" x14ac:dyDescent="0.25">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2:25" x14ac:dyDescent="0.25">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2:25"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2:25"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2:25" x14ac:dyDescent="0.25">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2:25" x14ac:dyDescent="0.25">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2:25" x14ac:dyDescent="0.25">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2:25" x14ac:dyDescent="0.25">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2:25" x14ac:dyDescent="0.25">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2:25" x14ac:dyDescent="0.25">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2:25" x14ac:dyDescent="0.25">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2:25" x14ac:dyDescent="0.25">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2:25" x14ac:dyDescent="0.25">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2:25"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2:25" x14ac:dyDescent="0.25">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2:25" x14ac:dyDescent="0.25">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2:25" x14ac:dyDescent="0.25">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2:25" x14ac:dyDescent="0.25">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2:25" x14ac:dyDescent="0.25">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2:25" x14ac:dyDescent="0.25">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2:25" x14ac:dyDescent="0.25">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2:25" x14ac:dyDescent="0.25">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2:25" x14ac:dyDescent="0.25">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2:25" x14ac:dyDescent="0.25">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2:25" x14ac:dyDescent="0.25">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2:25" x14ac:dyDescent="0.25">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2:25" x14ac:dyDescent="0.25">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2:25" x14ac:dyDescent="0.25">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2:25" x14ac:dyDescent="0.25">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2:25" x14ac:dyDescent="0.25">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2:25" x14ac:dyDescent="0.25">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2:25" x14ac:dyDescent="0.25">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2:25" x14ac:dyDescent="0.25">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2:25" x14ac:dyDescent="0.25">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2:25" x14ac:dyDescent="0.25">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2:25" x14ac:dyDescent="0.25">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2:25" x14ac:dyDescent="0.25">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2:25" x14ac:dyDescent="0.25">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2:25" x14ac:dyDescent="0.25">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2:25" x14ac:dyDescent="0.25">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2:25" x14ac:dyDescent="0.25">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2:25" x14ac:dyDescent="0.25">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2:25" x14ac:dyDescent="0.25">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2:25" x14ac:dyDescent="0.25">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2:25" x14ac:dyDescent="0.25">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2:25" x14ac:dyDescent="0.25">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2:25" x14ac:dyDescent="0.25">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2:25" x14ac:dyDescent="0.25">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2:25" x14ac:dyDescent="0.25">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2:25" x14ac:dyDescent="0.25">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2:25" x14ac:dyDescent="0.25">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2:25" x14ac:dyDescent="0.25">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2:25" x14ac:dyDescent="0.25">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2:25" x14ac:dyDescent="0.25">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2:25" x14ac:dyDescent="0.25">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2:25" x14ac:dyDescent="0.25">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2:25"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2:25" x14ac:dyDescent="0.25">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2:25" x14ac:dyDescent="0.25">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2:25" x14ac:dyDescent="0.25">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2:25" x14ac:dyDescent="0.25">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2:25" x14ac:dyDescent="0.25">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2:25" x14ac:dyDescent="0.25">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2:25" x14ac:dyDescent="0.25">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2:25" x14ac:dyDescent="0.25">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2:25" x14ac:dyDescent="0.25">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2:25" x14ac:dyDescent="0.25">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2:25" x14ac:dyDescent="0.25">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2:25" x14ac:dyDescent="0.25">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2:25" x14ac:dyDescent="0.25">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2:25" x14ac:dyDescent="0.25">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2:25" x14ac:dyDescent="0.25">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2:25" x14ac:dyDescent="0.25">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2:25" x14ac:dyDescent="0.25">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2:25" x14ac:dyDescent="0.25">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2:25" x14ac:dyDescent="0.25">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2:25" x14ac:dyDescent="0.25">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2:25" x14ac:dyDescent="0.25">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2:25" x14ac:dyDescent="0.25">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2:25" x14ac:dyDescent="0.25">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2:25" x14ac:dyDescent="0.25">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2:25" x14ac:dyDescent="0.25">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2:25" x14ac:dyDescent="0.25">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2:25" x14ac:dyDescent="0.25">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2:25" x14ac:dyDescent="0.25">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2:25" x14ac:dyDescent="0.25">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2:25" x14ac:dyDescent="0.25">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2:25" x14ac:dyDescent="0.25">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2:25" x14ac:dyDescent="0.25">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2:25" x14ac:dyDescent="0.25">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2:25" x14ac:dyDescent="0.25">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2:25" x14ac:dyDescent="0.25">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2:25" x14ac:dyDescent="0.25">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2:25" x14ac:dyDescent="0.25">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2:25" x14ac:dyDescent="0.25">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2:25" x14ac:dyDescent="0.25">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2:25" x14ac:dyDescent="0.25">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2:25" x14ac:dyDescent="0.25">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2:25" x14ac:dyDescent="0.25">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2:25" x14ac:dyDescent="0.25">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2:25" x14ac:dyDescent="0.25">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2:25" x14ac:dyDescent="0.25">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2:25" x14ac:dyDescent="0.25">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2:25" x14ac:dyDescent="0.25">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2:25" x14ac:dyDescent="0.25">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2:25" x14ac:dyDescent="0.25">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2:25" x14ac:dyDescent="0.25">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2:25" x14ac:dyDescent="0.25">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2:25" x14ac:dyDescent="0.25">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2:25" x14ac:dyDescent="0.25">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2:25" x14ac:dyDescent="0.25">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2:25" x14ac:dyDescent="0.25">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2:25" x14ac:dyDescent="0.25">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2:25" x14ac:dyDescent="0.25">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2:25" x14ac:dyDescent="0.25">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2:25" x14ac:dyDescent="0.25">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2:25" x14ac:dyDescent="0.25">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2:25" x14ac:dyDescent="0.25">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2:25" x14ac:dyDescent="0.25">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2:25" x14ac:dyDescent="0.25">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2:25" x14ac:dyDescent="0.25">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2:25" x14ac:dyDescent="0.25">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2:25" x14ac:dyDescent="0.25">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2:25" x14ac:dyDescent="0.25">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2:25" x14ac:dyDescent="0.25">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2:25" x14ac:dyDescent="0.25">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2:25" x14ac:dyDescent="0.25">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2:25" x14ac:dyDescent="0.25">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2:25" x14ac:dyDescent="0.25">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2:25" x14ac:dyDescent="0.25">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2:25" x14ac:dyDescent="0.25">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2:25" x14ac:dyDescent="0.25">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2:25" x14ac:dyDescent="0.25">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2:25" x14ac:dyDescent="0.25">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2:25" x14ac:dyDescent="0.25">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2:25" x14ac:dyDescent="0.25">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2:25" x14ac:dyDescent="0.25">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2:25" x14ac:dyDescent="0.25">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2:25" x14ac:dyDescent="0.25">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2:25" x14ac:dyDescent="0.25">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2:25" x14ac:dyDescent="0.25">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2:25" x14ac:dyDescent="0.25">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2:25" x14ac:dyDescent="0.25">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2:25" x14ac:dyDescent="0.25">
      <c r="B292" s="1"/>
      <c r="C292" s="1"/>
      <c r="D292" s="1"/>
      <c r="E292" s="1"/>
      <c r="F292" s="1"/>
      <c r="G292" s="1"/>
      <c r="H292" s="1"/>
      <c r="I292" s="1"/>
      <c r="J292" s="1"/>
      <c r="K292" s="1"/>
      <c r="L292" s="1"/>
      <c r="M292" s="1"/>
      <c r="N292" s="1"/>
      <c r="O292" s="1"/>
      <c r="P292" s="1"/>
      <c r="Q292" s="1"/>
      <c r="R292" s="1"/>
      <c r="S292" s="1"/>
      <c r="T292" s="1"/>
      <c r="U292" s="1"/>
      <c r="V292" s="1"/>
      <c r="W292" s="1"/>
      <c r="X292" s="1"/>
      <c r="Y292" s="1"/>
    </row>
  </sheetData>
  <sheetProtection selectLockedCells="1"/>
  <protectedRanges>
    <protectedRange sqref="G35:I35" name="Plage1"/>
  </protectedRanges>
  <mergeCells count="41">
    <mergeCell ref="D67:I68"/>
    <mergeCell ref="B77:J77"/>
    <mergeCell ref="D79:E79"/>
    <mergeCell ref="D51:I51"/>
    <mergeCell ref="E27:F27"/>
    <mergeCell ref="E29:F29"/>
    <mergeCell ref="E31:F31"/>
    <mergeCell ref="E33:F33"/>
    <mergeCell ref="F43:I44"/>
    <mergeCell ref="E57:I57"/>
    <mergeCell ref="E63:I63"/>
    <mergeCell ref="E65:I65"/>
    <mergeCell ref="E55:I55"/>
    <mergeCell ref="E61:I61"/>
    <mergeCell ref="E18:F18"/>
    <mergeCell ref="D23:I23"/>
    <mergeCell ref="D26:E26"/>
    <mergeCell ref="B39:J39"/>
    <mergeCell ref="E53:I53"/>
    <mergeCell ref="H18:I18"/>
    <mergeCell ref="G37:I37"/>
    <mergeCell ref="D41:J41"/>
    <mergeCell ref="G35:I35"/>
    <mergeCell ref="B1:J1"/>
    <mergeCell ref="E3:F3"/>
    <mergeCell ref="E5:F5"/>
    <mergeCell ref="E8:F8"/>
    <mergeCell ref="E10:F10"/>
    <mergeCell ref="H7:I16"/>
    <mergeCell ref="E12:F12"/>
    <mergeCell ref="E14:F14"/>
    <mergeCell ref="E16:F16"/>
    <mergeCell ref="D85:I85"/>
    <mergeCell ref="H70:I70"/>
    <mergeCell ref="H71:I71"/>
    <mergeCell ref="H72:I72"/>
    <mergeCell ref="H73:I73"/>
    <mergeCell ref="H74:I74"/>
    <mergeCell ref="H75:I75"/>
    <mergeCell ref="D81:I81"/>
    <mergeCell ref="D83:I83"/>
  </mergeCells>
  <conditionalFormatting sqref="E65 E61 E63 E53 E55 D85 D81 F43:F44 E27 E29 E31 E33 E14 G24 E21:G21 E18 E16 E24 E10 E8 E5 E3 E12 D43">
    <cfRule type="containsBlanks" dxfId="155" priority="2">
      <formula>LEN(TRIM(D3))=0</formula>
    </cfRule>
  </conditionalFormatting>
  <conditionalFormatting sqref="D71:I75">
    <cfRule type="containsBlanks" dxfId="154" priority="3">
      <formula>LEN(TRIM(D71))=0</formula>
    </cfRule>
  </conditionalFormatting>
  <dataValidations count="6">
    <dataValidation type="list" allowBlank="1" showInputMessage="1" showErrorMessage="1" sqref="E18:F18">
      <formula1>type</formula1>
    </dataValidation>
    <dataValidation type="list" allowBlank="1" showInputMessage="1" showErrorMessage="1" sqref="E21">
      <formula1>habitants</formula1>
    </dataValidation>
    <dataValidation type="list" allowBlank="1" showInputMessage="1" showErrorMessage="1" sqref="G21">
      <formula1>Agents</formula1>
    </dataValidation>
    <dataValidation type="list" allowBlank="1" showInputMessage="1" showErrorMessage="1" sqref="G35:I35">
      <formula1>Alsace</formula1>
    </dataValidation>
    <dataValidation type="list" allowBlank="1" showInputMessage="1" showErrorMessage="1" sqref="E35 D43 H48">
      <formula1>List1</formula1>
    </dataValidation>
    <dataValidation type="list" allowBlank="1" showInputMessage="1" showErrorMessage="1" sqref="E46">
      <formula1>Phases</formula1>
    </dataValidation>
  </dataValidation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Q498"/>
  <sheetViews>
    <sheetView topLeftCell="E9" zoomScale="90" zoomScaleNormal="90" workbookViewId="0">
      <selection sqref="A1:O55"/>
    </sheetView>
  </sheetViews>
  <sheetFormatPr baseColWidth="10" defaultRowHeight="15" x14ac:dyDescent="0.25"/>
  <sheetData>
    <row r="1" spans="1:43" x14ac:dyDescent="0.25">
      <c r="A1" s="386"/>
      <c r="B1" s="386"/>
      <c r="C1" s="386"/>
      <c r="D1" s="386"/>
      <c r="E1" s="386"/>
      <c r="F1" s="386"/>
      <c r="G1" s="386"/>
      <c r="H1" s="386"/>
      <c r="I1" s="386"/>
      <c r="J1" s="386"/>
      <c r="K1" s="386"/>
      <c r="L1" s="386"/>
      <c r="M1" s="386"/>
      <c r="N1" s="386"/>
      <c r="O1" s="386"/>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x14ac:dyDescent="0.25">
      <c r="A2" s="386"/>
      <c r="B2" s="386"/>
      <c r="C2" s="386"/>
      <c r="D2" s="386"/>
      <c r="E2" s="386"/>
      <c r="F2" s="386"/>
      <c r="G2" s="386"/>
      <c r="H2" s="386"/>
      <c r="I2" s="386"/>
      <c r="J2" s="386"/>
      <c r="K2" s="386"/>
      <c r="L2" s="386"/>
      <c r="M2" s="386"/>
      <c r="N2" s="386"/>
      <c r="O2" s="386"/>
      <c r="P2" s="1"/>
      <c r="Q2" s="1"/>
      <c r="R2" s="1"/>
      <c r="S2" s="1"/>
      <c r="T2" s="1"/>
      <c r="U2" s="1"/>
      <c r="V2" s="1"/>
      <c r="W2" s="1"/>
      <c r="X2" s="1"/>
      <c r="Y2" s="1"/>
      <c r="Z2" s="1"/>
      <c r="AA2" s="1"/>
      <c r="AB2" s="1"/>
      <c r="AC2" s="1"/>
      <c r="AD2" s="1"/>
      <c r="AE2" s="1"/>
      <c r="AF2" s="1"/>
      <c r="AG2" s="1"/>
      <c r="AH2" s="1"/>
      <c r="AI2" s="1"/>
      <c r="AJ2" s="1"/>
      <c r="AK2" s="1"/>
      <c r="AL2" s="1"/>
      <c r="AM2" s="1"/>
      <c r="AN2" s="1"/>
      <c r="AO2" s="1"/>
      <c r="AP2" s="1"/>
      <c r="AQ2" s="1"/>
    </row>
    <row r="3" spans="1:43" x14ac:dyDescent="0.25">
      <c r="A3" s="386"/>
      <c r="B3" s="386"/>
      <c r="C3" s="386"/>
      <c r="D3" s="386"/>
      <c r="E3" s="386"/>
      <c r="F3" s="386"/>
      <c r="G3" s="386"/>
      <c r="H3" s="386"/>
      <c r="I3" s="386"/>
      <c r="J3" s="386"/>
      <c r="K3" s="386"/>
      <c r="L3" s="386"/>
      <c r="M3" s="386"/>
      <c r="N3" s="386"/>
      <c r="O3" s="386"/>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43" x14ac:dyDescent="0.25">
      <c r="A4" s="386"/>
      <c r="B4" s="386"/>
      <c r="C4" s="386"/>
      <c r="D4" s="386"/>
      <c r="E4" s="386"/>
      <c r="F4" s="386"/>
      <c r="G4" s="386"/>
      <c r="H4" s="386"/>
      <c r="I4" s="386"/>
      <c r="J4" s="386"/>
      <c r="K4" s="386"/>
      <c r="L4" s="386"/>
      <c r="M4" s="386"/>
      <c r="N4" s="386"/>
      <c r="O4" s="386"/>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x14ac:dyDescent="0.25">
      <c r="A5" s="386"/>
      <c r="B5" s="386"/>
      <c r="C5" s="386"/>
      <c r="D5" s="386"/>
      <c r="E5" s="386"/>
      <c r="F5" s="386"/>
      <c r="G5" s="386"/>
      <c r="H5" s="386"/>
      <c r="I5" s="386"/>
      <c r="J5" s="386"/>
      <c r="K5" s="386"/>
      <c r="L5" s="386"/>
      <c r="M5" s="386"/>
      <c r="N5" s="386"/>
      <c r="O5" s="386"/>
      <c r="P5" s="1"/>
      <c r="Q5" s="1"/>
      <c r="R5" s="1"/>
      <c r="S5" s="1"/>
      <c r="T5" s="1"/>
      <c r="U5" s="1"/>
      <c r="V5" s="1"/>
      <c r="W5" s="1"/>
      <c r="X5" s="1"/>
      <c r="Y5" s="1"/>
      <c r="Z5" s="1"/>
      <c r="AA5" s="1"/>
      <c r="AB5" s="1"/>
      <c r="AC5" s="1"/>
      <c r="AD5" s="1"/>
      <c r="AE5" s="1"/>
      <c r="AF5" s="1"/>
      <c r="AG5" s="1"/>
      <c r="AH5" s="1"/>
      <c r="AI5" s="1"/>
      <c r="AJ5" s="1"/>
      <c r="AK5" s="1"/>
      <c r="AL5" s="1"/>
      <c r="AM5" s="1"/>
      <c r="AN5" s="1"/>
      <c r="AO5" s="1"/>
      <c r="AP5" s="1"/>
      <c r="AQ5" s="1"/>
    </row>
    <row r="6" spans="1:43" x14ac:dyDescent="0.25">
      <c r="A6" s="386"/>
      <c r="B6" s="386"/>
      <c r="C6" s="386"/>
      <c r="D6" s="386"/>
      <c r="E6" s="386"/>
      <c r="F6" s="386"/>
      <c r="G6" s="386"/>
      <c r="H6" s="386"/>
      <c r="I6" s="386"/>
      <c r="J6" s="386"/>
      <c r="K6" s="386"/>
      <c r="L6" s="386"/>
      <c r="M6" s="386"/>
      <c r="N6" s="386"/>
      <c r="O6" s="386"/>
      <c r="P6" s="1"/>
      <c r="Q6" s="1"/>
      <c r="R6" s="1"/>
      <c r="S6" s="1"/>
      <c r="T6" s="1"/>
      <c r="U6" s="1"/>
      <c r="V6" s="1"/>
      <c r="W6" s="1"/>
      <c r="X6" s="1"/>
      <c r="Y6" s="1"/>
      <c r="Z6" s="1"/>
      <c r="AA6" s="1"/>
      <c r="AB6" s="1"/>
      <c r="AC6" s="1"/>
      <c r="AD6" s="1"/>
      <c r="AE6" s="1"/>
      <c r="AF6" s="1"/>
      <c r="AG6" s="1"/>
      <c r="AH6" s="1"/>
      <c r="AI6" s="1"/>
      <c r="AJ6" s="1"/>
      <c r="AK6" s="1"/>
      <c r="AL6" s="1"/>
      <c r="AM6" s="1"/>
      <c r="AN6" s="1"/>
      <c r="AO6" s="1"/>
      <c r="AP6" s="1"/>
      <c r="AQ6" s="1"/>
    </row>
    <row r="7" spans="1:43" x14ac:dyDescent="0.25">
      <c r="A7" s="386"/>
      <c r="B7" s="386"/>
      <c r="C7" s="386"/>
      <c r="D7" s="386"/>
      <c r="E7" s="386"/>
      <c r="F7" s="386"/>
      <c r="G7" s="386"/>
      <c r="H7" s="386"/>
      <c r="I7" s="386"/>
      <c r="J7" s="386"/>
      <c r="K7" s="386"/>
      <c r="L7" s="386"/>
      <c r="M7" s="386"/>
      <c r="N7" s="386"/>
      <c r="O7" s="386"/>
      <c r="P7" s="1"/>
      <c r="Q7" s="1"/>
      <c r="R7" s="1"/>
      <c r="S7" s="1"/>
      <c r="T7" s="1"/>
      <c r="U7" s="1"/>
      <c r="V7" s="1"/>
      <c r="W7" s="1"/>
      <c r="X7" s="1"/>
      <c r="Y7" s="1"/>
      <c r="Z7" s="1"/>
      <c r="AA7" s="1"/>
      <c r="AB7" s="1"/>
      <c r="AC7" s="1"/>
      <c r="AD7" s="1"/>
      <c r="AE7" s="1"/>
      <c r="AF7" s="1"/>
      <c r="AG7" s="1"/>
      <c r="AH7" s="1"/>
      <c r="AI7" s="1"/>
      <c r="AJ7" s="1"/>
      <c r="AK7" s="1"/>
      <c r="AL7" s="1"/>
      <c r="AM7" s="1"/>
      <c r="AN7" s="1"/>
      <c r="AO7" s="1"/>
      <c r="AP7" s="1"/>
      <c r="AQ7" s="1"/>
    </row>
    <row r="8" spans="1:43" x14ac:dyDescent="0.25">
      <c r="A8" s="386"/>
      <c r="B8" s="386"/>
      <c r="C8" s="386"/>
      <c r="D8" s="386"/>
      <c r="E8" s="386"/>
      <c r="F8" s="386"/>
      <c r="G8" s="386"/>
      <c r="H8" s="386"/>
      <c r="I8" s="386"/>
      <c r="J8" s="386"/>
      <c r="K8" s="386"/>
      <c r="L8" s="386"/>
      <c r="M8" s="386"/>
      <c r="N8" s="386"/>
      <c r="O8" s="386"/>
      <c r="P8" s="1"/>
      <c r="Q8" s="1"/>
      <c r="R8" s="1"/>
      <c r="S8" s="1"/>
      <c r="T8" s="1"/>
      <c r="U8" s="1"/>
      <c r="V8" s="1"/>
      <c r="W8" s="1"/>
      <c r="X8" s="1"/>
      <c r="Y8" s="1"/>
      <c r="Z8" s="1"/>
      <c r="AA8" s="1"/>
      <c r="AB8" s="1"/>
      <c r="AC8" s="1"/>
      <c r="AD8" s="1"/>
      <c r="AE8" s="1"/>
      <c r="AF8" s="1"/>
      <c r="AG8" s="1"/>
      <c r="AH8" s="1"/>
      <c r="AI8" s="1"/>
      <c r="AJ8" s="1"/>
      <c r="AK8" s="1"/>
      <c r="AL8" s="1"/>
      <c r="AM8" s="1"/>
      <c r="AN8" s="1"/>
      <c r="AO8" s="1"/>
      <c r="AP8" s="1"/>
      <c r="AQ8" s="1"/>
    </row>
    <row r="9" spans="1:43" x14ac:dyDescent="0.25">
      <c r="A9" s="386"/>
      <c r="B9" s="386"/>
      <c r="C9" s="386"/>
      <c r="D9" s="386"/>
      <c r="E9" s="386"/>
      <c r="F9" s="386"/>
      <c r="G9" s="386"/>
      <c r="H9" s="386"/>
      <c r="I9" s="386"/>
      <c r="J9" s="386"/>
      <c r="K9" s="386"/>
      <c r="L9" s="386"/>
      <c r="M9" s="386"/>
      <c r="N9" s="386"/>
      <c r="O9" s="386"/>
      <c r="P9" s="1"/>
      <c r="Q9" s="1"/>
      <c r="R9" s="1"/>
      <c r="S9" s="1"/>
      <c r="T9" s="1"/>
      <c r="U9" s="1"/>
      <c r="V9" s="1"/>
      <c r="W9" s="1"/>
      <c r="X9" s="1"/>
      <c r="Y9" s="1"/>
      <c r="Z9" s="1"/>
      <c r="AA9" s="1"/>
      <c r="AB9" s="1"/>
      <c r="AC9" s="1"/>
      <c r="AD9" s="1"/>
      <c r="AE9" s="1"/>
      <c r="AF9" s="1"/>
      <c r="AG9" s="1"/>
      <c r="AH9" s="1"/>
      <c r="AI9" s="1"/>
      <c r="AJ9" s="1"/>
      <c r="AK9" s="1"/>
      <c r="AL9" s="1"/>
      <c r="AM9" s="1"/>
      <c r="AN9" s="1"/>
      <c r="AO9" s="1"/>
      <c r="AP9" s="1"/>
      <c r="AQ9" s="1"/>
    </row>
    <row r="10" spans="1:43" x14ac:dyDescent="0.25">
      <c r="A10" s="386"/>
      <c r="B10" s="386"/>
      <c r="C10" s="386"/>
      <c r="D10" s="386"/>
      <c r="E10" s="386"/>
      <c r="F10" s="386"/>
      <c r="G10" s="386"/>
      <c r="H10" s="386"/>
      <c r="I10" s="386"/>
      <c r="J10" s="386"/>
      <c r="K10" s="386"/>
      <c r="L10" s="386"/>
      <c r="M10" s="386"/>
      <c r="N10" s="386"/>
      <c r="O10" s="386"/>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3" x14ac:dyDescent="0.25">
      <c r="A11" s="386"/>
      <c r="B11" s="386"/>
      <c r="C11" s="386"/>
      <c r="D11" s="386"/>
      <c r="E11" s="386"/>
      <c r="F11" s="386"/>
      <c r="G11" s="386"/>
      <c r="H11" s="386"/>
      <c r="I11" s="386"/>
      <c r="J11" s="386"/>
      <c r="K11" s="386"/>
      <c r="L11" s="386"/>
      <c r="M11" s="386"/>
      <c r="N11" s="386"/>
      <c r="O11" s="386"/>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x14ac:dyDescent="0.25">
      <c r="A12" s="386"/>
      <c r="B12" s="386"/>
      <c r="C12" s="386"/>
      <c r="D12" s="386"/>
      <c r="E12" s="386"/>
      <c r="F12" s="386"/>
      <c r="G12" s="386"/>
      <c r="H12" s="386"/>
      <c r="I12" s="386"/>
      <c r="J12" s="386"/>
      <c r="K12" s="386"/>
      <c r="L12" s="386"/>
      <c r="M12" s="386"/>
      <c r="N12" s="386"/>
      <c r="O12" s="386"/>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x14ac:dyDescent="0.25">
      <c r="A13" s="386"/>
      <c r="B13" s="386"/>
      <c r="C13" s="386"/>
      <c r="D13" s="386"/>
      <c r="E13" s="386"/>
      <c r="F13" s="386"/>
      <c r="G13" s="386"/>
      <c r="H13" s="386"/>
      <c r="I13" s="386"/>
      <c r="J13" s="386"/>
      <c r="K13" s="386"/>
      <c r="L13" s="386"/>
      <c r="M13" s="386"/>
      <c r="N13" s="386"/>
      <c r="O13" s="386"/>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x14ac:dyDescent="0.25">
      <c r="A14" s="386"/>
      <c r="B14" s="386"/>
      <c r="C14" s="386"/>
      <c r="D14" s="386"/>
      <c r="E14" s="386"/>
      <c r="F14" s="386"/>
      <c r="G14" s="386"/>
      <c r="H14" s="386"/>
      <c r="I14" s="386"/>
      <c r="J14" s="386"/>
      <c r="K14" s="386"/>
      <c r="L14" s="386"/>
      <c r="M14" s="386"/>
      <c r="N14" s="386"/>
      <c r="O14" s="386"/>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x14ac:dyDescent="0.25">
      <c r="A15" s="386"/>
      <c r="B15" s="386"/>
      <c r="C15" s="386"/>
      <c r="D15" s="386"/>
      <c r="E15" s="386"/>
      <c r="F15" s="386"/>
      <c r="G15" s="386"/>
      <c r="H15" s="386"/>
      <c r="I15" s="386"/>
      <c r="J15" s="386"/>
      <c r="K15" s="386"/>
      <c r="L15" s="386"/>
      <c r="M15" s="386"/>
      <c r="N15" s="386"/>
      <c r="O15" s="386"/>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x14ac:dyDescent="0.25">
      <c r="A16" s="386"/>
      <c r="B16" s="386"/>
      <c r="C16" s="386"/>
      <c r="D16" s="386"/>
      <c r="E16" s="386"/>
      <c r="F16" s="386"/>
      <c r="G16" s="386"/>
      <c r="H16" s="386"/>
      <c r="I16" s="386"/>
      <c r="J16" s="386"/>
      <c r="K16" s="386"/>
      <c r="L16" s="386"/>
      <c r="M16" s="386"/>
      <c r="N16" s="386"/>
      <c r="O16" s="386"/>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x14ac:dyDescent="0.25">
      <c r="A17" s="386"/>
      <c r="B17" s="386"/>
      <c r="C17" s="386"/>
      <c r="D17" s="386"/>
      <c r="E17" s="386"/>
      <c r="F17" s="386"/>
      <c r="G17" s="386"/>
      <c r="H17" s="386"/>
      <c r="I17" s="386"/>
      <c r="J17" s="386"/>
      <c r="K17" s="386"/>
      <c r="L17" s="386"/>
      <c r="M17" s="386"/>
      <c r="N17" s="386"/>
      <c r="O17" s="386"/>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x14ac:dyDescent="0.25">
      <c r="A18" s="386"/>
      <c r="B18" s="386"/>
      <c r="C18" s="386"/>
      <c r="D18" s="386"/>
      <c r="E18" s="386"/>
      <c r="F18" s="386"/>
      <c r="G18" s="386"/>
      <c r="H18" s="386"/>
      <c r="I18" s="386"/>
      <c r="J18" s="386"/>
      <c r="K18" s="386"/>
      <c r="L18" s="386"/>
      <c r="M18" s="386"/>
      <c r="N18" s="386"/>
      <c r="O18" s="386"/>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x14ac:dyDescent="0.25">
      <c r="A19" s="386"/>
      <c r="B19" s="386"/>
      <c r="C19" s="386"/>
      <c r="D19" s="386"/>
      <c r="E19" s="386"/>
      <c r="F19" s="386"/>
      <c r="G19" s="386"/>
      <c r="H19" s="386"/>
      <c r="I19" s="386"/>
      <c r="J19" s="386"/>
      <c r="K19" s="386"/>
      <c r="L19" s="386"/>
      <c r="M19" s="386"/>
      <c r="N19" s="386"/>
      <c r="O19" s="386"/>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x14ac:dyDescent="0.25">
      <c r="A20" s="386"/>
      <c r="B20" s="386"/>
      <c r="C20" s="386"/>
      <c r="D20" s="386"/>
      <c r="E20" s="386"/>
      <c r="F20" s="386"/>
      <c r="G20" s="386"/>
      <c r="H20" s="386"/>
      <c r="I20" s="386"/>
      <c r="J20" s="386"/>
      <c r="K20" s="386"/>
      <c r="L20" s="386"/>
      <c r="M20" s="386"/>
      <c r="N20" s="386"/>
      <c r="O20" s="386"/>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x14ac:dyDescent="0.25">
      <c r="A21" s="386"/>
      <c r="B21" s="386"/>
      <c r="C21" s="386"/>
      <c r="D21" s="386"/>
      <c r="E21" s="386"/>
      <c r="F21" s="386"/>
      <c r="G21" s="386"/>
      <c r="H21" s="386"/>
      <c r="I21" s="386"/>
      <c r="J21" s="386"/>
      <c r="K21" s="386"/>
      <c r="L21" s="386"/>
      <c r="M21" s="386"/>
      <c r="N21" s="386"/>
      <c r="O21" s="386"/>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x14ac:dyDescent="0.25">
      <c r="A22" s="386"/>
      <c r="B22" s="386"/>
      <c r="C22" s="386"/>
      <c r="D22" s="386"/>
      <c r="E22" s="386"/>
      <c r="F22" s="386"/>
      <c r="G22" s="386"/>
      <c r="H22" s="386"/>
      <c r="I22" s="386"/>
      <c r="J22" s="386"/>
      <c r="K22" s="386"/>
      <c r="L22" s="386"/>
      <c r="M22" s="386"/>
      <c r="N22" s="386"/>
      <c r="O22" s="386"/>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x14ac:dyDescent="0.25">
      <c r="A23" s="386"/>
      <c r="B23" s="386"/>
      <c r="C23" s="386"/>
      <c r="D23" s="386"/>
      <c r="E23" s="386"/>
      <c r="F23" s="386"/>
      <c r="G23" s="386"/>
      <c r="H23" s="386"/>
      <c r="I23" s="386"/>
      <c r="J23" s="386"/>
      <c r="K23" s="386"/>
      <c r="L23" s="386"/>
      <c r="M23" s="386"/>
      <c r="N23" s="386"/>
      <c r="O23" s="386"/>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x14ac:dyDescent="0.25">
      <c r="A24" s="386"/>
      <c r="B24" s="386"/>
      <c r="C24" s="386"/>
      <c r="D24" s="386"/>
      <c r="E24" s="386"/>
      <c r="F24" s="386"/>
      <c r="G24" s="386"/>
      <c r="H24" s="386"/>
      <c r="I24" s="386"/>
      <c r="J24" s="386"/>
      <c r="K24" s="386"/>
      <c r="L24" s="386"/>
      <c r="M24" s="386"/>
      <c r="N24" s="386"/>
      <c r="O24" s="386"/>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x14ac:dyDescent="0.25">
      <c r="A25" s="386"/>
      <c r="B25" s="386"/>
      <c r="C25" s="386"/>
      <c r="D25" s="386"/>
      <c r="E25" s="386"/>
      <c r="F25" s="386"/>
      <c r="G25" s="386"/>
      <c r="H25" s="386"/>
      <c r="I25" s="386"/>
      <c r="J25" s="386"/>
      <c r="K25" s="386"/>
      <c r="L25" s="386"/>
      <c r="M25" s="386"/>
      <c r="N25" s="386"/>
      <c r="O25" s="386"/>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x14ac:dyDescent="0.25">
      <c r="A26" s="386"/>
      <c r="B26" s="386"/>
      <c r="C26" s="386"/>
      <c r="D26" s="386"/>
      <c r="E26" s="386"/>
      <c r="F26" s="386"/>
      <c r="G26" s="386"/>
      <c r="H26" s="386"/>
      <c r="I26" s="386"/>
      <c r="J26" s="386"/>
      <c r="K26" s="386"/>
      <c r="L26" s="386"/>
      <c r="M26" s="386"/>
      <c r="N26" s="386"/>
      <c r="O26" s="386"/>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x14ac:dyDescent="0.25">
      <c r="A27" s="386"/>
      <c r="B27" s="386"/>
      <c r="C27" s="386"/>
      <c r="D27" s="386"/>
      <c r="E27" s="386"/>
      <c r="F27" s="386"/>
      <c r="G27" s="386"/>
      <c r="H27" s="386"/>
      <c r="I27" s="386"/>
      <c r="J27" s="386"/>
      <c r="K27" s="386"/>
      <c r="L27" s="386"/>
      <c r="M27" s="386"/>
      <c r="N27" s="386"/>
      <c r="O27" s="386"/>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row>
    <row r="28" spans="1:43" x14ac:dyDescent="0.25">
      <c r="A28" s="386"/>
      <c r="B28" s="386"/>
      <c r="C28" s="386"/>
      <c r="D28" s="386"/>
      <c r="E28" s="386"/>
      <c r="F28" s="386"/>
      <c r="G28" s="386"/>
      <c r="H28" s="386"/>
      <c r="I28" s="386"/>
      <c r="J28" s="386"/>
      <c r="K28" s="386"/>
      <c r="L28" s="386"/>
      <c r="M28" s="386"/>
      <c r="N28" s="386"/>
      <c r="O28" s="386"/>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row>
    <row r="29" spans="1:43" x14ac:dyDescent="0.25">
      <c r="A29" s="386"/>
      <c r="B29" s="386"/>
      <c r="C29" s="386"/>
      <c r="D29" s="386"/>
      <c r="E29" s="386"/>
      <c r="F29" s="386"/>
      <c r="G29" s="386"/>
      <c r="H29" s="386"/>
      <c r="I29" s="386"/>
      <c r="J29" s="386"/>
      <c r="K29" s="386"/>
      <c r="L29" s="386"/>
      <c r="M29" s="386"/>
      <c r="N29" s="386"/>
      <c r="O29" s="386"/>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row>
    <row r="30" spans="1:43" x14ac:dyDescent="0.25">
      <c r="A30" s="386"/>
      <c r="B30" s="386"/>
      <c r="C30" s="386"/>
      <c r="D30" s="386"/>
      <c r="E30" s="386"/>
      <c r="F30" s="386"/>
      <c r="G30" s="386"/>
      <c r="H30" s="386"/>
      <c r="I30" s="386"/>
      <c r="J30" s="386"/>
      <c r="K30" s="386"/>
      <c r="L30" s="386"/>
      <c r="M30" s="386"/>
      <c r="N30" s="386"/>
      <c r="O30" s="386"/>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row>
    <row r="31" spans="1:43" x14ac:dyDescent="0.25">
      <c r="A31" s="386"/>
      <c r="B31" s="386"/>
      <c r="C31" s="386"/>
      <c r="D31" s="386"/>
      <c r="E31" s="386"/>
      <c r="F31" s="386"/>
      <c r="G31" s="386"/>
      <c r="H31" s="386"/>
      <c r="I31" s="386"/>
      <c r="J31" s="386"/>
      <c r="K31" s="386"/>
      <c r="L31" s="386"/>
      <c r="M31" s="386"/>
      <c r="N31" s="386"/>
      <c r="O31" s="386"/>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row>
    <row r="32" spans="1:43" x14ac:dyDescent="0.25">
      <c r="A32" s="386"/>
      <c r="B32" s="386"/>
      <c r="C32" s="386"/>
      <c r="D32" s="386"/>
      <c r="E32" s="386"/>
      <c r="F32" s="386"/>
      <c r="G32" s="386"/>
      <c r="H32" s="386"/>
      <c r="I32" s="386"/>
      <c r="J32" s="386"/>
      <c r="K32" s="386"/>
      <c r="L32" s="386"/>
      <c r="M32" s="386"/>
      <c r="N32" s="386"/>
      <c r="O32" s="386"/>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row>
    <row r="33" spans="1:43" x14ac:dyDescent="0.25">
      <c r="A33" s="386"/>
      <c r="B33" s="386"/>
      <c r="C33" s="386"/>
      <c r="D33" s="386"/>
      <c r="E33" s="386"/>
      <c r="F33" s="386"/>
      <c r="G33" s="386"/>
      <c r="H33" s="386"/>
      <c r="I33" s="386"/>
      <c r="J33" s="386"/>
      <c r="K33" s="386"/>
      <c r="L33" s="386"/>
      <c r="M33" s="386"/>
      <c r="N33" s="386"/>
      <c r="O33" s="386"/>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row>
    <row r="34" spans="1:43" x14ac:dyDescent="0.25">
      <c r="A34" s="386"/>
      <c r="B34" s="386"/>
      <c r="C34" s="386"/>
      <c r="D34" s="386"/>
      <c r="E34" s="386"/>
      <c r="F34" s="386"/>
      <c r="G34" s="386"/>
      <c r="H34" s="386"/>
      <c r="I34" s="386"/>
      <c r="J34" s="386"/>
      <c r="K34" s="386"/>
      <c r="L34" s="386"/>
      <c r="M34" s="386"/>
      <c r="N34" s="386"/>
      <c r="O34" s="386"/>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row>
    <row r="35" spans="1:43" x14ac:dyDescent="0.25">
      <c r="A35" s="386"/>
      <c r="B35" s="386"/>
      <c r="C35" s="386"/>
      <c r="D35" s="386"/>
      <c r="E35" s="386"/>
      <c r="F35" s="386"/>
      <c r="G35" s="386"/>
      <c r="H35" s="386"/>
      <c r="I35" s="386"/>
      <c r="J35" s="386"/>
      <c r="K35" s="386"/>
      <c r="L35" s="386"/>
      <c r="M35" s="386"/>
      <c r="N35" s="386"/>
      <c r="O35" s="386"/>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row>
    <row r="36" spans="1:43" x14ac:dyDescent="0.25">
      <c r="A36" s="386"/>
      <c r="B36" s="386"/>
      <c r="C36" s="386"/>
      <c r="D36" s="386"/>
      <c r="E36" s="386"/>
      <c r="F36" s="386"/>
      <c r="G36" s="386"/>
      <c r="H36" s="386"/>
      <c r="I36" s="386"/>
      <c r="J36" s="386"/>
      <c r="K36" s="386"/>
      <c r="L36" s="386"/>
      <c r="M36" s="386"/>
      <c r="N36" s="386"/>
      <c r="O36" s="386"/>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row>
    <row r="37" spans="1:43" x14ac:dyDescent="0.25">
      <c r="A37" s="386"/>
      <c r="B37" s="386"/>
      <c r="C37" s="386"/>
      <c r="D37" s="386"/>
      <c r="E37" s="386"/>
      <c r="F37" s="386"/>
      <c r="G37" s="386"/>
      <c r="H37" s="386"/>
      <c r="I37" s="386"/>
      <c r="J37" s="386"/>
      <c r="K37" s="386"/>
      <c r="L37" s="386"/>
      <c r="M37" s="386"/>
      <c r="N37" s="386"/>
      <c r="O37" s="386"/>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row>
    <row r="38" spans="1:43" x14ac:dyDescent="0.25">
      <c r="A38" s="386"/>
      <c r="B38" s="386"/>
      <c r="C38" s="386"/>
      <c r="D38" s="386"/>
      <c r="E38" s="386"/>
      <c r="F38" s="386"/>
      <c r="G38" s="386"/>
      <c r="H38" s="386"/>
      <c r="I38" s="386"/>
      <c r="J38" s="386"/>
      <c r="K38" s="386"/>
      <c r="L38" s="386"/>
      <c r="M38" s="386"/>
      <c r="N38" s="386"/>
      <c r="O38" s="386"/>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row>
    <row r="39" spans="1:43" x14ac:dyDescent="0.25">
      <c r="A39" s="386"/>
      <c r="B39" s="386"/>
      <c r="C39" s="386"/>
      <c r="D39" s="386"/>
      <c r="E39" s="386"/>
      <c r="F39" s="386"/>
      <c r="G39" s="386"/>
      <c r="H39" s="386"/>
      <c r="I39" s="386"/>
      <c r="J39" s="386"/>
      <c r="K39" s="386"/>
      <c r="L39" s="386"/>
      <c r="M39" s="386"/>
      <c r="N39" s="386"/>
      <c r="O39" s="386"/>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row>
    <row r="40" spans="1:43" x14ac:dyDescent="0.25">
      <c r="A40" s="386"/>
      <c r="B40" s="386"/>
      <c r="C40" s="386"/>
      <c r="D40" s="386"/>
      <c r="E40" s="386"/>
      <c r="F40" s="386"/>
      <c r="G40" s="386"/>
      <c r="H40" s="386"/>
      <c r="I40" s="386"/>
      <c r="J40" s="386"/>
      <c r="K40" s="386"/>
      <c r="L40" s="386"/>
      <c r="M40" s="386"/>
      <c r="N40" s="386"/>
      <c r="O40" s="386"/>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row>
    <row r="41" spans="1:43" x14ac:dyDescent="0.25">
      <c r="A41" s="386"/>
      <c r="B41" s="386"/>
      <c r="C41" s="386"/>
      <c r="D41" s="386"/>
      <c r="E41" s="386"/>
      <c r="F41" s="386"/>
      <c r="G41" s="386"/>
      <c r="H41" s="386"/>
      <c r="I41" s="386"/>
      <c r="J41" s="386"/>
      <c r="K41" s="386"/>
      <c r="L41" s="386"/>
      <c r="M41" s="386"/>
      <c r="N41" s="386"/>
      <c r="O41" s="386"/>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row>
    <row r="42" spans="1:43" x14ac:dyDescent="0.25">
      <c r="A42" s="386"/>
      <c r="B42" s="386"/>
      <c r="C42" s="386"/>
      <c r="D42" s="386"/>
      <c r="E42" s="386"/>
      <c r="F42" s="386"/>
      <c r="G42" s="386"/>
      <c r="H42" s="386"/>
      <c r="I42" s="386"/>
      <c r="J42" s="386"/>
      <c r="K42" s="386"/>
      <c r="L42" s="386"/>
      <c r="M42" s="386"/>
      <c r="N42" s="386"/>
      <c r="O42" s="386"/>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1:43" x14ac:dyDescent="0.25">
      <c r="A43" s="386"/>
      <c r="B43" s="386"/>
      <c r="C43" s="386"/>
      <c r="D43" s="386"/>
      <c r="E43" s="386"/>
      <c r="F43" s="386"/>
      <c r="G43" s="386"/>
      <c r="H43" s="386"/>
      <c r="I43" s="386"/>
      <c r="J43" s="386"/>
      <c r="K43" s="386"/>
      <c r="L43" s="386"/>
      <c r="M43" s="386"/>
      <c r="N43" s="386"/>
      <c r="O43" s="386"/>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43" x14ac:dyDescent="0.25">
      <c r="A44" s="386"/>
      <c r="B44" s="386"/>
      <c r="C44" s="386"/>
      <c r="D44" s="386"/>
      <c r="E44" s="386"/>
      <c r="F44" s="386"/>
      <c r="G44" s="386"/>
      <c r="H44" s="386"/>
      <c r="I44" s="386"/>
      <c r="J44" s="386"/>
      <c r="K44" s="386"/>
      <c r="L44" s="386"/>
      <c r="M44" s="386"/>
      <c r="N44" s="386"/>
      <c r="O44" s="386"/>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x14ac:dyDescent="0.25">
      <c r="A45" s="386"/>
      <c r="B45" s="386"/>
      <c r="C45" s="386"/>
      <c r="D45" s="386"/>
      <c r="E45" s="386"/>
      <c r="F45" s="386"/>
      <c r="G45" s="386"/>
      <c r="H45" s="386"/>
      <c r="I45" s="386"/>
      <c r="J45" s="386"/>
      <c r="K45" s="386"/>
      <c r="L45" s="386"/>
      <c r="M45" s="386"/>
      <c r="N45" s="386"/>
      <c r="O45" s="386"/>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x14ac:dyDescent="0.25">
      <c r="A46" s="386"/>
      <c r="B46" s="386"/>
      <c r="C46" s="386"/>
      <c r="D46" s="386"/>
      <c r="E46" s="386"/>
      <c r="F46" s="386"/>
      <c r="G46" s="386"/>
      <c r="H46" s="386"/>
      <c r="I46" s="386"/>
      <c r="J46" s="386"/>
      <c r="K46" s="386"/>
      <c r="L46" s="386"/>
      <c r="M46" s="386"/>
      <c r="N46" s="386"/>
      <c r="O46" s="386"/>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x14ac:dyDescent="0.25">
      <c r="A47" s="386"/>
      <c r="B47" s="386"/>
      <c r="C47" s="386"/>
      <c r="D47" s="386"/>
      <c r="E47" s="386"/>
      <c r="F47" s="386"/>
      <c r="G47" s="386"/>
      <c r="H47" s="386"/>
      <c r="I47" s="386"/>
      <c r="J47" s="386"/>
      <c r="K47" s="386"/>
      <c r="L47" s="386"/>
      <c r="M47" s="386"/>
      <c r="N47" s="386"/>
      <c r="O47" s="386"/>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x14ac:dyDescent="0.25">
      <c r="A48" s="386"/>
      <c r="B48" s="386"/>
      <c r="C48" s="386"/>
      <c r="D48" s="386"/>
      <c r="E48" s="386"/>
      <c r="F48" s="386"/>
      <c r="G48" s="386"/>
      <c r="H48" s="386"/>
      <c r="I48" s="386"/>
      <c r="J48" s="386"/>
      <c r="K48" s="386"/>
      <c r="L48" s="386"/>
      <c r="M48" s="386"/>
      <c r="N48" s="386"/>
      <c r="O48" s="386"/>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x14ac:dyDescent="0.25">
      <c r="A49" s="386"/>
      <c r="B49" s="386"/>
      <c r="C49" s="386"/>
      <c r="D49" s="386"/>
      <c r="E49" s="386"/>
      <c r="F49" s="386"/>
      <c r="G49" s="386"/>
      <c r="H49" s="386"/>
      <c r="I49" s="386"/>
      <c r="J49" s="386"/>
      <c r="K49" s="386"/>
      <c r="L49" s="386"/>
      <c r="M49" s="386"/>
      <c r="N49" s="386"/>
      <c r="O49" s="386"/>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x14ac:dyDescent="0.25">
      <c r="A50" s="386"/>
      <c r="B50" s="386"/>
      <c r="C50" s="386"/>
      <c r="D50" s="386"/>
      <c r="E50" s="386"/>
      <c r="F50" s="386"/>
      <c r="G50" s="386"/>
      <c r="H50" s="386"/>
      <c r="I50" s="386"/>
      <c r="J50" s="386"/>
      <c r="K50" s="386"/>
      <c r="L50" s="386"/>
      <c r="M50" s="386"/>
      <c r="N50" s="386"/>
      <c r="O50" s="386"/>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x14ac:dyDescent="0.25">
      <c r="A51" s="386"/>
      <c r="B51" s="386"/>
      <c r="C51" s="386"/>
      <c r="D51" s="386"/>
      <c r="E51" s="386"/>
      <c r="F51" s="386"/>
      <c r="G51" s="386"/>
      <c r="H51" s="386"/>
      <c r="I51" s="386"/>
      <c r="J51" s="386"/>
      <c r="K51" s="386"/>
      <c r="L51" s="386"/>
      <c r="M51" s="386"/>
      <c r="N51" s="386"/>
      <c r="O51" s="386"/>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x14ac:dyDescent="0.25">
      <c r="A52" s="386"/>
      <c r="B52" s="386"/>
      <c r="C52" s="386"/>
      <c r="D52" s="386"/>
      <c r="E52" s="386"/>
      <c r="F52" s="386"/>
      <c r="G52" s="386"/>
      <c r="H52" s="386"/>
      <c r="I52" s="386"/>
      <c r="J52" s="386"/>
      <c r="K52" s="386"/>
      <c r="L52" s="386"/>
      <c r="M52" s="386"/>
      <c r="N52" s="386"/>
      <c r="O52" s="386"/>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x14ac:dyDescent="0.25">
      <c r="A53" s="386"/>
      <c r="B53" s="386"/>
      <c r="C53" s="386"/>
      <c r="D53" s="386"/>
      <c r="E53" s="386"/>
      <c r="F53" s="386"/>
      <c r="G53" s="386"/>
      <c r="H53" s="386"/>
      <c r="I53" s="386"/>
      <c r="J53" s="386"/>
      <c r="K53" s="386"/>
      <c r="L53" s="386"/>
      <c r="M53" s="386"/>
      <c r="N53" s="386"/>
      <c r="O53" s="386"/>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x14ac:dyDescent="0.25">
      <c r="A54" s="386"/>
      <c r="B54" s="386"/>
      <c r="C54" s="386"/>
      <c r="D54" s="386"/>
      <c r="E54" s="386"/>
      <c r="F54" s="386"/>
      <c r="G54" s="386"/>
      <c r="H54" s="386"/>
      <c r="I54" s="386"/>
      <c r="J54" s="386"/>
      <c r="K54" s="386"/>
      <c r="L54" s="386"/>
      <c r="M54" s="386"/>
      <c r="N54" s="386"/>
      <c r="O54" s="386"/>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1:43" x14ac:dyDescent="0.25">
      <c r="A55" s="386"/>
      <c r="B55" s="386"/>
      <c r="C55" s="386"/>
      <c r="D55" s="386"/>
      <c r="E55" s="386"/>
      <c r="F55" s="386"/>
      <c r="G55" s="386"/>
      <c r="H55" s="386"/>
      <c r="I55" s="386"/>
      <c r="J55" s="386"/>
      <c r="K55" s="386"/>
      <c r="L55" s="386"/>
      <c r="M55" s="386"/>
      <c r="N55" s="386"/>
      <c r="O55" s="386"/>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1:4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1:4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1:4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1:4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1:4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1:4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1:4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1:4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1:4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1:4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1:4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1:4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1:4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1:4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1:4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1:4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1:4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1:4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1:4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1:4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1:4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1:4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1:4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1:4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1:4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1:4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1:4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1:4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1:4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1:4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1:4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1:4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1:4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1:4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row r="130" spans="1:4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row>
    <row r="131" spans="1:4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row>
    <row r="132" spans="1:4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row>
    <row r="134" spans="1:4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row>
    <row r="135" spans="1:4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row>
    <row r="136" spans="1:4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row>
    <row r="138" spans="1:4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row>
    <row r="139" spans="1:4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row>
    <row r="140" spans="1:4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row>
    <row r="142" spans="1:4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row>
    <row r="143" spans="1:4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row>
    <row r="144" spans="1:4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row>
    <row r="145" spans="1:4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row>
    <row r="146" spans="1:4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row>
    <row r="147" spans="1:4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row>
    <row r="148" spans="1:4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row>
    <row r="149" spans="1:4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row>
    <row r="150" spans="1:4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row>
    <row r="151" spans="1:4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row>
    <row r="152" spans="1:4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row>
    <row r="153" spans="1:4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row>
    <row r="154" spans="1:4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row>
    <row r="155" spans="1:4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row>
    <row r="156" spans="1:4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row>
    <row r="157" spans="1:4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row>
    <row r="158" spans="1:4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row>
    <row r="159" spans="1:4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row>
    <row r="160" spans="1:4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row>
    <row r="161" spans="1:4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row>
    <row r="162" spans="1:4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row>
    <row r="163" spans="1:4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row>
    <row r="164" spans="1:4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row>
    <row r="165" spans="1:4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row>
    <row r="166" spans="1:4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row>
    <row r="167" spans="1:4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row>
    <row r="168" spans="1:4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row>
    <row r="169" spans="1:4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row>
    <row r="170" spans="1:4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row>
    <row r="171" spans="1:4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row>
    <row r="172" spans="1:4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row>
    <row r="173" spans="1:4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row>
    <row r="174" spans="1:4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row>
    <row r="175" spans="1:4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row>
    <row r="176" spans="1:4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row>
    <row r="177" spans="1:4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row>
    <row r="178" spans="1:4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row>
    <row r="179" spans="1:4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row>
    <row r="180" spans="1:4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row>
    <row r="181" spans="1:4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row>
    <row r="182" spans="1:4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row>
    <row r="183" spans="1:4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row>
    <row r="184" spans="1:4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row>
    <row r="185" spans="1:4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row>
    <row r="186" spans="1:4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row>
    <row r="187" spans="1:4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row>
    <row r="188" spans="1:4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row>
    <row r="189" spans="1:4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row>
    <row r="190" spans="1:4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row>
    <row r="191" spans="1:4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row>
    <row r="192" spans="1:4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row>
    <row r="193" spans="1:4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row>
    <row r="194" spans="1:4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row>
    <row r="195" spans="1:4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row>
    <row r="196" spans="1:4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row>
    <row r="197" spans="1:4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row>
    <row r="198" spans="1:4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row>
    <row r="199" spans="1:4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row>
    <row r="200" spans="1:4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row>
    <row r="201" spans="1:4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row>
    <row r="202" spans="1:4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row>
    <row r="203" spans="1:4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row>
    <row r="204" spans="1:4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row>
    <row r="205" spans="1:4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row>
    <row r="206" spans="1:4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row>
    <row r="207" spans="1:4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row>
    <row r="211" spans="1:4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row>
    <row r="212" spans="1:4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row>
    <row r="217" spans="1:4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row>
    <row r="218" spans="1:4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row>
    <row r="219" spans="1:4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row>
    <row r="220" spans="1:4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row>
    <row r="222" spans="1:4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row>
    <row r="223" spans="1:4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row>
    <row r="224" spans="1:4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row>
    <row r="226" spans="1:4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row>
    <row r="227" spans="1:4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row>
    <row r="228" spans="1:4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row>
    <row r="229" spans="1:4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row>
    <row r="231" spans="1:4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row>
    <row r="232" spans="1:4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row>
    <row r="233" spans="1:4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row>
    <row r="234" spans="1:4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row>
    <row r="237" spans="1:4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row>
    <row r="238" spans="1:4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row>
    <row r="244" spans="1:4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sheetData>
  <sheetProtection insertHyperlinks="0"/>
  <mergeCells count="1">
    <mergeCell ref="A1:O55"/>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0070C0"/>
    <pageSetUpPr fitToPage="1"/>
  </sheetPr>
  <dimension ref="A1:FI105"/>
  <sheetViews>
    <sheetView zoomScale="80" zoomScaleNormal="80" workbookViewId="0">
      <selection activeCell="D1" sqref="D1"/>
    </sheetView>
  </sheetViews>
  <sheetFormatPr baseColWidth="10" defaultColWidth="11.42578125" defaultRowHeight="15" x14ac:dyDescent="0.25"/>
  <cols>
    <col min="1" max="1" width="18.7109375" style="32" customWidth="1"/>
    <col min="2" max="2" width="98.5703125" style="32" customWidth="1"/>
    <col min="3" max="3" width="29.28515625" style="29" customWidth="1"/>
    <col min="4" max="4" width="11.42578125" style="32"/>
    <col min="5" max="5" width="53.85546875" style="32" customWidth="1"/>
    <col min="6" max="16384" width="11.42578125" style="32"/>
  </cols>
  <sheetData>
    <row r="1" spans="1:165" s="189" customFormat="1" ht="63" customHeight="1" x14ac:dyDescent="0.25">
      <c r="A1" s="190" t="s">
        <v>655</v>
      </c>
      <c r="B1" s="190" t="s">
        <v>1</v>
      </c>
      <c r="C1" s="361" t="s">
        <v>874</v>
      </c>
      <c r="D1" s="190" t="s">
        <v>60</v>
      </c>
      <c r="E1" s="329" t="s">
        <v>354</v>
      </c>
      <c r="F1" s="188"/>
      <c r="G1" s="188"/>
      <c r="H1" s="188"/>
      <c r="I1" s="188"/>
      <c r="J1" s="188"/>
      <c r="K1" s="188"/>
      <c r="L1" s="188"/>
      <c r="M1" s="188"/>
      <c r="N1" s="188"/>
      <c r="O1" s="188"/>
      <c r="P1" s="188"/>
      <c r="Q1" s="188"/>
      <c r="R1" s="188"/>
      <c r="S1" s="188"/>
      <c r="T1" s="188"/>
      <c r="U1" s="188"/>
      <c r="V1" s="188"/>
      <c r="W1" s="188"/>
      <c r="X1" s="188"/>
      <c r="Y1" s="188"/>
      <c r="Z1" s="188"/>
      <c r="AA1" s="279">
        <v>1</v>
      </c>
      <c r="AB1" s="279" t="s">
        <v>55</v>
      </c>
      <c r="AC1" s="279" t="s">
        <v>28</v>
      </c>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c r="CY1" s="188"/>
      <c r="CZ1" s="188"/>
      <c r="DA1" s="188"/>
      <c r="DB1" s="188"/>
      <c r="DC1" s="188"/>
      <c r="DD1" s="188"/>
      <c r="DE1" s="188"/>
      <c r="DF1" s="188"/>
      <c r="DG1" s="188"/>
      <c r="DH1" s="188"/>
      <c r="DI1" s="188"/>
      <c r="DJ1" s="188"/>
      <c r="DK1" s="188"/>
      <c r="DL1" s="188"/>
      <c r="DM1" s="188"/>
      <c r="DN1" s="188"/>
      <c r="DO1" s="188"/>
      <c r="DP1" s="188"/>
      <c r="DQ1" s="188"/>
      <c r="DR1" s="188"/>
      <c r="DS1" s="188"/>
      <c r="DT1" s="188"/>
      <c r="DU1" s="188"/>
      <c r="DV1" s="188"/>
      <c r="DW1" s="188"/>
      <c r="DX1" s="188"/>
      <c r="DY1" s="188"/>
      <c r="DZ1" s="188"/>
      <c r="EA1" s="188"/>
      <c r="EB1" s="188"/>
      <c r="EC1" s="188"/>
      <c r="ED1" s="188"/>
      <c r="EE1" s="188"/>
      <c r="EF1" s="188"/>
      <c r="EG1" s="188"/>
      <c r="EH1" s="188"/>
      <c r="EI1" s="188"/>
      <c r="EJ1" s="188"/>
      <c r="EK1" s="188"/>
      <c r="EL1" s="188"/>
      <c r="EM1" s="188"/>
      <c r="EN1" s="188"/>
      <c r="EO1" s="188"/>
      <c r="EP1" s="188"/>
      <c r="EQ1" s="188"/>
      <c r="ER1" s="188"/>
      <c r="ES1" s="188"/>
      <c r="ET1" s="188"/>
      <c r="EU1" s="188"/>
      <c r="EV1" s="188"/>
      <c r="EW1" s="188"/>
      <c r="EX1" s="188"/>
      <c r="EY1" s="188"/>
      <c r="EZ1" s="188"/>
      <c r="FA1" s="188"/>
      <c r="FB1" s="188"/>
      <c r="FC1" s="188"/>
      <c r="FD1" s="188"/>
      <c r="FE1" s="188"/>
      <c r="FF1" s="188"/>
      <c r="FG1" s="188"/>
      <c r="FH1" s="188"/>
      <c r="FI1" s="188"/>
    </row>
    <row r="2" spans="1:165" ht="45" customHeight="1" x14ac:dyDescent="0.25">
      <c r="A2" s="183" t="s">
        <v>606</v>
      </c>
      <c r="B2" s="199" t="s">
        <v>612</v>
      </c>
      <c r="C2" s="351"/>
      <c r="D2" s="330">
        <f>IF(C2=AB1,AA1,AA2)</f>
        <v>0</v>
      </c>
      <c r="E2" s="362"/>
      <c r="F2" s="31"/>
      <c r="G2" s="31"/>
      <c r="H2" s="31"/>
      <c r="I2" s="31"/>
      <c r="J2" s="31"/>
      <c r="K2" s="31"/>
      <c r="L2" s="31"/>
      <c r="M2" s="31"/>
      <c r="N2" s="31"/>
      <c r="O2" s="31"/>
      <c r="P2" s="31"/>
      <c r="Q2" s="31"/>
      <c r="R2" s="31"/>
      <c r="S2" s="31"/>
      <c r="T2" s="31"/>
      <c r="U2" s="31"/>
      <c r="V2" s="31"/>
      <c r="W2" s="31"/>
      <c r="X2" s="31"/>
      <c r="Y2" s="31"/>
      <c r="Z2" s="31"/>
      <c r="AA2" s="279">
        <v>0</v>
      </c>
      <c r="AB2" s="279" t="s">
        <v>56</v>
      </c>
      <c r="AC2" s="279" t="s">
        <v>29</v>
      </c>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row>
    <row r="3" spans="1:165" ht="45" customHeight="1" x14ac:dyDescent="0.25">
      <c r="A3" s="183" t="s">
        <v>611</v>
      </c>
      <c r="B3" s="199" t="s">
        <v>614</v>
      </c>
      <c r="C3" s="351"/>
      <c r="D3" s="330">
        <f>IF(C3=AB1,AA1,AA2)</f>
        <v>0</v>
      </c>
      <c r="E3" s="362"/>
      <c r="F3" s="31"/>
      <c r="G3" s="31"/>
      <c r="H3" s="31"/>
      <c r="I3" s="31"/>
      <c r="J3" s="31"/>
      <c r="K3" s="31"/>
      <c r="L3" s="31"/>
      <c r="M3" s="31"/>
      <c r="N3" s="31"/>
      <c r="O3" s="31"/>
      <c r="P3" s="31"/>
      <c r="Q3" s="31"/>
      <c r="R3" s="31"/>
      <c r="S3" s="31"/>
      <c r="T3" s="31"/>
      <c r="U3" s="31"/>
      <c r="V3" s="31"/>
      <c r="W3" s="31"/>
      <c r="X3" s="31"/>
      <c r="Y3" s="31"/>
      <c r="Z3" s="31"/>
      <c r="AA3" s="279"/>
      <c r="AB3" s="279"/>
      <c r="AC3" s="279"/>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row>
    <row r="4" spans="1:165" ht="45" customHeight="1" x14ac:dyDescent="0.25">
      <c r="A4" s="183" t="s">
        <v>606</v>
      </c>
      <c r="B4" s="199" t="s">
        <v>613</v>
      </c>
      <c r="C4" s="351"/>
      <c r="D4" s="330">
        <f>IF(C4=AB1,AA1,AA2)</f>
        <v>0</v>
      </c>
      <c r="E4" s="362"/>
      <c r="F4" s="31"/>
      <c r="G4" s="31"/>
      <c r="H4" s="31" t="s">
        <v>345</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row>
    <row r="5" spans="1:165" ht="45" customHeight="1" x14ac:dyDescent="0.25">
      <c r="A5" s="183" t="s">
        <v>606</v>
      </c>
      <c r="B5" s="199" t="s">
        <v>615</v>
      </c>
      <c r="C5" s="351"/>
      <c r="D5" s="330">
        <f>IF(C5=AB1,AA1,AA2)</f>
        <v>0</v>
      </c>
      <c r="E5" s="362"/>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row>
    <row r="6" spans="1:165" ht="45" customHeight="1" x14ac:dyDescent="0.25">
      <c r="A6" s="183" t="s">
        <v>606</v>
      </c>
      <c r="B6" s="199" t="s">
        <v>616</v>
      </c>
      <c r="C6" s="351"/>
      <c r="D6" s="330">
        <f>IF(C6=AB1,AA1,AA2)</f>
        <v>0</v>
      </c>
      <c r="E6" s="362"/>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row>
    <row r="7" spans="1:165" ht="45" customHeight="1" x14ac:dyDescent="0.25">
      <c r="A7" s="183" t="s">
        <v>606</v>
      </c>
      <c r="B7" s="200" t="s">
        <v>617</v>
      </c>
      <c r="C7" s="351"/>
      <c r="D7" s="192">
        <f>IF(C7=AB1,AA1,AA2)</f>
        <v>0</v>
      </c>
      <c r="E7" s="362"/>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row>
    <row r="8" spans="1:165" ht="45" customHeight="1" x14ac:dyDescent="0.25">
      <c r="A8" s="183" t="s">
        <v>606</v>
      </c>
      <c r="B8" s="199" t="s">
        <v>648</v>
      </c>
      <c r="C8" s="351"/>
      <c r="D8" s="330">
        <f>IF(C8=AB1,AA1,AA2)</f>
        <v>0</v>
      </c>
      <c r="E8" s="362"/>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row>
    <row r="9" spans="1:165" ht="45" customHeight="1" x14ac:dyDescent="0.25">
      <c r="A9" s="183" t="s">
        <v>606</v>
      </c>
      <c r="B9" s="201" t="s">
        <v>618</v>
      </c>
      <c r="C9" s="351"/>
      <c r="D9" s="330">
        <f>IF(C9=AB1,AA1,AA2)</f>
        <v>0</v>
      </c>
      <c r="E9" s="362"/>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row>
    <row r="10" spans="1:165" ht="45" customHeight="1" x14ac:dyDescent="0.25">
      <c r="A10" s="183" t="s">
        <v>606</v>
      </c>
      <c r="B10" s="199" t="s">
        <v>619</v>
      </c>
      <c r="C10" s="351"/>
      <c r="D10" s="330">
        <f>IF(C10=AB1,AA1,AA2)</f>
        <v>0</v>
      </c>
      <c r="E10" s="362"/>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row>
    <row r="11" spans="1:165" ht="45" customHeight="1" x14ac:dyDescent="0.25">
      <c r="A11" s="183" t="s">
        <v>606</v>
      </c>
      <c r="B11" s="199" t="s">
        <v>649</v>
      </c>
      <c r="C11" s="351"/>
      <c r="D11" s="330">
        <f>IF(C11=AB1,AA1,AA2)</f>
        <v>0</v>
      </c>
      <c r="E11" s="362"/>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row>
    <row r="12" spans="1:165" ht="45" customHeight="1" x14ac:dyDescent="0.25">
      <c r="A12" s="183" t="s">
        <v>606</v>
      </c>
      <c r="B12" s="202" t="s">
        <v>620</v>
      </c>
      <c r="C12" s="351"/>
      <c r="D12" s="330">
        <f>IF(C12=AB1,AA1,AA2)</f>
        <v>0</v>
      </c>
      <c r="E12" s="362"/>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row>
    <row r="13" spans="1:165" ht="45" customHeight="1" x14ac:dyDescent="0.25">
      <c r="A13" s="183" t="s">
        <v>606</v>
      </c>
      <c r="B13" s="199" t="s">
        <v>621</v>
      </c>
      <c r="C13" s="351"/>
      <c r="D13" s="330">
        <f>IF(C13=AB1,AA1,AA2)</f>
        <v>0</v>
      </c>
      <c r="E13" s="362"/>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row>
    <row r="14" spans="1:165" ht="45" customHeight="1" x14ac:dyDescent="0.25">
      <c r="A14" s="183" t="s">
        <v>606</v>
      </c>
      <c r="B14" s="203" t="s">
        <v>622</v>
      </c>
      <c r="C14" s="351"/>
      <c r="D14" s="330">
        <f>IF(C14=AB1,AA1,AA2)</f>
        <v>0</v>
      </c>
      <c r="E14" s="362"/>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row>
    <row r="15" spans="1:165" ht="45" customHeight="1" x14ac:dyDescent="0.25">
      <c r="A15" s="48" t="s">
        <v>607</v>
      </c>
      <c r="B15" s="199" t="s">
        <v>623</v>
      </c>
      <c r="C15" s="351"/>
      <c r="D15" s="330">
        <f>IF(C15=AB1,AA1,AA2)</f>
        <v>0</v>
      </c>
      <c r="E15" s="362"/>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row>
    <row r="16" spans="1:165" ht="45" customHeight="1" x14ac:dyDescent="0.25">
      <c r="A16" s="48" t="s">
        <v>607</v>
      </c>
      <c r="B16" s="203" t="s">
        <v>624</v>
      </c>
      <c r="C16" s="351"/>
      <c r="D16" s="330">
        <f>IF(C16=AB1,AA1,AA2)</f>
        <v>0</v>
      </c>
      <c r="E16" s="362"/>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row>
    <row r="17" spans="1:165" ht="45" customHeight="1" x14ac:dyDescent="0.25">
      <c r="A17" s="48" t="s">
        <v>607</v>
      </c>
      <c r="B17" s="204" t="s">
        <v>625</v>
      </c>
      <c r="C17" s="351"/>
      <c r="D17" s="330">
        <f>IF(C17=AB1,AA1,AA2)</f>
        <v>0</v>
      </c>
      <c r="E17" s="362"/>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row>
    <row r="18" spans="1:165" ht="45" customHeight="1" x14ac:dyDescent="0.25">
      <c r="A18" s="48" t="s">
        <v>607</v>
      </c>
      <c r="B18" s="199" t="s">
        <v>654</v>
      </c>
      <c r="C18" s="351"/>
      <c r="D18" s="330">
        <f>IF(C18=AB1,AA1,AA2)</f>
        <v>0</v>
      </c>
      <c r="E18" s="362"/>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row>
    <row r="19" spans="1:165" ht="45" customHeight="1" x14ac:dyDescent="0.25">
      <c r="A19" s="48" t="s">
        <v>607</v>
      </c>
      <c r="B19" s="199" t="s">
        <v>626</v>
      </c>
      <c r="C19" s="351"/>
      <c r="D19" s="330">
        <f>IF(C19=AB1,AA1,AA2)</f>
        <v>0</v>
      </c>
      <c r="E19" s="362"/>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row>
    <row r="20" spans="1:165" ht="45" customHeight="1" x14ac:dyDescent="0.25">
      <c r="A20" s="184" t="s">
        <v>608</v>
      </c>
      <c r="B20" s="199" t="s">
        <v>628</v>
      </c>
      <c r="C20" s="351"/>
      <c r="D20" s="330">
        <f>IF(C20=Base!X1,AA1,AA2)</f>
        <v>0</v>
      </c>
      <c r="E20" s="362"/>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row>
    <row r="21" spans="1:165" ht="45" customHeight="1" x14ac:dyDescent="0.25">
      <c r="A21" s="185" t="s">
        <v>608</v>
      </c>
      <c r="B21" s="205" t="s">
        <v>629</v>
      </c>
      <c r="C21" s="351"/>
      <c r="D21" s="330">
        <f>IF(C21=Base!X1,AA1,AA2)</f>
        <v>0</v>
      </c>
      <c r="E21" s="362"/>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row>
    <row r="22" spans="1:165" ht="45" customHeight="1" x14ac:dyDescent="0.25">
      <c r="A22" s="185" t="s">
        <v>608</v>
      </c>
      <c r="B22" s="199" t="s">
        <v>630</v>
      </c>
      <c r="C22" s="351"/>
      <c r="D22" s="330">
        <f>IF(C22=Base!X1,AA1,AA2)</f>
        <v>0</v>
      </c>
      <c r="E22" s="362"/>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row>
    <row r="23" spans="1:165" ht="45" customHeight="1" x14ac:dyDescent="0.25">
      <c r="A23" s="186" t="s">
        <v>609</v>
      </c>
      <c r="B23" s="199" t="s">
        <v>631</v>
      </c>
      <c r="C23" s="351"/>
      <c r="D23" s="330">
        <f>IF(C23=AB1,AA1,AA2)</f>
        <v>0</v>
      </c>
      <c r="E23" s="362"/>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row>
    <row r="24" spans="1:165" ht="45" customHeight="1" x14ac:dyDescent="0.25">
      <c r="A24" s="186" t="s">
        <v>609</v>
      </c>
      <c r="B24" s="203" t="s">
        <v>632</v>
      </c>
      <c r="C24" s="351"/>
      <c r="D24" s="330">
        <f>IF(C24=AB1,AA1,AA2)</f>
        <v>0</v>
      </c>
      <c r="E24" s="362"/>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row>
    <row r="25" spans="1:165" ht="45" customHeight="1" x14ac:dyDescent="0.25">
      <c r="A25" s="186" t="s">
        <v>609</v>
      </c>
      <c r="B25" s="203" t="s">
        <v>656</v>
      </c>
      <c r="C25" s="351"/>
      <c r="D25" s="330">
        <f>IF(C25=Base!X1,AA1,AA2)</f>
        <v>0</v>
      </c>
      <c r="E25" s="362"/>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row>
    <row r="26" spans="1:165" ht="45" customHeight="1" x14ac:dyDescent="0.25">
      <c r="A26" s="186" t="s">
        <v>609</v>
      </c>
      <c r="B26" s="199" t="s">
        <v>633</v>
      </c>
      <c r="C26" s="351"/>
      <c r="D26" s="330">
        <f>IF(C26=Base!X1,AA1,AA2)</f>
        <v>0</v>
      </c>
      <c r="E26" s="362"/>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row>
    <row r="27" spans="1:165" ht="45" customHeight="1" x14ac:dyDescent="0.25">
      <c r="A27" s="186" t="s">
        <v>609</v>
      </c>
      <c r="B27" s="206" t="s">
        <v>634</v>
      </c>
      <c r="C27" s="351"/>
      <c r="D27" s="330">
        <f>IF(C27=Base!X1,AA1,AA2)</f>
        <v>0</v>
      </c>
      <c r="E27" s="362"/>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row>
    <row r="28" spans="1:165" ht="45" customHeight="1" x14ac:dyDescent="0.25">
      <c r="A28" s="186" t="s">
        <v>609</v>
      </c>
      <c r="B28" s="206" t="s">
        <v>636</v>
      </c>
      <c r="C28" s="351"/>
      <c r="D28" s="330">
        <f>IF(C28=Base!X1,AA1,AA2)</f>
        <v>0</v>
      </c>
      <c r="E28" s="362"/>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row>
    <row r="29" spans="1:165" ht="45" customHeight="1" x14ac:dyDescent="0.25">
      <c r="A29" s="186" t="s">
        <v>609</v>
      </c>
      <c r="B29" s="201" t="s">
        <v>635</v>
      </c>
      <c r="C29" s="351"/>
      <c r="D29" s="330">
        <f>IF(C29=AB1,AA1,AA2)</f>
        <v>0</v>
      </c>
      <c r="E29" s="362"/>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row>
    <row r="30" spans="1:165" ht="45" customHeight="1" x14ac:dyDescent="0.25">
      <c r="A30" s="186" t="s">
        <v>609</v>
      </c>
      <c r="B30" s="201" t="s">
        <v>637</v>
      </c>
      <c r="C30" s="351"/>
      <c r="D30" s="191">
        <f>IF(C30=AB1,AA1,AA2)</f>
        <v>0</v>
      </c>
      <c r="E30" s="362"/>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row>
    <row r="31" spans="1:165" ht="45" customHeight="1" x14ac:dyDescent="0.25">
      <c r="A31" s="186" t="s">
        <v>609</v>
      </c>
      <c r="B31" s="201" t="s">
        <v>638</v>
      </c>
      <c r="C31" s="351"/>
      <c r="D31" s="330">
        <f>IF(C31=Base!X1,AA1,AA2)</f>
        <v>0</v>
      </c>
      <c r="E31" s="362"/>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row>
    <row r="32" spans="1:165" ht="45" customHeight="1" x14ac:dyDescent="0.25">
      <c r="A32" s="186" t="s">
        <v>609</v>
      </c>
      <c r="B32" s="201" t="s">
        <v>639</v>
      </c>
      <c r="C32" s="351"/>
      <c r="D32" s="330">
        <f>IF(C32=Base!X1,AA1,AA2)</f>
        <v>0</v>
      </c>
      <c r="E32" s="362"/>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row>
    <row r="33" spans="1:165" ht="45" customHeight="1" x14ac:dyDescent="0.25">
      <c r="A33" s="186" t="s">
        <v>609</v>
      </c>
      <c r="B33" s="201" t="s">
        <v>640</v>
      </c>
      <c r="C33" s="351"/>
      <c r="D33" s="330">
        <f>IF(C33=Base!X1,AA1,AA2)</f>
        <v>0</v>
      </c>
      <c r="E33" s="362"/>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row>
    <row r="34" spans="1:165" ht="45" customHeight="1" x14ac:dyDescent="0.25">
      <c r="A34" s="186" t="s">
        <v>609</v>
      </c>
      <c r="B34" s="206" t="s">
        <v>641</v>
      </c>
      <c r="C34" s="351"/>
      <c r="D34" s="330">
        <f>IF(C34=Base!X1,AA1,AA2)</f>
        <v>0</v>
      </c>
      <c r="E34" s="362"/>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row>
    <row r="35" spans="1:165" ht="45" customHeight="1" x14ac:dyDescent="0.25">
      <c r="A35" s="186" t="s">
        <v>609</v>
      </c>
      <c r="B35" s="201" t="s">
        <v>642</v>
      </c>
      <c r="C35" s="351"/>
      <c r="D35" s="330">
        <f>IF(C35=Base!X1,AA1,AA2)</f>
        <v>0</v>
      </c>
      <c r="E35" s="362"/>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row>
    <row r="36" spans="1:165" ht="45" customHeight="1" x14ac:dyDescent="0.25">
      <c r="A36" s="186" t="s">
        <v>609</v>
      </c>
      <c r="B36" s="199" t="s">
        <v>643</v>
      </c>
      <c r="C36" s="351"/>
      <c r="D36" s="330">
        <f>IF(C36=Base!X1,AA1,AA2)</f>
        <v>0</v>
      </c>
      <c r="E36" s="362"/>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row>
    <row r="37" spans="1:165" ht="45" customHeight="1" x14ac:dyDescent="0.25">
      <c r="A37" s="187" t="s">
        <v>774</v>
      </c>
      <c r="B37" s="201" t="s">
        <v>644</v>
      </c>
      <c r="C37" s="351"/>
      <c r="D37" s="330">
        <f>IF(C37=AB1,AA1,AA2)</f>
        <v>0</v>
      </c>
      <c r="E37" s="362"/>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row>
    <row r="38" spans="1:165" ht="45" customHeight="1" x14ac:dyDescent="0.25">
      <c r="A38" s="187" t="s">
        <v>774</v>
      </c>
      <c r="B38" s="203" t="s">
        <v>645</v>
      </c>
      <c r="C38" s="351"/>
      <c r="D38" s="330">
        <f>IF(C38=AB1,AA1,AA2)</f>
        <v>0</v>
      </c>
      <c r="E38" s="362"/>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row>
    <row r="39" spans="1:165" ht="52.5" customHeight="1" x14ac:dyDescent="0.25">
      <c r="A39" s="187" t="s">
        <v>774</v>
      </c>
      <c r="B39" s="207" t="s">
        <v>647</v>
      </c>
      <c r="C39" s="351"/>
      <c r="D39" s="331">
        <f>IF(C39=AB1,AA1,AA2)</f>
        <v>0</v>
      </c>
      <c r="E39" s="362"/>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row>
    <row r="40" spans="1:165" ht="45" customHeight="1" x14ac:dyDescent="0.25">
      <c r="A40" s="187" t="s">
        <v>774</v>
      </c>
      <c r="B40" s="207" t="s">
        <v>646</v>
      </c>
      <c r="C40" s="351"/>
      <c r="D40" s="331">
        <f>IF(C40=AB1,AA1,AA2)</f>
        <v>0</v>
      </c>
      <c r="E40" s="362"/>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row>
    <row r="41" spans="1:165" x14ac:dyDescent="0.25">
      <c r="A41" s="31"/>
      <c r="B41" s="31"/>
      <c r="C41" s="30"/>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row>
    <row r="42" spans="1:165" x14ac:dyDescent="0.25">
      <c r="A42" s="31"/>
      <c r="B42" s="31"/>
      <c r="C42" s="30"/>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row>
    <row r="43" spans="1:165" x14ac:dyDescent="0.25">
      <c r="A43" s="31"/>
      <c r="B43" s="31"/>
      <c r="C43" s="30"/>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row>
    <row r="44" spans="1:165" x14ac:dyDescent="0.25">
      <c r="A44" s="31"/>
      <c r="B44" s="31"/>
      <c r="C44" s="30"/>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row>
    <row r="45" spans="1:165" x14ac:dyDescent="0.25">
      <c r="A45" s="31"/>
      <c r="B45" s="31"/>
      <c r="C45" s="30"/>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row>
    <row r="46" spans="1:165" x14ac:dyDescent="0.25">
      <c r="A46" s="31"/>
      <c r="B46" s="31"/>
      <c r="C46" s="30"/>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row>
    <row r="47" spans="1:165" x14ac:dyDescent="0.25">
      <c r="A47" s="31"/>
      <c r="B47" s="31"/>
      <c r="C47" s="30"/>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row>
    <row r="48" spans="1:165" x14ac:dyDescent="0.25">
      <c r="A48" s="31"/>
      <c r="B48" s="31"/>
      <c r="C48" s="30"/>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row>
    <row r="49" spans="1:165" x14ac:dyDescent="0.25">
      <c r="A49" s="31"/>
      <c r="B49" s="31"/>
      <c r="C49" s="30"/>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row>
    <row r="50" spans="1:165" x14ac:dyDescent="0.25">
      <c r="A50" s="31"/>
      <c r="B50" s="31"/>
      <c r="C50" s="30"/>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row>
    <row r="51" spans="1:165" x14ac:dyDescent="0.25">
      <c r="A51" s="31"/>
      <c r="B51" s="31"/>
      <c r="C51" s="30"/>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row>
    <row r="52" spans="1:165" x14ac:dyDescent="0.25">
      <c r="A52" s="31"/>
      <c r="B52" s="31"/>
      <c r="C52" s="30"/>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row>
    <row r="53" spans="1:165" x14ac:dyDescent="0.25">
      <c r="A53" s="31"/>
      <c r="B53" s="31"/>
      <c r="C53" s="30"/>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row>
    <row r="54" spans="1:165" x14ac:dyDescent="0.25">
      <c r="A54" s="31"/>
      <c r="B54" s="31"/>
      <c r="C54" s="30"/>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row>
    <row r="55" spans="1:165" x14ac:dyDescent="0.25">
      <c r="A55" s="31"/>
      <c r="B55" s="31"/>
      <c r="C55" s="30"/>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row>
    <row r="56" spans="1:165" x14ac:dyDescent="0.25">
      <c r="A56" s="31"/>
      <c r="B56" s="31"/>
      <c r="C56" s="30"/>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row>
    <row r="57" spans="1:165" x14ac:dyDescent="0.25">
      <c r="A57" s="31"/>
      <c r="B57" s="31"/>
      <c r="C57" s="30"/>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row>
    <row r="58" spans="1:165" x14ac:dyDescent="0.25">
      <c r="A58" s="31"/>
      <c r="B58" s="31"/>
      <c r="C58" s="30"/>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row>
    <row r="59" spans="1:165" x14ac:dyDescent="0.25">
      <c r="A59" s="31"/>
      <c r="B59" s="31"/>
      <c r="C59" s="30"/>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row>
    <row r="60" spans="1:165" x14ac:dyDescent="0.25">
      <c r="A60" s="31"/>
      <c r="B60" s="31"/>
      <c r="C60" s="30"/>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row>
    <row r="61" spans="1:165"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row>
    <row r="62" spans="1:165"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row>
    <row r="63" spans="1:165"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row>
    <row r="64" spans="1:165"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row>
    <row r="65" spans="1:165"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row>
    <row r="66" spans="1:165"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row>
    <row r="67" spans="1:165"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row>
    <row r="68" spans="1:165"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row>
    <row r="69" spans="1:165"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row>
    <row r="70" spans="1:165"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row>
    <row r="71" spans="1:165"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row>
    <row r="72" spans="1:165"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row>
    <row r="73" spans="1:165" x14ac:dyDescent="0.25">
      <c r="A73" s="31"/>
      <c r="B73" s="31"/>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row>
    <row r="74" spans="1:165" x14ac:dyDescent="0.25">
      <c r="A74" s="31"/>
      <c r="B74" s="31"/>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row>
    <row r="75" spans="1:165" x14ac:dyDescent="0.25">
      <c r="A75" s="31"/>
      <c r="B75" s="31"/>
      <c r="C75" s="30"/>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row>
    <row r="76" spans="1:165" x14ac:dyDescent="0.25">
      <c r="A76" s="31"/>
      <c r="B76" s="31"/>
      <c r="C76" s="30"/>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row>
    <row r="77" spans="1:165" x14ac:dyDescent="0.25">
      <c r="A77" s="31"/>
      <c r="B77" s="31"/>
      <c r="C77" s="30"/>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row>
    <row r="78" spans="1:165" x14ac:dyDescent="0.25">
      <c r="A78" s="31"/>
      <c r="B78" s="31"/>
      <c r="C78" s="30"/>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row>
    <row r="79" spans="1:165" x14ac:dyDescent="0.25">
      <c r="A79" s="31"/>
      <c r="B79" s="31"/>
      <c r="C79" s="30"/>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row>
    <row r="80" spans="1:165" x14ac:dyDescent="0.25">
      <c r="A80" s="31"/>
      <c r="B80" s="31"/>
      <c r="C80" s="30"/>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row>
    <row r="81" spans="1:165" x14ac:dyDescent="0.25">
      <c r="A81" s="31"/>
      <c r="B81" s="31"/>
      <c r="C81" s="30"/>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row>
    <row r="82" spans="1:165" x14ac:dyDescent="0.25">
      <c r="A82" s="31"/>
      <c r="B82" s="31"/>
      <c r="C82" s="30"/>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row>
    <row r="83" spans="1:165" x14ac:dyDescent="0.25">
      <c r="A83" s="31"/>
      <c r="B83" s="31"/>
      <c r="C83" s="30"/>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row>
    <row r="84" spans="1:165" x14ac:dyDescent="0.25">
      <c r="A84" s="31"/>
      <c r="B84" s="31"/>
      <c r="C84" s="30"/>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row>
    <row r="85" spans="1:165" x14ac:dyDescent="0.25">
      <c r="A85" s="31"/>
      <c r="B85" s="31"/>
      <c r="C85" s="30"/>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row>
    <row r="86" spans="1:165" x14ac:dyDescent="0.25">
      <c r="A86" s="31"/>
      <c r="B86" s="31"/>
      <c r="C86" s="30"/>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row>
    <row r="87" spans="1:165" x14ac:dyDescent="0.25">
      <c r="A87" s="31"/>
      <c r="B87" s="31"/>
      <c r="C87" s="30"/>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row>
    <row r="88" spans="1:165" x14ac:dyDescent="0.25">
      <c r="A88" s="31"/>
      <c r="B88" s="31"/>
      <c r="C88" s="30"/>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row>
    <row r="89" spans="1:165" x14ac:dyDescent="0.25">
      <c r="A89" s="31"/>
      <c r="B89" s="31"/>
      <c r="C89" s="30"/>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row>
    <row r="90" spans="1:165" x14ac:dyDescent="0.25">
      <c r="A90" s="31"/>
      <c r="B90" s="31"/>
      <c r="C90" s="30"/>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row>
    <row r="91" spans="1:165" x14ac:dyDescent="0.25">
      <c r="A91" s="31"/>
      <c r="B91" s="31"/>
      <c r="C91" s="30"/>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row>
    <row r="92" spans="1:165" x14ac:dyDescent="0.25">
      <c r="A92" s="31"/>
      <c r="B92" s="31"/>
      <c r="C92" s="30"/>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row>
    <row r="93" spans="1:165" x14ac:dyDescent="0.25">
      <c r="A93" s="31"/>
      <c r="B93" s="31"/>
      <c r="C93" s="30"/>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row>
    <row r="94" spans="1:165" x14ac:dyDescent="0.25">
      <c r="A94" s="31"/>
      <c r="B94" s="31"/>
      <c r="C94" s="30"/>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row>
    <row r="95" spans="1:165" x14ac:dyDescent="0.25">
      <c r="A95" s="31"/>
      <c r="B95" s="31"/>
      <c r="C95" s="30"/>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row>
    <row r="96" spans="1:165" x14ac:dyDescent="0.25">
      <c r="A96" s="31"/>
      <c r="B96" s="31"/>
      <c r="C96" s="30"/>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row>
    <row r="97" spans="1:165" x14ac:dyDescent="0.25">
      <c r="A97" s="31"/>
      <c r="B97" s="31"/>
      <c r="C97" s="30"/>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row>
    <row r="98" spans="1:165" x14ac:dyDescent="0.25">
      <c r="A98" s="31"/>
      <c r="B98" s="31"/>
      <c r="C98" s="30"/>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row>
    <row r="99" spans="1:165" x14ac:dyDescent="0.25">
      <c r="A99" s="31"/>
      <c r="B99" s="31"/>
      <c r="C99" s="30"/>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row>
    <row r="100" spans="1:165" x14ac:dyDescent="0.25">
      <c r="A100" s="31"/>
      <c r="B100" s="31"/>
      <c r="C100" s="30"/>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row>
    <row r="101" spans="1:165" x14ac:dyDescent="0.25">
      <c r="A101" s="31"/>
      <c r="B101" s="31"/>
      <c r="C101" s="30"/>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row>
    <row r="102" spans="1:165" x14ac:dyDescent="0.25">
      <c r="A102" s="31"/>
      <c r="B102" s="31"/>
      <c r="C102" s="30"/>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row>
    <row r="103" spans="1:165" x14ac:dyDescent="0.25">
      <c r="A103" s="31"/>
      <c r="B103" s="31"/>
      <c r="C103" s="30"/>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row>
    <row r="104" spans="1:165" x14ac:dyDescent="0.25">
      <c r="A104" s="31"/>
      <c r="B104" s="31"/>
      <c r="C104" s="30"/>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row>
    <row r="105" spans="1:165" x14ac:dyDescent="0.25">
      <c r="A105" s="31"/>
      <c r="B105" s="31"/>
      <c r="C105" s="30"/>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row>
  </sheetData>
  <sheetProtection selectLockedCells="1" sort="0" autoFilter="0"/>
  <autoFilter ref="A1:A104"/>
  <conditionalFormatting sqref="D12">
    <cfRule type="iconSet" priority="32">
      <iconSet iconSet="3Symbols2" showValue="0">
        <cfvo type="percent" val="0"/>
        <cfvo type="num" val="1"/>
        <cfvo type="num" val="1"/>
      </iconSet>
    </cfRule>
    <cfRule type="iconSet" priority="33">
      <iconSet iconSet="3Symbols2" showValue="0">
        <cfvo type="percent" val="0"/>
        <cfvo type="num" val="0"/>
        <cfvo type="num" val="1"/>
      </iconSet>
    </cfRule>
    <cfRule type="iconSet" priority="34">
      <iconSet iconSet="3Symbols2">
        <cfvo type="percent" val="0"/>
        <cfvo type="percent" val="33"/>
        <cfvo type="percent" val="67"/>
      </iconSet>
    </cfRule>
  </conditionalFormatting>
  <conditionalFormatting sqref="D13">
    <cfRule type="iconSet" priority="29">
      <iconSet iconSet="3Symbols2" showValue="0">
        <cfvo type="percent" val="0"/>
        <cfvo type="num" val="1"/>
        <cfvo type="num" val="1"/>
      </iconSet>
    </cfRule>
    <cfRule type="iconSet" priority="30">
      <iconSet iconSet="3Symbols2" showValue="0">
        <cfvo type="percent" val="0"/>
        <cfvo type="num" val="0"/>
        <cfvo type="num" val="1"/>
      </iconSet>
    </cfRule>
    <cfRule type="iconSet" priority="31">
      <iconSet iconSet="3Symbols2">
        <cfvo type="percent" val="0"/>
        <cfvo type="percent" val="33"/>
        <cfvo type="percent" val="67"/>
      </iconSet>
    </cfRule>
  </conditionalFormatting>
  <conditionalFormatting sqref="D14">
    <cfRule type="iconSet" priority="26">
      <iconSet iconSet="3Symbols2" showValue="0">
        <cfvo type="percent" val="0"/>
        <cfvo type="num" val="1"/>
        <cfvo type="num" val="1"/>
      </iconSet>
    </cfRule>
    <cfRule type="iconSet" priority="27">
      <iconSet iconSet="3Symbols2" showValue="0">
        <cfvo type="percent" val="0"/>
        <cfvo type="num" val="0"/>
        <cfvo type="num" val="1"/>
      </iconSet>
    </cfRule>
    <cfRule type="iconSet" priority="28">
      <iconSet iconSet="3Symbols2">
        <cfvo type="percent" val="0"/>
        <cfvo type="percent" val="33"/>
        <cfvo type="percent" val="67"/>
      </iconSet>
    </cfRule>
  </conditionalFormatting>
  <conditionalFormatting sqref="D36">
    <cfRule type="iconSet" priority="22">
      <iconSet iconSet="3Symbols2" showValue="0">
        <cfvo type="percent" val="0"/>
        <cfvo type="num" val="1"/>
        <cfvo type="num" val="1"/>
      </iconSet>
    </cfRule>
  </conditionalFormatting>
  <conditionalFormatting sqref="D38">
    <cfRule type="iconSet" priority="21">
      <iconSet iconSet="3Symbols2" showValue="0">
        <cfvo type="percent" val="0"/>
        <cfvo type="num" val="1"/>
        <cfvo type="num" val="1"/>
      </iconSet>
    </cfRule>
  </conditionalFormatting>
  <conditionalFormatting sqref="D24:D26 D2:D6 D8:D11">
    <cfRule type="iconSet" priority="35">
      <iconSet iconSet="3Symbols2" showValue="0">
        <cfvo type="percent" val="0"/>
        <cfvo type="num" val="1"/>
        <cfvo type="num" val="1"/>
      </iconSet>
    </cfRule>
    <cfRule type="iconSet" priority="36">
      <iconSet iconSet="3Symbols2" showValue="0">
        <cfvo type="percent" val="0"/>
        <cfvo type="num" val="0"/>
        <cfvo type="num" val="1"/>
      </iconSet>
    </cfRule>
    <cfRule type="iconSet" priority="37">
      <iconSet iconSet="3Symbols2">
        <cfvo type="percent" val="0"/>
        <cfvo type="percent" val="33"/>
        <cfvo type="percent" val="67"/>
      </iconSet>
    </cfRule>
  </conditionalFormatting>
  <conditionalFormatting sqref="D31:D35 D27:D29 D37">
    <cfRule type="iconSet" priority="38">
      <iconSet iconSet="3Symbols2" showValue="0">
        <cfvo type="percent" val="0"/>
        <cfvo type="num" val="1"/>
        <cfvo type="num" val="1"/>
      </iconSet>
    </cfRule>
  </conditionalFormatting>
  <conditionalFormatting sqref="D20:D22">
    <cfRule type="iconSet" priority="7">
      <iconSet iconSet="3Symbols2">
        <cfvo type="percent" val="0"/>
        <cfvo type="percent" val="33"/>
        <cfvo type="percent" val="67"/>
      </iconSet>
    </cfRule>
  </conditionalFormatting>
  <dataValidations count="3">
    <dataValidation type="list" allowBlank="1" showInputMessage="1" showErrorMessage="1" sqref="C2:C19 C23:C24 C29:C30 C36:C40">
      <formula1>org</formula1>
    </dataValidation>
    <dataValidation type="list" allowBlank="1" showInputMessage="1" showErrorMessage="1" sqref="C20:C22 C26:C28 C31:C35">
      <formula1>orga</formula1>
    </dataValidation>
    <dataValidation type="list" allowBlank="1" showInputMessage="1" showErrorMessage="1" sqref="C25">
      <formula1>List2</formula1>
    </dataValidation>
  </dataValidations>
  <pageMargins left="0.7" right="0.7" top="0.75" bottom="0.75" header="0.3" footer="0.3"/>
  <pageSetup paperSize="8" scale="61"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20" id="{B996DDFA-C610-4DE7-B368-735C45CF4A27}">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D7</xm:sqref>
        </x14:conditionalFormatting>
        <x14:conditionalFormatting xmlns:xm="http://schemas.microsoft.com/office/excel/2006/main">
          <x14:cfRule type="iconSet" priority="8" id="{035D1575-4DD8-4462-A715-12305FC26680}">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D15:D19</xm:sqref>
        </x14:conditionalFormatting>
        <x14:conditionalFormatting xmlns:xm="http://schemas.microsoft.com/office/excel/2006/main">
          <x14:cfRule type="iconSet" priority="6" id="{B92AE477-7C54-48AC-A93C-3CE9AD5FAF74}">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D20</xm:sqref>
        </x14:conditionalFormatting>
        <x14:conditionalFormatting xmlns:xm="http://schemas.microsoft.com/office/excel/2006/main">
          <x14:cfRule type="iconSet" priority="5" id="{21B5887E-D980-4174-AEFF-428960E17C6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D21:D22</xm:sqref>
        </x14:conditionalFormatting>
        <x14:conditionalFormatting xmlns:xm="http://schemas.microsoft.com/office/excel/2006/main">
          <x14:cfRule type="iconSet" priority="4" id="{A94AA372-B186-4C49-AB3D-8CD4325E5B4D}">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D39:D40</xm:sqref>
        </x14:conditionalFormatting>
        <x14:conditionalFormatting xmlns:xm="http://schemas.microsoft.com/office/excel/2006/main">
          <x14:cfRule type="iconSet" priority="3" id="{8DE6E324-0864-41C6-868B-6FA6A67BD036}">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D23</xm:sqref>
        </x14:conditionalFormatting>
        <x14:conditionalFormatting xmlns:xm="http://schemas.microsoft.com/office/excel/2006/main">
          <x14:cfRule type="iconSet" priority="1" id="{087C1F18-13CA-4AE5-A534-93F3FD286A0A}">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2" id="{0B4D520B-C400-4144-ACD6-CC036FACEDC0}">
            <x14:iconSet iconSet="3Symbols2" custom="1">
              <x14:cfvo type="percent">
                <xm:f>0</xm:f>
              </x14:cfvo>
              <x14:cfvo type="num">
                <xm:f>0</xm:f>
              </x14:cfvo>
              <x14:cfvo type="num">
                <xm:f>1</xm:f>
              </x14:cfvo>
              <x14:cfIcon iconSet="3Symbols2" iconId="0"/>
              <x14:cfIcon iconSet="3Symbols2" iconId="0"/>
              <x14:cfIcon iconSet="3Symbols2" iconId="2"/>
            </x14:iconSet>
          </x14:cfRule>
          <xm:sqref>D30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00B050"/>
  </sheetPr>
  <dimension ref="A1:EG496"/>
  <sheetViews>
    <sheetView view="pageBreakPreview" zoomScale="60" zoomScaleNormal="80" workbookViewId="0">
      <pane xSplit="1" ySplit="1" topLeftCell="B298" activePane="bottomRight" state="frozen"/>
      <selection pane="topRight" activeCell="B1" sqref="B1"/>
      <selection pane="bottomLeft" activeCell="A2" sqref="A2"/>
      <selection pane="bottomRight" activeCell="F316" sqref="F316"/>
    </sheetView>
  </sheetViews>
  <sheetFormatPr baseColWidth="10" defaultColWidth="11.42578125" defaultRowHeight="15" x14ac:dyDescent="0.25"/>
  <cols>
    <col min="1" max="1" width="22.7109375" style="32" customWidth="1"/>
    <col min="2" max="2" width="22.85546875" style="32" customWidth="1"/>
    <col min="3" max="3" width="23.140625" style="32" customWidth="1"/>
    <col min="4" max="4" width="22.28515625" style="32" customWidth="1"/>
    <col min="5" max="5" width="21.140625" style="32" customWidth="1"/>
    <col min="6" max="6" width="98.28515625" style="32" customWidth="1"/>
    <col min="7" max="7" width="8.28515625" style="273" customWidth="1"/>
    <col min="8" max="8" width="29.5703125" style="32" customWidth="1"/>
    <col min="9" max="9" width="0" style="32" hidden="1" customWidth="1"/>
    <col min="10" max="10" width="54.5703125" style="102" customWidth="1"/>
    <col min="11" max="30" width="11.42578125" style="32"/>
    <col min="31" max="31" width="23.140625" style="32" customWidth="1"/>
    <col min="32" max="16384" width="11.42578125" style="32"/>
  </cols>
  <sheetData>
    <row r="1" spans="1:137" ht="51" customHeight="1" x14ac:dyDescent="0.25">
      <c r="A1" s="33" t="s">
        <v>0</v>
      </c>
      <c r="B1" s="33" t="s">
        <v>133</v>
      </c>
      <c r="C1" s="33" t="s">
        <v>2</v>
      </c>
      <c r="D1" s="33" t="s">
        <v>605</v>
      </c>
      <c r="E1" s="33" t="s">
        <v>3</v>
      </c>
      <c r="F1" s="33" t="s">
        <v>1</v>
      </c>
      <c r="G1" s="271" t="s">
        <v>610</v>
      </c>
      <c r="H1" s="360" t="s">
        <v>873</v>
      </c>
      <c r="I1" s="33" t="s">
        <v>60</v>
      </c>
      <c r="J1" s="103" t="s">
        <v>354</v>
      </c>
      <c r="K1" s="34"/>
      <c r="L1" s="34"/>
      <c r="M1" s="34"/>
      <c r="N1" s="34"/>
      <c r="O1" s="34"/>
      <c r="P1" s="34"/>
      <c r="Q1" s="34"/>
      <c r="R1" s="34"/>
      <c r="S1" s="34"/>
      <c r="T1" s="34"/>
      <c r="U1" s="34"/>
      <c r="V1" s="280"/>
      <c r="W1" s="280"/>
      <c r="X1" s="280"/>
      <c r="Y1" s="280"/>
      <c r="Z1" s="280"/>
      <c r="AA1" s="280"/>
      <c r="AB1" s="280" t="s">
        <v>28</v>
      </c>
      <c r="AC1" s="280">
        <v>100</v>
      </c>
      <c r="AD1" s="280">
        <f>SUM(I70,I72)</f>
        <v>0</v>
      </c>
      <c r="AE1" s="280" t="s">
        <v>45</v>
      </c>
      <c r="AF1" s="280">
        <v>0</v>
      </c>
      <c r="AG1" s="280">
        <f>IF(AD1=0,0,1)</f>
        <v>0</v>
      </c>
      <c r="AH1" s="280">
        <f>SUM(I64,I70,I72,I156,I158,I159,I172,I174,I177,I180,I181,I182)</f>
        <v>0</v>
      </c>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row>
    <row r="2" spans="1:137" ht="45" customHeight="1" x14ac:dyDescent="0.25">
      <c r="A2" s="60" t="s">
        <v>231</v>
      </c>
      <c r="B2" s="45" t="s">
        <v>132</v>
      </c>
      <c r="C2" s="45" t="s">
        <v>7</v>
      </c>
      <c r="D2" s="45" t="s">
        <v>175</v>
      </c>
      <c r="E2" s="45" t="s">
        <v>355</v>
      </c>
      <c r="F2" s="53" t="s">
        <v>232</v>
      </c>
      <c r="G2" s="345"/>
      <c r="H2" s="346"/>
      <c r="I2" s="56">
        <f>IF(H2=Base!W1,1,0)</f>
        <v>0</v>
      </c>
      <c r="J2" s="343"/>
      <c r="K2" s="34"/>
      <c r="L2" s="34"/>
      <c r="M2" s="34"/>
      <c r="N2" s="34"/>
      <c r="O2" s="34"/>
      <c r="P2" s="34"/>
      <c r="Q2" s="34"/>
      <c r="R2" s="34"/>
      <c r="S2" s="34"/>
      <c r="T2" s="34"/>
      <c r="U2" s="34"/>
      <c r="V2" s="280"/>
      <c r="W2" s="280"/>
      <c r="X2" s="280"/>
      <c r="Y2" s="280"/>
      <c r="Z2" s="280"/>
      <c r="AA2" s="280"/>
      <c r="AB2" s="280" t="s">
        <v>29</v>
      </c>
      <c r="AC2" s="280">
        <v>0</v>
      </c>
      <c r="AD2" s="280"/>
      <c r="AE2" s="280" t="s">
        <v>46</v>
      </c>
      <c r="AF2" s="280">
        <v>25</v>
      </c>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row>
    <row r="3" spans="1:137" ht="45" customHeight="1" x14ac:dyDescent="0.25">
      <c r="A3" s="60" t="s">
        <v>231</v>
      </c>
      <c r="B3" s="45" t="s">
        <v>132</v>
      </c>
      <c r="C3" s="66" t="s">
        <v>6</v>
      </c>
      <c r="D3" s="45" t="s">
        <v>173</v>
      </c>
      <c r="E3" s="45" t="s">
        <v>30</v>
      </c>
      <c r="F3" s="37" t="s">
        <v>248</v>
      </c>
      <c r="G3" s="345"/>
      <c r="H3" s="346"/>
      <c r="I3" s="56">
        <f>IF(H3=Base!W1,1,0)</f>
        <v>0</v>
      </c>
      <c r="J3" s="343"/>
      <c r="K3" s="34"/>
      <c r="L3" s="34"/>
      <c r="M3" s="34"/>
      <c r="N3" s="34"/>
      <c r="O3" s="34"/>
      <c r="P3" s="34"/>
      <c r="Q3" s="34"/>
      <c r="R3" s="34"/>
      <c r="S3" s="34"/>
      <c r="T3" s="34"/>
      <c r="U3" s="34"/>
      <c r="V3" s="280"/>
      <c r="W3" s="280"/>
      <c r="X3" s="280"/>
      <c r="Y3" s="280"/>
      <c r="Z3" s="280"/>
      <c r="AA3" s="280"/>
      <c r="AB3" s="280"/>
      <c r="AC3" s="280"/>
      <c r="AD3" s="280"/>
      <c r="AE3" s="280" t="s">
        <v>47</v>
      </c>
      <c r="AF3" s="280">
        <v>50</v>
      </c>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c r="DM3" s="280"/>
      <c r="DN3" s="280"/>
      <c r="DO3" s="280"/>
      <c r="DP3" s="280"/>
      <c r="DQ3" s="280"/>
      <c r="DR3" s="280"/>
      <c r="DS3" s="280"/>
      <c r="DT3" s="280"/>
      <c r="DU3" s="280"/>
      <c r="DV3" s="280"/>
      <c r="DW3" s="280"/>
      <c r="DX3" s="280"/>
      <c r="DY3" s="280"/>
      <c r="DZ3" s="280"/>
      <c r="EA3" s="280"/>
      <c r="EB3" s="280"/>
      <c r="EC3" s="280"/>
      <c r="ED3" s="280"/>
      <c r="EE3" s="280"/>
      <c r="EF3" s="280"/>
      <c r="EG3" s="280"/>
    </row>
    <row r="4" spans="1:137" ht="45" customHeight="1" x14ac:dyDescent="0.25">
      <c r="A4" s="60" t="s">
        <v>231</v>
      </c>
      <c r="B4" s="45" t="s">
        <v>132</v>
      </c>
      <c r="C4" s="66" t="s">
        <v>6</v>
      </c>
      <c r="D4" s="45" t="s">
        <v>173</v>
      </c>
      <c r="E4" s="45" t="s">
        <v>355</v>
      </c>
      <c r="F4" s="53" t="s">
        <v>233</v>
      </c>
      <c r="G4" s="345"/>
      <c r="H4" s="346"/>
      <c r="I4" s="56">
        <f>IF(H4=Base!X1,1,0)</f>
        <v>0</v>
      </c>
      <c r="J4" s="343"/>
      <c r="K4" s="104"/>
      <c r="L4" s="34"/>
      <c r="M4" s="34"/>
      <c r="N4" s="34"/>
      <c r="O4" s="34"/>
      <c r="P4" s="34"/>
      <c r="Q4" s="34"/>
      <c r="R4" s="34"/>
      <c r="S4" s="34"/>
      <c r="T4" s="34"/>
      <c r="U4" s="34"/>
      <c r="V4" s="280"/>
      <c r="W4" s="280"/>
      <c r="X4" s="280"/>
      <c r="Y4" s="280"/>
      <c r="Z4" s="280"/>
      <c r="AA4" s="280"/>
      <c r="AB4" s="280"/>
      <c r="AC4" s="280"/>
      <c r="AD4" s="280"/>
      <c r="AE4" s="280" t="s">
        <v>48</v>
      </c>
      <c r="AF4" s="280">
        <v>75</v>
      </c>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row>
    <row r="5" spans="1:137" ht="45" customHeight="1" x14ac:dyDescent="0.25">
      <c r="A5" s="60" t="s">
        <v>231</v>
      </c>
      <c r="B5" s="61" t="s">
        <v>50</v>
      </c>
      <c r="C5" s="66" t="s">
        <v>7</v>
      </c>
      <c r="D5" s="45" t="s">
        <v>175</v>
      </c>
      <c r="E5" s="45" t="s">
        <v>54</v>
      </c>
      <c r="F5" s="53" t="s">
        <v>285</v>
      </c>
      <c r="G5" s="345"/>
      <c r="H5" s="346"/>
      <c r="I5" s="56">
        <f>IF(H5=Base!X1,1,0)</f>
        <v>0</v>
      </c>
      <c r="J5" s="343"/>
      <c r="K5" s="34"/>
      <c r="L5" s="34"/>
      <c r="M5" s="34"/>
      <c r="N5" s="34"/>
      <c r="O5" s="34"/>
      <c r="P5" s="34"/>
      <c r="Q5" s="34"/>
      <c r="R5" s="34"/>
      <c r="S5" s="34"/>
      <c r="T5" s="34"/>
      <c r="U5" s="34"/>
      <c r="V5" s="280"/>
      <c r="W5" s="280"/>
      <c r="X5" s="280"/>
      <c r="Y5" s="280"/>
      <c r="Z5" s="280"/>
      <c r="AA5" s="280"/>
      <c r="AB5" s="280"/>
      <c r="AC5" s="280"/>
      <c r="AD5" s="280"/>
      <c r="AE5" s="280" t="s">
        <v>49</v>
      </c>
      <c r="AF5" s="280">
        <v>100</v>
      </c>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row>
    <row r="6" spans="1:137" ht="45" customHeight="1" x14ac:dyDescent="0.25">
      <c r="A6" s="60" t="s">
        <v>231</v>
      </c>
      <c r="B6" s="61" t="s">
        <v>50</v>
      </c>
      <c r="C6" s="45" t="s">
        <v>7</v>
      </c>
      <c r="D6" s="45" t="s">
        <v>173</v>
      </c>
      <c r="E6" s="45" t="s">
        <v>174</v>
      </c>
      <c r="F6" s="59" t="s">
        <v>247</v>
      </c>
      <c r="G6" s="345"/>
      <c r="H6" s="346"/>
      <c r="I6" s="56">
        <f>IF(H6=Base!X1,1,0)</f>
        <v>0</v>
      </c>
      <c r="J6" s="343"/>
      <c r="K6" s="34"/>
      <c r="L6" s="34"/>
      <c r="M6" s="34"/>
      <c r="N6" s="34"/>
      <c r="O6" s="34"/>
      <c r="P6" s="34"/>
      <c r="Q6" s="34"/>
      <c r="R6" s="34"/>
      <c r="S6" s="34"/>
      <c r="T6" s="34"/>
      <c r="U6" s="34"/>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row>
    <row r="7" spans="1:137" ht="45" customHeight="1" x14ac:dyDescent="0.25">
      <c r="A7" s="60" t="s">
        <v>231</v>
      </c>
      <c r="B7" s="61" t="s">
        <v>134</v>
      </c>
      <c r="C7" s="66" t="s">
        <v>7</v>
      </c>
      <c r="D7" s="45" t="s">
        <v>26</v>
      </c>
      <c r="E7" s="45" t="s">
        <v>40</v>
      </c>
      <c r="F7" s="53" t="s">
        <v>234</v>
      </c>
      <c r="G7" s="347" t="s">
        <v>762</v>
      </c>
      <c r="H7" s="346"/>
      <c r="I7" s="56">
        <f>IF(H7=Base!X1,1,0)</f>
        <v>0</v>
      </c>
      <c r="J7" s="343"/>
      <c r="K7" s="34"/>
      <c r="L7" s="34"/>
      <c r="M7" s="34"/>
      <c r="N7" s="34"/>
      <c r="O7" s="34"/>
      <c r="P7" s="34"/>
      <c r="Q7" s="34"/>
      <c r="R7" s="34"/>
      <c r="S7" s="34"/>
      <c r="T7" s="34"/>
      <c r="U7" s="34"/>
      <c r="V7" s="280"/>
      <c r="W7" s="280"/>
      <c r="X7" s="280"/>
      <c r="Y7" s="280"/>
      <c r="Z7" s="280"/>
      <c r="AA7" s="280"/>
      <c r="AB7" s="280"/>
      <c r="AC7" s="280">
        <f>IF(AB7&lt;50,0,100)</f>
        <v>0</v>
      </c>
      <c r="AD7" s="280"/>
      <c r="AE7" s="280"/>
      <c r="AF7" s="280"/>
      <c r="AG7" s="280"/>
      <c r="AH7" s="280">
        <f>IF(AG7=0,0,1)</f>
        <v>0</v>
      </c>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row>
    <row r="8" spans="1:137" ht="45" customHeight="1" x14ac:dyDescent="0.25">
      <c r="A8" s="60" t="s">
        <v>231</v>
      </c>
      <c r="B8" s="61" t="s">
        <v>134</v>
      </c>
      <c r="C8" s="66" t="s">
        <v>6</v>
      </c>
      <c r="D8" s="45" t="s">
        <v>26</v>
      </c>
      <c r="E8" s="61" t="s">
        <v>37</v>
      </c>
      <c r="F8" s="53" t="s">
        <v>235</v>
      </c>
      <c r="G8" s="347" t="s">
        <v>762</v>
      </c>
      <c r="H8" s="346"/>
      <c r="I8" s="56">
        <f>IF(H8=Base!X1,1,0)</f>
        <v>0</v>
      </c>
      <c r="J8" s="343"/>
      <c r="K8" s="34"/>
      <c r="L8" s="34"/>
      <c r="M8" s="34"/>
      <c r="N8" s="34"/>
      <c r="O8" s="34"/>
      <c r="P8" s="34"/>
      <c r="Q8" s="34"/>
      <c r="R8" s="34"/>
      <c r="S8" s="34"/>
      <c r="T8" s="34"/>
      <c r="U8" s="34"/>
      <c r="V8" s="280"/>
      <c r="W8" s="280"/>
      <c r="X8" s="280"/>
      <c r="Y8" s="280"/>
      <c r="Z8" s="280"/>
      <c r="AA8" s="280"/>
      <c r="AB8" s="280"/>
      <c r="AC8" s="280">
        <f>IF(AB8&lt;50,0,100)</f>
        <v>0</v>
      </c>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c r="DM8" s="280"/>
      <c r="DN8" s="280"/>
      <c r="DO8" s="280"/>
      <c r="DP8" s="280"/>
      <c r="DQ8" s="280"/>
      <c r="DR8" s="280"/>
      <c r="DS8" s="280"/>
      <c r="DT8" s="280"/>
      <c r="DU8" s="280"/>
      <c r="DV8" s="280"/>
      <c r="DW8" s="280"/>
      <c r="DX8" s="280"/>
      <c r="DY8" s="280"/>
      <c r="DZ8" s="280"/>
      <c r="EA8" s="280"/>
      <c r="EB8" s="280"/>
      <c r="EC8" s="280"/>
      <c r="ED8" s="280"/>
      <c r="EE8" s="280"/>
      <c r="EF8" s="280"/>
      <c r="EG8" s="280"/>
    </row>
    <row r="9" spans="1:137" ht="45" customHeight="1" x14ac:dyDescent="0.25">
      <c r="A9" s="60" t="s">
        <v>231</v>
      </c>
      <c r="B9" s="61" t="s">
        <v>134</v>
      </c>
      <c r="C9" s="45" t="s">
        <v>7</v>
      </c>
      <c r="D9" s="45" t="s">
        <v>175</v>
      </c>
      <c r="E9" s="45" t="s">
        <v>54</v>
      </c>
      <c r="F9" s="53" t="s">
        <v>236</v>
      </c>
      <c r="G9" s="345"/>
      <c r="H9" s="346"/>
      <c r="I9" s="56">
        <f>IF(H9=Base!X1,1,0)</f>
        <v>0</v>
      </c>
      <c r="J9" s="343"/>
      <c r="K9" s="34"/>
      <c r="L9" s="34"/>
      <c r="M9" s="34"/>
      <c r="N9" s="34"/>
      <c r="O9" s="34"/>
      <c r="P9" s="34"/>
      <c r="Q9" s="34"/>
      <c r="R9" s="34"/>
      <c r="S9" s="34"/>
      <c r="T9" s="34"/>
      <c r="U9" s="34"/>
      <c r="V9" s="280"/>
      <c r="W9" s="280"/>
      <c r="X9" s="280"/>
      <c r="Y9" s="280"/>
      <c r="Z9" s="280"/>
      <c r="AA9" s="280"/>
      <c r="AB9" s="280"/>
      <c r="AC9" s="280">
        <f>AVERAGE(AC7,AC8)</f>
        <v>0</v>
      </c>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row>
    <row r="10" spans="1:137" ht="45" customHeight="1" x14ac:dyDescent="0.25">
      <c r="A10" s="60" t="s">
        <v>231</v>
      </c>
      <c r="B10" s="61" t="s">
        <v>134</v>
      </c>
      <c r="C10" s="45" t="s">
        <v>7</v>
      </c>
      <c r="D10" s="45" t="s">
        <v>175</v>
      </c>
      <c r="E10" s="45" t="s">
        <v>54</v>
      </c>
      <c r="F10" s="53" t="s">
        <v>237</v>
      </c>
      <c r="G10" s="345"/>
      <c r="H10" s="346"/>
      <c r="I10" s="56">
        <f>IF(H10=Base!X1,1,0)</f>
        <v>0</v>
      </c>
      <c r="J10" s="343"/>
      <c r="K10" s="34"/>
      <c r="L10" s="34"/>
      <c r="M10" s="34"/>
      <c r="N10" s="34"/>
      <c r="O10" s="34"/>
      <c r="P10" s="34"/>
      <c r="Q10" s="34"/>
      <c r="R10" s="34"/>
      <c r="S10" s="34"/>
      <c r="T10" s="34"/>
      <c r="U10" s="34"/>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c r="DM10" s="280"/>
      <c r="DN10" s="280"/>
      <c r="DO10" s="280"/>
      <c r="DP10" s="280"/>
      <c r="DQ10" s="280"/>
      <c r="DR10" s="280"/>
      <c r="DS10" s="280"/>
      <c r="DT10" s="280"/>
      <c r="DU10" s="280"/>
      <c r="DV10" s="280"/>
      <c r="DW10" s="280"/>
      <c r="DX10" s="280"/>
      <c r="DY10" s="280"/>
      <c r="DZ10" s="280"/>
      <c r="EA10" s="280"/>
      <c r="EB10" s="280"/>
      <c r="EC10" s="280"/>
      <c r="ED10" s="280"/>
      <c r="EE10" s="280"/>
      <c r="EF10" s="280"/>
      <c r="EG10" s="280"/>
    </row>
    <row r="11" spans="1:137" ht="45" customHeight="1" x14ac:dyDescent="0.25">
      <c r="A11" s="60" t="s">
        <v>231</v>
      </c>
      <c r="B11" s="61" t="s">
        <v>134</v>
      </c>
      <c r="C11" s="45" t="s">
        <v>7</v>
      </c>
      <c r="D11" s="45" t="s">
        <v>26</v>
      </c>
      <c r="E11" s="45" t="s">
        <v>32</v>
      </c>
      <c r="F11" s="53" t="s">
        <v>238</v>
      </c>
      <c r="G11" s="347" t="s">
        <v>762</v>
      </c>
      <c r="H11" s="346"/>
      <c r="I11" s="56">
        <f>IF(H11=Base!X1,1,0)</f>
        <v>0</v>
      </c>
      <c r="J11" s="343"/>
      <c r="K11" s="34"/>
      <c r="L11" s="34"/>
      <c r="M11" s="34"/>
      <c r="N11" s="34"/>
      <c r="O11" s="34"/>
      <c r="P11" s="34"/>
      <c r="Q11" s="34"/>
      <c r="R11" s="34"/>
      <c r="S11" s="34"/>
      <c r="T11" s="34"/>
      <c r="U11" s="34"/>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c r="DM11" s="280"/>
      <c r="DN11" s="280"/>
      <c r="DO11" s="280"/>
      <c r="DP11" s="280"/>
      <c r="DQ11" s="280"/>
      <c r="DR11" s="280"/>
      <c r="DS11" s="280"/>
      <c r="DT11" s="280"/>
      <c r="DU11" s="280"/>
      <c r="DV11" s="280"/>
      <c r="DW11" s="280"/>
      <c r="DX11" s="280"/>
      <c r="DY11" s="280"/>
      <c r="DZ11" s="280"/>
      <c r="EA11" s="280"/>
      <c r="EB11" s="280"/>
      <c r="EC11" s="280"/>
      <c r="ED11" s="280"/>
      <c r="EE11" s="280"/>
      <c r="EF11" s="280"/>
      <c r="EG11" s="280"/>
    </row>
    <row r="12" spans="1:137" ht="45" customHeight="1" x14ac:dyDescent="0.25">
      <c r="A12" s="60" t="s">
        <v>231</v>
      </c>
      <c r="B12" s="61" t="s">
        <v>134</v>
      </c>
      <c r="C12" s="66" t="s">
        <v>6</v>
      </c>
      <c r="D12" s="45" t="s">
        <v>10</v>
      </c>
      <c r="E12" s="45" t="s">
        <v>355</v>
      </c>
      <c r="F12" s="53" t="s">
        <v>239</v>
      </c>
      <c r="G12" s="347" t="s">
        <v>764</v>
      </c>
      <c r="H12" s="346"/>
      <c r="I12" s="56">
        <f>IF(H12=Base!X1,1,0)</f>
        <v>0</v>
      </c>
      <c r="J12" s="343"/>
      <c r="K12" s="34"/>
      <c r="L12" s="34"/>
      <c r="M12" s="34"/>
      <c r="N12" s="34"/>
      <c r="O12" s="34"/>
      <c r="P12" s="34"/>
      <c r="Q12" s="34"/>
      <c r="R12" s="34"/>
      <c r="S12" s="34"/>
      <c r="T12" s="34"/>
      <c r="U12" s="34"/>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c r="DM12" s="280"/>
      <c r="DN12" s="280"/>
      <c r="DO12" s="280"/>
      <c r="DP12" s="280"/>
      <c r="DQ12" s="280"/>
      <c r="DR12" s="280"/>
      <c r="DS12" s="280"/>
      <c r="DT12" s="280"/>
      <c r="DU12" s="280"/>
      <c r="DV12" s="280"/>
      <c r="DW12" s="280"/>
      <c r="DX12" s="280"/>
      <c r="DY12" s="280"/>
      <c r="DZ12" s="280"/>
      <c r="EA12" s="280"/>
      <c r="EB12" s="280"/>
      <c r="EC12" s="280"/>
      <c r="ED12" s="280"/>
      <c r="EE12" s="280"/>
      <c r="EF12" s="280"/>
      <c r="EG12" s="280"/>
    </row>
    <row r="13" spans="1:137" ht="45" customHeight="1" x14ac:dyDescent="0.25">
      <c r="A13" s="60" t="s">
        <v>231</v>
      </c>
      <c r="B13" s="61" t="s">
        <v>134</v>
      </c>
      <c r="C13" s="66" t="s">
        <v>6</v>
      </c>
      <c r="D13" s="45" t="s">
        <v>10</v>
      </c>
      <c r="E13" s="45" t="s">
        <v>68</v>
      </c>
      <c r="F13" s="53" t="s">
        <v>240</v>
      </c>
      <c r="G13" s="347" t="s">
        <v>764</v>
      </c>
      <c r="H13" s="346"/>
      <c r="I13" s="56">
        <f>IF(H13=Base!X1,1,0)</f>
        <v>0</v>
      </c>
      <c r="J13" s="343"/>
      <c r="K13" s="34"/>
      <c r="L13" s="34"/>
      <c r="M13" s="34"/>
      <c r="N13" s="34"/>
      <c r="O13" s="34"/>
      <c r="P13" s="34"/>
      <c r="Q13" s="34"/>
      <c r="R13" s="34"/>
      <c r="S13" s="34"/>
      <c r="T13" s="34"/>
      <c r="U13" s="34"/>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c r="DM13" s="280"/>
      <c r="DN13" s="280"/>
      <c r="DO13" s="280"/>
      <c r="DP13" s="280"/>
      <c r="DQ13" s="280"/>
      <c r="DR13" s="280"/>
      <c r="DS13" s="280"/>
      <c r="DT13" s="280"/>
      <c r="DU13" s="280"/>
      <c r="DV13" s="280"/>
      <c r="DW13" s="280"/>
      <c r="DX13" s="280"/>
      <c r="DY13" s="280"/>
      <c r="DZ13" s="280"/>
      <c r="EA13" s="280"/>
      <c r="EB13" s="280"/>
      <c r="EC13" s="280"/>
      <c r="ED13" s="280"/>
      <c r="EE13" s="280"/>
      <c r="EF13" s="280"/>
      <c r="EG13" s="280"/>
    </row>
    <row r="14" spans="1:137" ht="45" customHeight="1" x14ac:dyDescent="0.25">
      <c r="A14" s="60" t="s">
        <v>231</v>
      </c>
      <c r="B14" s="61" t="s">
        <v>134</v>
      </c>
      <c r="C14" s="66" t="s">
        <v>6</v>
      </c>
      <c r="D14" s="45" t="s">
        <v>10</v>
      </c>
      <c r="E14" s="45" t="s">
        <v>193</v>
      </c>
      <c r="F14" s="53" t="s">
        <v>241</v>
      </c>
      <c r="G14" s="347" t="s">
        <v>764</v>
      </c>
      <c r="H14" s="346"/>
      <c r="I14" s="56">
        <f>IF(H14=Base!X1,1,0)</f>
        <v>0</v>
      </c>
      <c r="J14" s="343"/>
      <c r="K14" s="34"/>
      <c r="L14" s="34"/>
      <c r="M14" s="34"/>
      <c r="N14" s="34"/>
      <c r="O14" s="34"/>
      <c r="P14" s="34"/>
      <c r="Q14" s="34"/>
      <c r="R14" s="34"/>
      <c r="S14" s="34"/>
      <c r="T14" s="34"/>
      <c r="U14" s="34"/>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c r="DM14" s="280"/>
      <c r="DN14" s="280"/>
      <c r="DO14" s="280"/>
      <c r="DP14" s="280"/>
      <c r="DQ14" s="280"/>
      <c r="DR14" s="280"/>
      <c r="DS14" s="280"/>
      <c r="DT14" s="280"/>
      <c r="DU14" s="280"/>
      <c r="DV14" s="280"/>
      <c r="DW14" s="280"/>
      <c r="DX14" s="280"/>
      <c r="DY14" s="280"/>
      <c r="DZ14" s="280"/>
      <c r="EA14" s="280"/>
      <c r="EB14" s="280"/>
      <c r="EC14" s="280"/>
      <c r="ED14" s="280"/>
      <c r="EE14" s="280"/>
      <c r="EF14" s="280"/>
      <c r="EG14" s="280"/>
    </row>
    <row r="15" spans="1:137" ht="45" customHeight="1" x14ac:dyDescent="0.25">
      <c r="A15" s="60" t="s">
        <v>231</v>
      </c>
      <c r="B15" s="61" t="s">
        <v>134</v>
      </c>
      <c r="C15" s="66" t="s">
        <v>6</v>
      </c>
      <c r="D15" s="45" t="s">
        <v>26</v>
      </c>
      <c r="E15" s="45" t="s">
        <v>32</v>
      </c>
      <c r="F15" s="53" t="s">
        <v>242</v>
      </c>
      <c r="G15" s="347" t="s">
        <v>762</v>
      </c>
      <c r="H15" s="346"/>
      <c r="I15" s="56">
        <f>IF(H15=Base!X1,1,0)</f>
        <v>0</v>
      </c>
      <c r="J15" s="343"/>
      <c r="K15" s="34"/>
      <c r="L15" s="34"/>
      <c r="M15" s="34"/>
      <c r="N15" s="34"/>
      <c r="O15" s="34"/>
      <c r="P15" s="34"/>
      <c r="Q15" s="34"/>
      <c r="R15" s="34"/>
      <c r="S15" s="34"/>
      <c r="T15" s="34"/>
      <c r="U15" s="34"/>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0"/>
      <c r="EA15" s="280"/>
      <c r="EB15" s="280"/>
      <c r="EC15" s="280"/>
      <c r="ED15" s="280"/>
      <c r="EE15" s="280"/>
      <c r="EF15" s="280"/>
      <c r="EG15" s="280"/>
    </row>
    <row r="16" spans="1:137" ht="45" customHeight="1" x14ac:dyDescent="0.25">
      <c r="A16" s="60" t="s">
        <v>231</v>
      </c>
      <c r="B16" s="61" t="s">
        <v>134</v>
      </c>
      <c r="C16" s="66" t="s">
        <v>6</v>
      </c>
      <c r="D16" s="45" t="s">
        <v>26</v>
      </c>
      <c r="E16" s="45" t="s">
        <v>32</v>
      </c>
      <c r="F16" s="53" t="s">
        <v>243</v>
      </c>
      <c r="G16" s="347" t="s">
        <v>762</v>
      </c>
      <c r="H16" s="346"/>
      <c r="I16" s="56">
        <f>IF(H16=Base!X1,1,0)</f>
        <v>0</v>
      </c>
      <c r="J16" s="343"/>
      <c r="K16" s="34"/>
      <c r="L16" s="34"/>
      <c r="M16" s="34"/>
      <c r="N16" s="34"/>
      <c r="O16" s="34"/>
      <c r="P16" s="34"/>
      <c r="Q16" s="34"/>
      <c r="R16" s="34"/>
      <c r="S16" s="34"/>
      <c r="T16" s="34"/>
      <c r="U16" s="34"/>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c r="DM16" s="280"/>
      <c r="DN16" s="280"/>
      <c r="DO16" s="280"/>
      <c r="DP16" s="280"/>
      <c r="DQ16" s="280"/>
      <c r="DR16" s="280"/>
      <c r="DS16" s="280"/>
      <c r="DT16" s="280"/>
      <c r="DU16" s="280"/>
      <c r="DV16" s="280"/>
      <c r="DW16" s="280"/>
      <c r="DX16" s="280"/>
      <c r="DY16" s="280"/>
      <c r="DZ16" s="280"/>
      <c r="EA16" s="280"/>
      <c r="EB16" s="280"/>
      <c r="EC16" s="280"/>
      <c r="ED16" s="280"/>
      <c r="EE16" s="280"/>
      <c r="EF16" s="280"/>
      <c r="EG16" s="280"/>
    </row>
    <row r="17" spans="1:137" ht="45" customHeight="1" x14ac:dyDescent="0.25">
      <c r="A17" s="60" t="s">
        <v>231</v>
      </c>
      <c r="B17" s="61" t="s">
        <v>134</v>
      </c>
      <c r="C17" s="66" t="s">
        <v>7</v>
      </c>
      <c r="D17" s="45" t="s">
        <v>175</v>
      </c>
      <c r="E17" s="45" t="s">
        <v>355</v>
      </c>
      <c r="F17" s="53" t="s">
        <v>803</v>
      </c>
      <c r="G17" s="347" t="s">
        <v>762</v>
      </c>
      <c r="H17" s="346"/>
      <c r="I17" s="56">
        <f>IF(H17=Base!X1,1,0)</f>
        <v>0</v>
      </c>
      <c r="J17" s="343"/>
      <c r="K17" s="34"/>
      <c r="L17" s="34"/>
      <c r="M17" s="34"/>
      <c r="N17" s="34"/>
      <c r="O17" s="34"/>
      <c r="P17" s="34"/>
      <c r="Q17" s="34"/>
      <c r="R17" s="34"/>
      <c r="S17" s="34"/>
      <c r="T17" s="34"/>
      <c r="U17" s="34"/>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c r="DM17" s="280"/>
      <c r="DN17" s="280"/>
      <c r="DO17" s="280"/>
      <c r="DP17" s="280"/>
      <c r="DQ17" s="280"/>
      <c r="DR17" s="280"/>
      <c r="DS17" s="280"/>
      <c r="DT17" s="280"/>
      <c r="DU17" s="280"/>
      <c r="DV17" s="280"/>
      <c r="DW17" s="280"/>
      <c r="DX17" s="280"/>
      <c r="DY17" s="280"/>
      <c r="DZ17" s="280"/>
      <c r="EA17" s="280"/>
      <c r="EB17" s="280"/>
      <c r="EC17" s="280"/>
      <c r="ED17" s="280"/>
      <c r="EE17" s="280"/>
      <c r="EF17" s="280"/>
      <c r="EG17" s="280"/>
    </row>
    <row r="18" spans="1:137" ht="45" customHeight="1" x14ac:dyDescent="0.25">
      <c r="A18" s="60" t="s">
        <v>231</v>
      </c>
      <c r="B18" s="61" t="s">
        <v>134</v>
      </c>
      <c r="C18" s="45" t="s">
        <v>7</v>
      </c>
      <c r="D18" s="45" t="s">
        <v>175</v>
      </c>
      <c r="E18" s="45" t="s">
        <v>355</v>
      </c>
      <c r="F18" s="53" t="s">
        <v>244</v>
      </c>
      <c r="G18" s="345"/>
      <c r="H18" s="346"/>
      <c r="I18" s="56">
        <f>IF(H18=Base!X1,1,0)</f>
        <v>0</v>
      </c>
      <c r="J18" s="343"/>
      <c r="K18" s="34"/>
      <c r="L18" s="34"/>
      <c r="M18" s="34"/>
      <c r="N18" s="34"/>
      <c r="O18" s="34"/>
      <c r="P18" s="34"/>
      <c r="Q18" s="34"/>
      <c r="R18" s="34"/>
      <c r="S18" s="34"/>
      <c r="T18" s="34"/>
      <c r="U18" s="34"/>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c r="DM18" s="280"/>
      <c r="DN18" s="280"/>
      <c r="DO18" s="280"/>
      <c r="DP18" s="280"/>
      <c r="DQ18" s="280"/>
      <c r="DR18" s="280"/>
      <c r="DS18" s="280"/>
      <c r="DT18" s="280"/>
      <c r="DU18" s="280"/>
      <c r="DV18" s="280"/>
      <c r="DW18" s="280"/>
      <c r="DX18" s="280"/>
      <c r="DY18" s="280"/>
      <c r="DZ18" s="280"/>
      <c r="EA18" s="280"/>
      <c r="EB18" s="280"/>
      <c r="EC18" s="280"/>
      <c r="ED18" s="280"/>
      <c r="EE18" s="280"/>
      <c r="EF18" s="280"/>
      <c r="EG18" s="280"/>
    </row>
    <row r="19" spans="1:137" ht="45" customHeight="1" x14ac:dyDescent="0.25">
      <c r="A19" s="60" t="s">
        <v>231</v>
      </c>
      <c r="B19" s="61" t="s">
        <v>134</v>
      </c>
      <c r="C19" s="66" t="s">
        <v>6</v>
      </c>
      <c r="D19" s="45" t="s">
        <v>10</v>
      </c>
      <c r="E19" s="45" t="s">
        <v>355</v>
      </c>
      <c r="F19" s="53" t="s">
        <v>245</v>
      </c>
      <c r="G19" s="347" t="s">
        <v>764</v>
      </c>
      <c r="H19" s="346"/>
      <c r="I19" s="56">
        <f>IF(H19=Base!X1,1,0)</f>
        <v>0</v>
      </c>
      <c r="J19" s="343"/>
      <c r="K19" s="34"/>
      <c r="L19" s="34"/>
      <c r="M19" s="34"/>
      <c r="N19" s="34"/>
      <c r="O19" s="34"/>
      <c r="P19" s="34"/>
      <c r="Q19" s="34"/>
      <c r="R19" s="34"/>
      <c r="S19" s="34"/>
      <c r="T19" s="34"/>
      <c r="U19" s="34"/>
      <c r="V19" s="280"/>
      <c r="W19" s="280"/>
      <c r="X19" s="280"/>
      <c r="Y19" s="280"/>
      <c r="Z19" s="280"/>
      <c r="AA19" s="280"/>
      <c r="AB19" s="280"/>
      <c r="AC19" s="280"/>
      <c r="AD19" s="280"/>
      <c r="AE19" s="280"/>
      <c r="AF19" s="280"/>
      <c r="AG19" s="280">
        <f>SUM(I152,I153,I154,I155,I160,I162)</f>
        <v>0</v>
      </c>
      <c r="AH19" s="280">
        <f>IF(AG19=0,0,1)</f>
        <v>0</v>
      </c>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c r="DM19" s="280"/>
      <c r="DN19" s="280"/>
      <c r="DO19" s="280"/>
      <c r="DP19" s="280"/>
      <c r="DQ19" s="280"/>
      <c r="DR19" s="280"/>
      <c r="DS19" s="280"/>
      <c r="DT19" s="280"/>
      <c r="DU19" s="280"/>
      <c r="DV19" s="280"/>
      <c r="DW19" s="280"/>
      <c r="DX19" s="280"/>
      <c r="DY19" s="280"/>
      <c r="DZ19" s="280"/>
      <c r="EA19" s="280"/>
      <c r="EB19" s="280"/>
      <c r="EC19" s="280"/>
      <c r="ED19" s="280"/>
      <c r="EE19" s="280"/>
      <c r="EF19" s="280"/>
      <c r="EG19" s="280"/>
    </row>
    <row r="20" spans="1:137" ht="45" customHeight="1" x14ac:dyDescent="0.25">
      <c r="A20" s="60" t="s">
        <v>231</v>
      </c>
      <c r="B20" s="61" t="s">
        <v>134</v>
      </c>
      <c r="C20" s="66" t="s">
        <v>6</v>
      </c>
      <c r="D20" s="45" t="s">
        <v>26</v>
      </c>
      <c r="E20" s="45" t="s">
        <v>32</v>
      </c>
      <c r="F20" s="53" t="s">
        <v>246</v>
      </c>
      <c r="G20" s="347" t="s">
        <v>762</v>
      </c>
      <c r="H20" s="346"/>
      <c r="I20" s="56">
        <f>IF(H20=Base!X1,1,0)</f>
        <v>0</v>
      </c>
      <c r="J20" s="343"/>
      <c r="K20" s="34"/>
      <c r="L20" s="34"/>
      <c r="M20" s="34"/>
      <c r="N20" s="34"/>
      <c r="O20" s="34"/>
      <c r="P20" s="34"/>
      <c r="Q20" s="34"/>
      <c r="R20" s="34"/>
      <c r="S20" s="34"/>
      <c r="T20" s="34"/>
      <c r="U20" s="34"/>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c r="DM20" s="280"/>
      <c r="DN20" s="280"/>
      <c r="DO20" s="280"/>
      <c r="DP20" s="280"/>
      <c r="DQ20" s="280"/>
      <c r="DR20" s="280"/>
      <c r="DS20" s="280"/>
      <c r="DT20" s="280"/>
      <c r="DU20" s="280"/>
      <c r="DV20" s="280"/>
      <c r="DW20" s="280"/>
      <c r="DX20" s="280"/>
      <c r="DY20" s="280"/>
      <c r="DZ20" s="280"/>
      <c r="EA20" s="280"/>
      <c r="EB20" s="280"/>
      <c r="EC20" s="280"/>
      <c r="ED20" s="280"/>
      <c r="EE20" s="280"/>
      <c r="EF20" s="280"/>
      <c r="EG20" s="280"/>
    </row>
    <row r="21" spans="1:137" ht="45" customHeight="1" x14ac:dyDescent="0.25">
      <c r="A21" s="60" t="s">
        <v>231</v>
      </c>
      <c r="B21" s="45" t="s">
        <v>170</v>
      </c>
      <c r="C21" s="66" t="s">
        <v>6</v>
      </c>
      <c r="D21" s="45" t="s">
        <v>173</v>
      </c>
      <c r="E21" s="45" t="s">
        <v>31</v>
      </c>
      <c r="F21" s="37" t="s">
        <v>249</v>
      </c>
      <c r="G21" s="348" t="s">
        <v>763</v>
      </c>
      <c r="H21" s="349"/>
      <c r="I21" s="56">
        <f>IF(H21=Base!Y1,0,1)</f>
        <v>1</v>
      </c>
      <c r="J21" s="343"/>
      <c r="K21" s="34"/>
      <c r="L21" s="34"/>
      <c r="M21" s="34"/>
      <c r="N21" s="34"/>
      <c r="O21" s="34"/>
      <c r="P21" s="34"/>
      <c r="Q21" s="34"/>
      <c r="R21" s="34"/>
      <c r="S21" s="34"/>
      <c r="T21" s="34"/>
      <c r="U21" s="34"/>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0"/>
      <c r="DM21" s="280"/>
      <c r="DN21" s="280"/>
      <c r="DO21" s="280"/>
      <c r="DP21" s="280"/>
      <c r="DQ21" s="280"/>
      <c r="DR21" s="280"/>
      <c r="DS21" s="280"/>
      <c r="DT21" s="280"/>
      <c r="DU21" s="280"/>
      <c r="DV21" s="280"/>
      <c r="DW21" s="280"/>
      <c r="DX21" s="280"/>
      <c r="DY21" s="280"/>
      <c r="DZ21" s="280"/>
      <c r="EA21" s="280"/>
      <c r="EB21" s="280"/>
      <c r="EC21" s="280"/>
      <c r="ED21" s="280"/>
      <c r="EE21" s="280"/>
      <c r="EF21" s="280"/>
      <c r="EG21" s="280"/>
    </row>
    <row r="22" spans="1:137" ht="45" customHeight="1" x14ac:dyDescent="0.25">
      <c r="A22" s="60" t="s">
        <v>231</v>
      </c>
      <c r="B22" s="45" t="s">
        <v>170</v>
      </c>
      <c r="C22" s="76" t="s">
        <v>7</v>
      </c>
      <c r="D22" s="45" t="s">
        <v>173</v>
      </c>
      <c r="E22" s="45" t="s">
        <v>31</v>
      </c>
      <c r="F22" s="37" t="s">
        <v>315</v>
      </c>
      <c r="G22" s="348" t="s">
        <v>763</v>
      </c>
      <c r="H22" s="350"/>
      <c r="I22" s="56">
        <f>IF(H22=Base!Y7,0,1)</f>
        <v>1</v>
      </c>
      <c r="J22" s="343"/>
      <c r="K22" s="34"/>
      <c r="L22" s="34"/>
      <c r="M22" s="34"/>
      <c r="N22" s="34"/>
      <c r="O22" s="34"/>
      <c r="P22" s="34"/>
      <c r="Q22" s="34"/>
      <c r="R22" s="34"/>
      <c r="S22" s="34"/>
      <c r="T22" s="34"/>
      <c r="U22" s="34"/>
      <c r="V22" s="280"/>
      <c r="W22" s="280"/>
      <c r="X22" s="280"/>
      <c r="Y22" s="280"/>
      <c r="Z22" s="280"/>
      <c r="AA22" s="280"/>
      <c r="AB22" s="280"/>
      <c r="AC22" s="280"/>
      <c r="AD22" s="280">
        <f>SUM(I156,I158,I159)</f>
        <v>0</v>
      </c>
      <c r="AE22" s="280"/>
      <c r="AF22" s="280"/>
      <c r="AG22" s="280">
        <f>IF(AD22=0,0,1)</f>
        <v>0</v>
      </c>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c r="DM22" s="280"/>
      <c r="DN22" s="280"/>
      <c r="DO22" s="280"/>
      <c r="DP22" s="280"/>
      <c r="DQ22" s="280"/>
      <c r="DR22" s="280"/>
      <c r="DS22" s="280"/>
      <c r="DT22" s="280"/>
      <c r="DU22" s="280"/>
      <c r="DV22" s="280"/>
      <c r="DW22" s="280"/>
      <c r="DX22" s="280"/>
      <c r="DY22" s="280"/>
      <c r="DZ22" s="280"/>
      <c r="EA22" s="280"/>
      <c r="EB22" s="280"/>
      <c r="EC22" s="280"/>
      <c r="ED22" s="280"/>
      <c r="EE22" s="280"/>
      <c r="EF22" s="280"/>
      <c r="EG22" s="280"/>
    </row>
    <row r="23" spans="1:137" ht="45" customHeight="1" x14ac:dyDescent="0.25">
      <c r="A23" s="63" t="s">
        <v>160</v>
      </c>
      <c r="B23" s="36" t="s">
        <v>132</v>
      </c>
      <c r="C23" s="36" t="s">
        <v>7</v>
      </c>
      <c r="D23" s="36" t="s">
        <v>12</v>
      </c>
      <c r="E23" s="45" t="s">
        <v>355</v>
      </c>
      <c r="F23" s="37" t="s">
        <v>286</v>
      </c>
      <c r="G23" s="345"/>
      <c r="H23" s="351"/>
      <c r="I23" s="56">
        <f>IF(H23=Base!W1,1,0)</f>
        <v>0</v>
      </c>
      <c r="J23" s="343"/>
      <c r="K23" s="34"/>
      <c r="L23" s="34"/>
      <c r="M23" s="34"/>
      <c r="N23" s="34"/>
      <c r="O23" s="34"/>
      <c r="P23" s="34"/>
      <c r="Q23" s="34"/>
      <c r="R23" s="34"/>
      <c r="S23" s="34"/>
      <c r="T23" s="34"/>
      <c r="U23" s="34"/>
      <c r="V23" s="280"/>
      <c r="W23" s="280"/>
      <c r="X23" s="280"/>
      <c r="Y23" s="280"/>
      <c r="Z23" s="280"/>
      <c r="AA23" s="280"/>
      <c r="AB23" s="280"/>
      <c r="AC23" s="280"/>
      <c r="AD23" s="280">
        <f>SUM(I172,I174,I175,I180,I181,I182)</f>
        <v>0</v>
      </c>
      <c r="AE23" s="280"/>
      <c r="AF23" s="280"/>
      <c r="AG23" s="280">
        <f>IF(AD23=0,0,1)</f>
        <v>0</v>
      </c>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c r="ED23" s="280"/>
      <c r="EE23" s="280"/>
      <c r="EF23" s="280"/>
      <c r="EG23" s="280"/>
    </row>
    <row r="24" spans="1:137" ht="45" customHeight="1" x14ac:dyDescent="0.25">
      <c r="A24" s="64" t="s">
        <v>160</v>
      </c>
      <c r="B24" s="36" t="s">
        <v>132</v>
      </c>
      <c r="C24" s="66" t="s">
        <v>7</v>
      </c>
      <c r="D24" s="36" t="s">
        <v>10</v>
      </c>
      <c r="E24" s="45" t="s">
        <v>355</v>
      </c>
      <c r="F24" s="53" t="s">
        <v>161</v>
      </c>
      <c r="G24" s="345"/>
      <c r="H24" s="351"/>
      <c r="I24" s="56">
        <f>IF(H24=Base!W1,1,0)</f>
        <v>0</v>
      </c>
      <c r="J24" s="343"/>
      <c r="K24" s="34"/>
      <c r="L24" s="34"/>
      <c r="M24" s="34"/>
      <c r="N24" s="34"/>
      <c r="O24" s="34"/>
      <c r="P24" s="34"/>
      <c r="Q24" s="34"/>
      <c r="R24" s="34"/>
      <c r="S24" s="34"/>
      <c r="T24" s="34"/>
      <c r="U24" s="34"/>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80"/>
      <c r="DZ24" s="280"/>
      <c r="EA24" s="280"/>
      <c r="EB24" s="280"/>
      <c r="EC24" s="280"/>
      <c r="ED24" s="280"/>
      <c r="EE24" s="280"/>
      <c r="EF24" s="280"/>
      <c r="EG24" s="280"/>
    </row>
    <row r="25" spans="1:137" ht="45" customHeight="1" x14ac:dyDescent="0.25">
      <c r="A25" s="63" t="s">
        <v>160</v>
      </c>
      <c r="B25" s="36" t="s">
        <v>132</v>
      </c>
      <c r="C25" s="36" t="s">
        <v>7</v>
      </c>
      <c r="D25" s="36" t="s">
        <v>12</v>
      </c>
      <c r="E25" s="36" t="s">
        <v>39</v>
      </c>
      <c r="F25" s="37" t="s">
        <v>162</v>
      </c>
      <c r="G25" s="345"/>
      <c r="H25" s="351"/>
      <c r="I25" s="56">
        <f>IF(H25=Base!W1,1,0)</f>
        <v>0</v>
      </c>
      <c r="J25" s="343"/>
      <c r="K25" s="34"/>
      <c r="L25" s="34"/>
      <c r="M25" s="34"/>
      <c r="N25" s="34"/>
      <c r="O25" s="34"/>
      <c r="P25" s="34"/>
      <c r="Q25" s="34"/>
      <c r="R25" s="34"/>
      <c r="S25" s="34"/>
      <c r="T25" s="34"/>
      <c r="U25" s="34"/>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c r="DM25" s="280"/>
      <c r="DN25" s="280"/>
      <c r="DO25" s="280"/>
      <c r="DP25" s="280"/>
      <c r="DQ25" s="280"/>
      <c r="DR25" s="280"/>
      <c r="DS25" s="280"/>
      <c r="DT25" s="280"/>
      <c r="DU25" s="280"/>
      <c r="DV25" s="280"/>
      <c r="DW25" s="280"/>
      <c r="DX25" s="280"/>
      <c r="DY25" s="280"/>
      <c r="DZ25" s="280"/>
      <c r="EA25" s="280"/>
      <c r="EB25" s="280"/>
      <c r="EC25" s="280"/>
      <c r="ED25" s="280"/>
      <c r="EE25" s="280"/>
      <c r="EF25" s="280"/>
      <c r="EG25" s="280"/>
    </row>
    <row r="26" spans="1:137" ht="45" customHeight="1" x14ac:dyDescent="0.25">
      <c r="A26" s="63" t="s">
        <v>160</v>
      </c>
      <c r="B26" s="36" t="s">
        <v>132</v>
      </c>
      <c r="C26" s="36" t="s">
        <v>7</v>
      </c>
      <c r="D26" s="36" t="s">
        <v>12</v>
      </c>
      <c r="E26" s="36" t="s">
        <v>39</v>
      </c>
      <c r="F26" s="37" t="s">
        <v>733</v>
      </c>
      <c r="G26" s="345"/>
      <c r="H26" s="351"/>
      <c r="I26" s="56">
        <f>IF(H26=Base!W1,1,0)</f>
        <v>0</v>
      </c>
      <c r="J26" s="343"/>
      <c r="K26" s="34"/>
      <c r="L26" s="34"/>
      <c r="M26" s="34"/>
      <c r="N26" s="34"/>
      <c r="O26" s="34"/>
      <c r="P26" s="34"/>
      <c r="Q26" s="34"/>
      <c r="R26" s="34"/>
      <c r="S26" s="34"/>
      <c r="T26" s="34"/>
      <c r="U26" s="34"/>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row>
    <row r="27" spans="1:137" ht="45" customHeight="1" x14ac:dyDescent="0.25">
      <c r="A27" s="63" t="s">
        <v>160</v>
      </c>
      <c r="B27" s="36" t="s">
        <v>132</v>
      </c>
      <c r="C27" s="36" t="s">
        <v>7</v>
      </c>
      <c r="D27" s="36" t="s">
        <v>12</v>
      </c>
      <c r="E27" s="36" t="s">
        <v>39</v>
      </c>
      <c r="F27" s="37" t="s">
        <v>176</v>
      </c>
      <c r="G27" s="345"/>
      <c r="H27" s="351"/>
      <c r="I27" s="56">
        <f>IF(H27=Base!W1,1,0)</f>
        <v>0</v>
      </c>
      <c r="J27" s="343"/>
      <c r="K27" s="34"/>
      <c r="L27" s="34"/>
      <c r="M27" s="34"/>
      <c r="N27" s="34"/>
      <c r="O27" s="34"/>
      <c r="P27" s="34"/>
      <c r="Q27" s="34"/>
      <c r="R27" s="34"/>
      <c r="S27" s="34"/>
      <c r="T27" s="34"/>
      <c r="U27" s="34"/>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row>
    <row r="28" spans="1:137" ht="45" customHeight="1" x14ac:dyDescent="0.25">
      <c r="A28" s="63" t="s">
        <v>160</v>
      </c>
      <c r="B28" s="36" t="s">
        <v>132</v>
      </c>
      <c r="C28" s="66" t="s">
        <v>6</v>
      </c>
      <c r="D28" s="36" t="s">
        <v>10</v>
      </c>
      <c r="E28" s="36" t="s">
        <v>68</v>
      </c>
      <c r="F28" s="37" t="s">
        <v>759</v>
      </c>
      <c r="G28" s="347" t="s">
        <v>764</v>
      </c>
      <c r="H28" s="351"/>
      <c r="I28" s="56">
        <f>IF(H28=Base!W1,1,0)</f>
        <v>0</v>
      </c>
      <c r="J28" s="343"/>
      <c r="K28" s="34"/>
      <c r="L28" s="34"/>
      <c r="M28" s="34"/>
      <c r="N28" s="34"/>
      <c r="O28" s="34"/>
      <c r="P28" s="34"/>
      <c r="Q28" s="34"/>
      <c r="R28" s="34"/>
      <c r="S28" s="34"/>
      <c r="T28" s="34"/>
      <c r="U28" s="34"/>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c r="DM28" s="280"/>
      <c r="DN28" s="280"/>
      <c r="DO28" s="280"/>
      <c r="DP28" s="280"/>
      <c r="DQ28" s="280"/>
      <c r="DR28" s="280"/>
      <c r="DS28" s="280"/>
      <c r="DT28" s="280"/>
      <c r="DU28" s="280"/>
      <c r="DV28" s="280"/>
      <c r="DW28" s="280"/>
      <c r="DX28" s="280"/>
      <c r="DY28" s="280"/>
      <c r="DZ28" s="280"/>
      <c r="EA28" s="280"/>
      <c r="EB28" s="280"/>
      <c r="EC28" s="280"/>
      <c r="ED28" s="280"/>
      <c r="EE28" s="280"/>
      <c r="EF28" s="280"/>
      <c r="EG28" s="280"/>
    </row>
    <row r="29" spans="1:137" ht="45" customHeight="1" x14ac:dyDescent="0.25">
      <c r="A29" s="63" t="s">
        <v>160</v>
      </c>
      <c r="B29" s="35" t="s">
        <v>50</v>
      </c>
      <c r="C29" s="66" t="s">
        <v>6</v>
      </c>
      <c r="D29" s="290" t="s">
        <v>10</v>
      </c>
      <c r="E29" s="45" t="s">
        <v>355</v>
      </c>
      <c r="F29" s="53" t="s">
        <v>163</v>
      </c>
      <c r="G29" s="345"/>
      <c r="H29" s="351"/>
      <c r="I29" s="56">
        <f>IF(H29=Base!W1,1,0)</f>
        <v>0</v>
      </c>
      <c r="J29" s="343"/>
      <c r="K29" s="34"/>
      <c r="L29" s="34"/>
      <c r="M29" s="34"/>
      <c r="N29" s="34"/>
      <c r="O29" s="34"/>
      <c r="P29" s="34"/>
      <c r="Q29" s="34"/>
      <c r="R29" s="34"/>
      <c r="S29" s="34"/>
      <c r="T29" s="34"/>
      <c r="U29" s="34"/>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c r="DM29" s="280"/>
      <c r="DN29" s="280"/>
      <c r="DO29" s="280"/>
      <c r="DP29" s="280"/>
      <c r="DQ29" s="280"/>
      <c r="DR29" s="280"/>
      <c r="DS29" s="280"/>
      <c r="DT29" s="280"/>
      <c r="DU29" s="280"/>
      <c r="DV29" s="280"/>
      <c r="DW29" s="280"/>
      <c r="DX29" s="280"/>
      <c r="DY29" s="280"/>
      <c r="DZ29" s="280"/>
      <c r="EA29" s="280"/>
      <c r="EB29" s="280"/>
      <c r="EC29" s="280"/>
      <c r="ED29" s="280"/>
      <c r="EE29" s="280"/>
      <c r="EF29" s="280"/>
      <c r="EG29" s="280"/>
    </row>
    <row r="30" spans="1:137" ht="45" customHeight="1" x14ac:dyDescent="0.25">
      <c r="A30" s="63" t="s">
        <v>160</v>
      </c>
      <c r="B30" s="35" t="s">
        <v>50</v>
      </c>
      <c r="C30" s="36" t="s">
        <v>7</v>
      </c>
      <c r="D30" s="36" t="s">
        <v>173</v>
      </c>
      <c r="E30" s="36" t="s">
        <v>174</v>
      </c>
      <c r="F30" s="53" t="s">
        <v>164</v>
      </c>
      <c r="G30" s="345"/>
      <c r="H30" s="351"/>
      <c r="I30" s="56">
        <f>IF(H30=Base!X1,1,0)</f>
        <v>0</v>
      </c>
      <c r="J30" s="343"/>
      <c r="K30" s="34"/>
      <c r="L30" s="34"/>
      <c r="M30" s="34"/>
      <c r="N30" s="34"/>
      <c r="O30" s="34"/>
      <c r="P30" s="34"/>
      <c r="Q30" s="34"/>
      <c r="R30" s="34"/>
      <c r="S30" s="34"/>
      <c r="T30" s="34"/>
      <c r="U30" s="34"/>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row>
    <row r="31" spans="1:137" ht="45" customHeight="1" x14ac:dyDescent="0.25">
      <c r="A31" s="63" t="s">
        <v>160</v>
      </c>
      <c r="B31" s="35" t="s">
        <v>50</v>
      </c>
      <c r="C31" s="66" t="s">
        <v>7</v>
      </c>
      <c r="D31" s="36" t="s">
        <v>26</v>
      </c>
      <c r="E31" s="36" t="s">
        <v>32</v>
      </c>
      <c r="F31" s="53" t="s">
        <v>732</v>
      </c>
      <c r="G31" s="345"/>
      <c r="H31" s="351"/>
      <c r="I31" s="56">
        <f>IF(H31=Base!W1,1,0)</f>
        <v>0</v>
      </c>
      <c r="J31" s="343"/>
      <c r="K31" s="34"/>
      <c r="L31" s="34"/>
      <c r="M31" s="34"/>
      <c r="N31" s="34"/>
      <c r="O31" s="34"/>
      <c r="P31" s="34"/>
      <c r="Q31" s="34"/>
      <c r="R31" s="34"/>
      <c r="S31" s="34"/>
      <c r="T31" s="34"/>
      <c r="U31" s="34"/>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c r="DM31" s="280"/>
      <c r="DN31" s="280"/>
      <c r="DO31" s="280"/>
      <c r="DP31" s="280"/>
      <c r="DQ31" s="280"/>
      <c r="DR31" s="280"/>
      <c r="DS31" s="280"/>
      <c r="DT31" s="280"/>
      <c r="DU31" s="280"/>
      <c r="DV31" s="280"/>
      <c r="DW31" s="280"/>
      <c r="DX31" s="280"/>
      <c r="DY31" s="280"/>
      <c r="DZ31" s="280"/>
      <c r="EA31" s="280"/>
      <c r="EB31" s="280"/>
      <c r="EC31" s="280"/>
      <c r="ED31" s="280"/>
      <c r="EE31" s="280"/>
      <c r="EF31" s="280"/>
      <c r="EG31" s="280"/>
    </row>
    <row r="32" spans="1:137" ht="45" customHeight="1" x14ac:dyDescent="0.25">
      <c r="A32" s="63" t="s">
        <v>160</v>
      </c>
      <c r="B32" s="35" t="s">
        <v>50</v>
      </c>
      <c r="C32" s="36" t="s">
        <v>7</v>
      </c>
      <c r="D32" s="36" t="s">
        <v>175</v>
      </c>
      <c r="E32" s="45" t="s">
        <v>355</v>
      </c>
      <c r="F32" s="53" t="s">
        <v>165</v>
      </c>
      <c r="G32" s="345"/>
      <c r="H32" s="351"/>
      <c r="I32" s="56">
        <f>IF(H32=Base!W1,1,0)</f>
        <v>0</v>
      </c>
      <c r="J32" s="343"/>
      <c r="K32" s="34"/>
      <c r="L32" s="34"/>
      <c r="M32" s="34"/>
      <c r="N32" s="34"/>
      <c r="O32" s="34"/>
      <c r="P32" s="34"/>
      <c r="Q32" s="34"/>
      <c r="R32" s="34"/>
      <c r="S32" s="34"/>
      <c r="T32" s="34"/>
      <c r="U32" s="34"/>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c r="DM32" s="280"/>
      <c r="DN32" s="280"/>
      <c r="DO32" s="280"/>
      <c r="DP32" s="280"/>
      <c r="DQ32" s="280"/>
      <c r="DR32" s="280"/>
      <c r="DS32" s="280"/>
      <c r="DT32" s="280"/>
      <c r="DU32" s="280"/>
      <c r="DV32" s="280"/>
      <c r="DW32" s="280"/>
      <c r="DX32" s="280"/>
      <c r="DY32" s="280"/>
      <c r="DZ32" s="280"/>
      <c r="EA32" s="280"/>
      <c r="EB32" s="280"/>
      <c r="EC32" s="280"/>
      <c r="ED32" s="280"/>
      <c r="EE32" s="280"/>
      <c r="EF32" s="280"/>
      <c r="EG32" s="280"/>
    </row>
    <row r="33" spans="1:137" ht="45" customHeight="1" x14ac:dyDescent="0.25">
      <c r="A33" s="63" t="s">
        <v>160</v>
      </c>
      <c r="B33" s="35" t="s">
        <v>134</v>
      </c>
      <c r="C33" s="66" t="s">
        <v>6</v>
      </c>
      <c r="D33" s="36" t="s">
        <v>26</v>
      </c>
      <c r="E33" s="36" t="s">
        <v>32</v>
      </c>
      <c r="F33" s="53" t="s">
        <v>166</v>
      </c>
      <c r="G33" s="347" t="s">
        <v>762</v>
      </c>
      <c r="H33" s="351"/>
      <c r="I33" s="56">
        <f>IF(H33=Base!W1,1,0)</f>
        <v>0</v>
      </c>
      <c r="J33" s="343"/>
      <c r="K33" s="34"/>
      <c r="L33" s="34"/>
      <c r="M33" s="34"/>
      <c r="N33" s="34"/>
      <c r="O33" s="34"/>
      <c r="P33" s="34"/>
      <c r="Q33" s="34"/>
      <c r="R33" s="34"/>
      <c r="S33" s="34"/>
      <c r="T33" s="34"/>
      <c r="U33" s="34"/>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c r="DM33" s="280"/>
      <c r="DN33" s="280"/>
      <c r="DO33" s="280"/>
      <c r="DP33" s="280"/>
      <c r="DQ33" s="280"/>
      <c r="DR33" s="280"/>
      <c r="DS33" s="280"/>
      <c r="DT33" s="280"/>
      <c r="DU33" s="280"/>
      <c r="DV33" s="280"/>
      <c r="DW33" s="280"/>
      <c r="DX33" s="280"/>
      <c r="DY33" s="280"/>
      <c r="DZ33" s="280"/>
      <c r="EA33" s="280"/>
      <c r="EB33" s="280"/>
      <c r="EC33" s="280"/>
      <c r="ED33" s="280"/>
      <c r="EE33" s="280"/>
      <c r="EF33" s="280"/>
      <c r="EG33" s="280"/>
    </row>
    <row r="34" spans="1:137" ht="45" customHeight="1" x14ac:dyDescent="0.25">
      <c r="A34" s="63" t="s">
        <v>160</v>
      </c>
      <c r="B34" s="35" t="s">
        <v>134</v>
      </c>
      <c r="C34" s="66" t="s">
        <v>6</v>
      </c>
      <c r="D34" s="36" t="s">
        <v>10</v>
      </c>
      <c r="E34" s="36" t="s">
        <v>43</v>
      </c>
      <c r="F34" s="53" t="s">
        <v>167</v>
      </c>
      <c r="G34" s="347" t="s">
        <v>764</v>
      </c>
      <c r="H34" s="351"/>
      <c r="I34" s="56">
        <f>IF(H34=Base!X1,1,0)</f>
        <v>0</v>
      </c>
      <c r="J34" s="343"/>
      <c r="K34" s="34"/>
      <c r="L34" s="34"/>
      <c r="M34" s="34"/>
      <c r="N34" s="34"/>
      <c r="O34" s="34"/>
      <c r="P34" s="34"/>
      <c r="Q34" s="34"/>
      <c r="R34" s="34"/>
      <c r="S34" s="34"/>
      <c r="T34" s="34"/>
      <c r="U34" s="34"/>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c r="DM34" s="280"/>
      <c r="DN34" s="280"/>
      <c r="DO34" s="280"/>
      <c r="DP34" s="280"/>
      <c r="DQ34" s="280"/>
      <c r="DR34" s="280"/>
      <c r="DS34" s="280"/>
      <c r="DT34" s="280"/>
      <c r="DU34" s="280"/>
      <c r="DV34" s="280"/>
      <c r="DW34" s="280"/>
      <c r="DX34" s="280"/>
      <c r="DY34" s="280"/>
      <c r="DZ34" s="280"/>
      <c r="EA34" s="280"/>
      <c r="EB34" s="280"/>
      <c r="EC34" s="280"/>
      <c r="ED34" s="280"/>
      <c r="EE34" s="280"/>
      <c r="EF34" s="280"/>
      <c r="EG34" s="280"/>
    </row>
    <row r="35" spans="1:137" ht="45" customHeight="1" x14ac:dyDescent="0.25">
      <c r="A35" s="63" t="s">
        <v>160</v>
      </c>
      <c r="B35" s="35" t="s">
        <v>134</v>
      </c>
      <c r="C35" s="66" t="s">
        <v>6</v>
      </c>
      <c r="D35" s="36" t="s">
        <v>10</v>
      </c>
      <c r="E35" s="36" t="s">
        <v>190</v>
      </c>
      <c r="F35" s="53" t="s">
        <v>760</v>
      </c>
      <c r="G35" s="347" t="s">
        <v>764</v>
      </c>
      <c r="H35" s="351"/>
      <c r="I35" s="56">
        <f>IF(H35=Base!X1,1,0)</f>
        <v>0</v>
      </c>
      <c r="J35" s="343"/>
      <c r="K35" s="34"/>
      <c r="L35" s="34"/>
      <c r="M35" s="34"/>
      <c r="N35" s="34"/>
      <c r="O35" s="34"/>
      <c r="P35" s="34"/>
      <c r="Q35" s="34"/>
      <c r="R35" s="34"/>
      <c r="S35" s="34"/>
      <c r="T35" s="34"/>
      <c r="U35" s="34"/>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0"/>
      <c r="DH35" s="280"/>
      <c r="DI35" s="280"/>
      <c r="DJ35" s="280"/>
      <c r="DK35" s="280"/>
      <c r="DL35" s="280"/>
      <c r="DM35" s="280"/>
      <c r="DN35" s="280"/>
      <c r="DO35" s="280"/>
      <c r="DP35" s="280"/>
      <c r="DQ35" s="280"/>
      <c r="DR35" s="280"/>
      <c r="DS35" s="280"/>
      <c r="DT35" s="280"/>
      <c r="DU35" s="280"/>
      <c r="DV35" s="280"/>
      <c r="DW35" s="280"/>
      <c r="DX35" s="280"/>
      <c r="DY35" s="280"/>
      <c r="DZ35" s="280"/>
      <c r="EA35" s="280"/>
      <c r="EB35" s="280"/>
      <c r="EC35" s="280"/>
      <c r="ED35" s="280"/>
      <c r="EE35" s="280"/>
      <c r="EF35" s="280"/>
      <c r="EG35" s="280"/>
    </row>
    <row r="36" spans="1:137" ht="45" customHeight="1" x14ac:dyDescent="0.25">
      <c r="A36" s="63" t="s">
        <v>160</v>
      </c>
      <c r="B36" s="35" t="s">
        <v>134</v>
      </c>
      <c r="C36" s="76" t="s">
        <v>7</v>
      </c>
      <c r="D36" s="36" t="s">
        <v>10</v>
      </c>
      <c r="E36" s="35" t="s">
        <v>33</v>
      </c>
      <c r="F36" s="37" t="s">
        <v>734</v>
      </c>
      <c r="G36" s="347" t="s">
        <v>764</v>
      </c>
      <c r="H36" s="351"/>
      <c r="I36" s="56">
        <f>IF(H36=Base!X1,1,0)</f>
        <v>0</v>
      </c>
      <c r="J36" s="343"/>
      <c r="K36" s="34"/>
      <c r="L36" s="34"/>
      <c r="M36" s="34"/>
      <c r="N36" s="34"/>
      <c r="O36" s="34"/>
      <c r="P36" s="34"/>
      <c r="Q36" s="34"/>
      <c r="R36" s="34"/>
      <c r="S36" s="34"/>
      <c r="T36" s="34"/>
      <c r="U36" s="34"/>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c r="DM36" s="280"/>
      <c r="DN36" s="280"/>
      <c r="DO36" s="280"/>
      <c r="DP36" s="280"/>
      <c r="DQ36" s="280"/>
      <c r="DR36" s="280"/>
      <c r="DS36" s="280"/>
      <c r="DT36" s="280"/>
      <c r="DU36" s="280"/>
      <c r="DV36" s="280"/>
      <c r="DW36" s="280"/>
      <c r="DX36" s="280"/>
      <c r="DY36" s="280"/>
      <c r="DZ36" s="280"/>
      <c r="EA36" s="280"/>
      <c r="EB36" s="280"/>
      <c r="EC36" s="280"/>
      <c r="ED36" s="280"/>
      <c r="EE36" s="280"/>
      <c r="EF36" s="280"/>
      <c r="EG36" s="280"/>
    </row>
    <row r="37" spans="1:137" ht="45" customHeight="1" x14ac:dyDescent="0.25">
      <c r="A37" s="63" t="s">
        <v>160</v>
      </c>
      <c r="B37" s="35" t="s">
        <v>134</v>
      </c>
      <c r="C37" s="66" t="s">
        <v>6</v>
      </c>
      <c r="D37" s="36" t="s">
        <v>10</v>
      </c>
      <c r="E37" s="35" t="s">
        <v>33</v>
      </c>
      <c r="F37" s="53" t="s">
        <v>168</v>
      </c>
      <c r="G37" s="347" t="s">
        <v>764</v>
      </c>
      <c r="H37" s="351"/>
      <c r="I37" s="56">
        <f>IF(H37=Base!W1,1,0)</f>
        <v>0</v>
      </c>
      <c r="J37" s="343"/>
      <c r="K37" s="34"/>
      <c r="L37" s="34"/>
      <c r="M37" s="34"/>
      <c r="N37" s="34"/>
      <c r="O37" s="34"/>
      <c r="P37" s="34"/>
      <c r="Q37" s="34"/>
      <c r="R37" s="34"/>
      <c r="S37" s="34"/>
      <c r="T37" s="34"/>
      <c r="U37" s="34"/>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0"/>
      <c r="DM37" s="280"/>
      <c r="DN37" s="280"/>
      <c r="DO37" s="280"/>
      <c r="DP37" s="280"/>
      <c r="DQ37" s="280"/>
      <c r="DR37" s="280"/>
      <c r="DS37" s="280"/>
      <c r="DT37" s="280"/>
      <c r="DU37" s="280"/>
      <c r="DV37" s="280"/>
      <c r="DW37" s="280"/>
      <c r="DX37" s="280"/>
      <c r="DY37" s="280"/>
      <c r="DZ37" s="280"/>
      <c r="EA37" s="280"/>
      <c r="EB37" s="280"/>
      <c r="EC37" s="280"/>
      <c r="ED37" s="280"/>
      <c r="EE37" s="280"/>
      <c r="EF37" s="280"/>
      <c r="EG37" s="280"/>
    </row>
    <row r="38" spans="1:137" ht="45" customHeight="1" x14ac:dyDescent="0.25">
      <c r="A38" s="63" t="s">
        <v>160</v>
      </c>
      <c r="B38" s="35" t="s">
        <v>134</v>
      </c>
      <c r="C38" s="66" t="s">
        <v>7</v>
      </c>
      <c r="D38" s="36" t="s">
        <v>10</v>
      </c>
      <c r="E38" s="36" t="s">
        <v>43</v>
      </c>
      <c r="F38" s="37" t="s">
        <v>169</v>
      </c>
      <c r="G38" s="347" t="s">
        <v>764</v>
      </c>
      <c r="H38" s="351"/>
      <c r="I38" s="56">
        <f>IF(H38=Base!X1,1,0)</f>
        <v>0</v>
      </c>
      <c r="J38" s="343"/>
      <c r="K38" s="34"/>
      <c r="L38" s="34"/>
      <c r="M38" s="34"/>
      <c r="N38" s="34"/>
      <c r="O38" s="34"/>
      <c r="P38" s="34"/>
      <c r="Q38" s="34"/>
      <c r="R38" s="34"/>
      <c r="S38" s="34"/>
      <c r="T38" s="34"/>
      <c r="U38" s="34"/>
      <c r="V38" s="280"/>
      <c r="W38" s="280"/>
      <c r="X38" s="280"/>
      <c r="Y38" s="280"/>
      <c r="Z38" s="280"/>
      <c r="AA38" s="280"/>
      <c r="AB38" s="280">
        <f>AVERAGE(I152,I153,I154)</f>
        <v>0</v>
      </c>
      <c r="AC38" s="280" t="e">
        <f>SUM(FamillesAA39)</f>
        <v>#NAME?</v>
      </c>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0"/>
      <c r="DL38" s="280"/>
      <c r="DM38" s="280"/>
      <c r="DN38" s="280"/>
      <c r="DO38" s="280"/>
      <c r="DP38" s="280"/>
      <c r="DQ38" s="280"/>
      <c r="DR38" s="280"/>
      <c r="DS38" s="280"/>
      <c r="DT38" s="280"/>
      <c r="DU38" s="280"/>
      <c r="DV38" s="280"/>
      <c r="DW38" s="280"/>
      <c r="DX38" s="280"/>
      <c r="DY38" s="280"/>
      <c r="DZ38" s="280"/>
      <c r="EA38" s="280"/>
      <c r="EB38" s="280"/>
      <c r="EC38" s="280"/>
      <c r="ED38" s="280"/>
      <c r="EE38" s="280"/>
      <c r="EF38" s="280"/>
      <c r="EG38" s="280"/>
    </row>
    <row r="39" spans="1:137" ht="45" customHeight="1" x14ac:dyDescent="0.25">
      <c r="A39" s="63" t="s">
        <v>160</v>
      </c>
      <c r="B39" s="35" t="s">
        <v>134</v>
      </c>
      <c r="C39" s="66" t="s">
        <v>6</v>
      </c>
      <c r="D39" s="36" t="s">
        <v>10</v>
      </c>
      <c r="E39" s="36" t="s">
        <v>43</v>
      </c>
      <c r="F39" s="53" t="s">
        <v>731</v>
      </c>
      <c r="G39" s="347" t="s">
        <v>764</v>
      </c>
      <c r="H39" s="351"/>
      <c r="I39" s="56">
        <f>IF(H39=Base!X1,1,0)</f>
        <v>0</v>
      </c>
      <c r="J39" s="343"/>
      <c r="K39" s="34"/>
      <c r="L39" s="34"/>
      <c r="M39" s="34"/>
      <c r="N39" s="34"/>
      <c r="O39" s="34"/>
      <c r="P39" s="34"/>
      <c r="Q39" s="34"/>
      <c r="R39" s="34"/>
      <c r="S39" s="34"/>
      <c r="T39" s="34"/>
      <c r="U39" s="34"/>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c r="DM39" s="280"/>
      <c r="DN39" s="280"/>
      <c r="DO39" s="280"/>
      <c r="DP39" s="280"/>
      <c r="DQ39" s="280"/>
      <c r="DR39" s="280"/>
      <c r="DS39" s="280"/>
      <c r="DT39" s="280"/>
      <c r="DU39" s="280"/>
      <c r="DV39" s="280"/>
      <c r="DW39" s="280"/>
      <c r="DX39" s="280"/>
      <c r="DY39" s="280"/>
      <c r="DZ39" s="280"/>
      <c r="EA39" s="280"/>
      <c r="EB39" s="280"/>
      <c r="EC39" s="280"/>
      <c r="ED39" s="280"/>
      <c r="EE39" s="280"/>
      <c r="EF39" s="280"/>
      <c r="EG39" s="280"/>
    </row>
    <row r="40" spans="1:137" ht="45" customHeight="1" x14ac:dyDescent="0.25">
      <c r="A40" s="63" t="s">
        <v>160</v>
      </c>
      <c r="B40" s="35" t="s">
        <v>134</v>
      </c>
      <c r="C40" s="66" t="s">
        <v>6</v>
      </c>
      <c r="D40" s="36" t="s">
        <v>10</v>
      </c>
      <c r="E40" s="36" t="s">
        <v>44</v>
      </c>
      <c r="F40" s="53" t="s">
        <v>758</v>
      </c>
      <c r="G40" s="347" t="s">
        <v>764</v>
      </c>
      <c r="H40" s="351"/>
      <c r="I40" s="56">
        <f>IF(H40=Base!W1,1,0)</f>
        <v>0</v>
      </c>
      <c r="J40" s="343"/>
      <c r="K40" s="34"/>
      <c r="L40" s="34"/>
      <c r="M40" s="34"/>
      <c r="N40" s="34"/>
      <c r="O40" s="34"/>
      <c r="P40" s="34"/>
      <c r="Q40" s="34"/>
      <c r="R40" s="34"/>
      <c r="S40" s="34"/>
      <c r="T40" s="34"/>
      <c r="U40" s="34"/>
      <c r="V40" s="280"/>
      <c r="W40" s="280"/>
      <c r="X40" s="280"/>
      <c r="Y40" s="280"/>
      <c r="Z40" s="280"/>
      <c r="AA40" s="280"/>
      <c r="AB40" s="280"/>
      <c r="AC40" s="280"/>
      <c r="AD40" s="280"/>
      <c r="AE40" s="280">
        <f>IF(H164=AE43,1,0)</f>
        <v>0</v>
      </c>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c r="DM40" s="280"/>
      <c r="DN40" s="280"/>
      <c r="DO40" s="280"/>
      <c r="DP40" s="280"/>
      <c r="DQ40" s="280"/>
      <c r="DR40" s="280"/>
      <c r="DS40" s="280"/>
      <c r="DT40" s="280"/>
      <c r="DU40" s="280"/>
      <c r="DV40" s="280"/>
      <c r="DW40" s="280"/>
      <c r="DX40" s="280"/>
      <c r="DY40" s="280"/>
      <c r="DZ40" s="280"/>
      <c r="EA40" s="280"/>
      <c r="EB40" s="280"/>
      <c r="EC40" s="280"/>
      <c r="ED40" s="280"/>
      <c r="EE40" s="280"/>
      <c r="EF40" s="280"/>
      <c r="EG40" s="280"/>
    </row>
    <row r="41" spans="1:137" ht="45" customHeight="1" x14ac:dyDescent="0.25">
      <c r="A41" s="63" t="s">
        <v>160</v>
      </c>
      <c r="B41" s="35" t="s">
        <v>134</v>
      </c>
      <c r="C41" s="66" t="s">
        <v>6</v>
      </c>
      <c r="D41" s="36" t="s">
        <v>10</v>
      </c>
      <c r="E41" s="36" t="s">
        <v>44</v>
      </c>
      <c r="F41" s="53" t="s">
        <v>730</v>
      </c>
      <c r="G41" s="347" t="s">
        <v>764</v>
      </c>
      <c r="H41" s="351"/>
      <c r="I41" s="56">
        <f>IF(H41=Base!W1,1,0)</f>
        <v>0</v>
      </c>
      <c r="J41" s="343"/>
      <c r="K41" s="34"/>
      <c r="L41" s="34"/>
      <c r="M41" s="34"/>
      <c r="N41" s="34"/>
      <c r="O41" s="34"/>
      <c r="P41" s="34"/>
      <c r="Q41" s="34"/>
      <c r="R41" s="34"/>
      <c r="S41" s="34"/>
      <c r="T41" s="34"/>
      <c r="U41" s="34"/>
      <c r="V41" s="280"/>
      <c r="W41" s="280"/>
      <c r="X41" s="280"/>
      <c r="Y41" s="280"/>
      <c r="Z41" s="280"/>
      <c r="AA41" s="280"/>
      <c r="AB41" s="280"/>
      <c r="AC41" s="280"/>
      <c r="AD41" s="280"/>
      <c r="AE41" s="280">
        <f>IF(H164=AE44,2,0)</f>
        <v>0</v>
      </c>
      <c r="AF41" s="280">
        <f>SUM(AE40:AE42)</f>
        <v>0</v>
      </c>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c r="DM41" s="280"/>
      <c r="DN41" s="280"/>
      <c r="DO41" s="280"/>
      <c r="DP41" s="280"/>
      <c r="DQ41" s="280"/>
      <c r="DR41" s="280"/>
      <c r="DS41" s="280"/>
      <c r="DT41" s="280"/>
      <c r="DU41" s="280"/>
      <c r="DV41" s="280"/>
      <c r="DW41" s="280"/>
      <c r="DX41" s="280"/>
      <c r="DY41" s="280"/>
      <c r="DZ41" s="280"/>
      <c r="EA41" s="280"/>
      <c r="EB41" s="280"/>
      <c r="EC41" s="280"/>
      <c r="ED41" s="280"/>
      <c r="EE41" s="280"/>
      <c r="EF41" s="280"/>
      <c r="EG41" s="280"/>
    </row>
    <row r="42" spans="1:137" ht="45" customHeight="1" x14ac:dyDescent="0.25">
      <c r="A42" s="63" t="s">
        <v>160</v>
      </c>
      <c r="B42" s="35" t="s">
        <v>170</v>
      </c>
      <c r="C42" s="36" t="s">
        <v>7</v>
      </c>
      <c r="D42" s="36" t="s">
        <v>12</v>
      </c>
      <c r="E42" s="36" t="s">
        <v>39</v>
      </c>
      <c r="F42" s="53" t="s">
        <v>171</v>
      </c>
      <c r="G42" s="345"/>
      <c r="H42" s="351"/>
      <c r="I42" s="56">
        <f>IF(H42=Base!X1,1,0)</f>
        <v>0</v>
      </c>
      <c r="J42" s="343"/>
      <c r="K42" s="34"/>
      <c r="L42" s="34"/>
      <c r="M42" s="34"/>
      <c r="N42" s="34"/>
      <c r="O42" s="34"/>
      <c r="P42" s="34"/>
      <c r="Q42" s="34"/>
      <c r="R42" s="34"/>
      <c r="S42" s="34"/>
      <c r="T42" s="34"/>
      <c r="U42" s="34"/>
      <c r="V42" s="280"/>
      <c r="W42" s="280"/>
      <c r="X42" s="280"/>
      <c r="Y42" s="280"/>
      <c r="Z42" s="280"/>
      <c r="AA42" s="280"/>
      <c r="AB42" s="280"/>
      <c r="AC42" s="280"/>
      <c r="AD42" s="280"/>
      <c r="AE42" s="280">
        <f>IF(H164=AE45,3,0)</f>
        <v>0</v>
      </c>
      <c r="AF42" s="280"/>
      <c r="AG42" s="280">
        <f>SUM(I168,I173,I178,I179)</f>
        <v>0</v>
      </c>
      <c r="AH42" s="280">
        <f>IF(AG42=0,0,1)</f>
        <v>0</v>
      </c>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80"/>
      <c r="DA42" s="280"/>
      <c r="DB42" s="280"/>
      <c r="DC42" s="280"/>
      <c r="DD42" s="280"/>
      <c r="DE42" s="280"/>
      <c r="DF42" s="280"/>
      <c r="DG42" s="280"/>
      <c r="DH42" s="280"/>
      <c r="DI42" s="280"/>
      <c r="DJ42" s="280"/>
      <c r="DK42" s="280"/>
      <c r="DL42" s="280"/>
      <c r="DM42" s="280"/>
      <c r="DN42" s="280"/>
      <c r="DO42" s="280"/>
      <c r="DP42" s="280"/>
      <c r="DQ42" s="280"/>
      <c r="DR42" s="280"/>
      <c r="DS42" s="280"/>
      <c r="DT42" s="280"/>
      <c r="DU42" s="280"/>
      <c r="DV42" s="280"/>
      <c r="DW42" s="280"/>
      <c r="DX42" s="280"/>
      <c r="DY42" s="280"/>
      <c r="DZ42" s="280"/>
      <c r="EA42" s="280"/>
      <c r="EB42" s="280"/>
      <c r="EC42" s="280"/>
      <c r="ED42" s="280"/>
      <c r="EE42" s="280"/>
      <c r="EF42" s="280"/>
      <c r="EG42" s="280"/>
    </row>
    <row r="43" spans="1:137" ht="45" customHeight="1" x14ac:dyDescent="0.25">
      <c r="A43" s="63" t="s">
        <v>160</v>
      </c>
      <c r="B43" s="35" t="s">
        <v>170</v>
      </c>
      <c r="C43" s="36" t="s">
        <v>7</v>
      </c>
      <c r="D43" s="36" t="s">
        <v>10</v>
      </c>
      <c r="E43" s="36" t="s">
        <v>43</v>
      </c>
      <c r="F43" s="53" t="s">
        <v>172</v>
      </c>
      <c r="G43" s="347" t="s">
        <v>764</v>
      </c>
      <c r="H43" s="351"/>
      <c r="I43" s="56">
        <f>IF(H43=Base!W1,1,0)</f>
        <v>0</v>
      </c>
      <c r="J43" s="343"/>
      <c r="K43" s="34"/>
      <c r="L43" s="34"/>
      <c r="M43" s="34"/>
      <c r="N43" s="34"/>
      <c r="O43" s="34"/>
      <c r="P43" s="34"/>
      <c r="Q43" s="34"/>
      <c r="R43" s="34"/>
      <c r="S43" s="34"/>
      <c r="T43" s="34"/>
      <c r="U43" s="34"/>
      <c r="V43" s="280"/>
      <c r="W43" s="280"/>
      <c r="X43" s="280"/>
      <c r="Y43" s="280"/>
      <c r="Z43" s="280"/>
      <c r="AA43" s="280"/>
      <c r="AB43" s="280"/>
      <c r="AC43" s="280"/>
      <c r="AD43" s="280"/>
      <c r="AE43" s="280" t="s">
        <v>98</v>
      </c>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0"/>
      <c r="DA43" s="280"/>
      <c r="DB43" s="280"/>
      <c r="DC43" s="280"/>
      <c r="DD43" s="280"/>
      <c r="DE43" s="280"/>
      <c r="DF43" s="280"/>
      <c r="DG43" s="280"/>
      <c r="DH43" s="280"/>
      <c r="DI43" s="280"/>
      <c r="DJ43" s="280"/>
      <c r="DK43" s="280"/>
      <c r="DL43" s="280"/>
      <c r="DM43" s="280"/>
      <c r="DN43" s="280"/>
      <c r="DO43" s="280"/>
      <c r="DP43" s="280"/>
      <c r="DQ43" s="280"/>
      <c r="DR43" s="280"/>
      <c r="DS43" s="280"/>
      <c r="DT43" s="280"/>
      <c r="DU43" s="280"/>
      <c r="DV43" s="280"/>
      <c r="DW43" s="280"/>
      <c r="DX43" s="280"/>
      <c r="DY43" s="280"/>
      <c r="DZ43" s="280"/>
      <c r="EA43" s="280"/>
      <c r="EB43" s="280"/>
      <c r="EC43" s="280"/>
      <c r="ED43" s="280"/>
      <c r="EE43" s="280"/>
      <c r="EF43" s="280"/>
      <c r="EG43" s="280"/>
    </row>
    <row r="44" spans="1:137" ht="45" customHeight="1" x14ac:dyDescent="0.25">
      <c r="A44" s="63" t="s">
        <v>160</v>
      </c>
      <c r="B44" s="35" t="s">
        <v>170</v>
      </c>
      <c r="C44" s="36" t="s">
        <v>7</v>
      </c>
      <c r="D44" s="36" t="s">
        <v>175</v>
      </c>
      <c r="E44" s="36" t="s">
        <v>43</v>
      </c>
      <c r="F44" s="53" t="s">
        <v>178</v>
      </c>
      <c r="G44" s="347" t="s">
        <v>764</v>
      </c>
      <c r="H44" s="351"/>
      <c r="I44" s="56">
        <f>IF(H44=Base!W1,1,0)</f>
        <v>0</v>
      </c>
      <c r="J44" s="343"/>
      <c r="K44" s="34"/>
      <c r="L44" s="34"/>
      <c r="M44" s="34"/>
      <c r="N44" s="34"/>
      <c r="O44" s="34"/>
      <c r="P44" s="34"/>
      <c r="Q44" s="34"/>
      <c r="R44" s="34"/>
      <c r="S44" s="34"/>
      <c r="T44" s="34"/>
      <c r="U44" s="34"/>
      <c r="V44" s="280"/>
      <c r="W44" s="280"/>
      <c r="X44" s="280"/>
      <c r="Y44" s="280"/>
      <c r="Z44" s="280"/>
      <c r="AA44" s="280"/>
      <c r="AB44" s="280"/>
      <c r="AC44" s="280"/>
      <c r="AD44" s="280"/>
      <c r="AE44" s="280" t="s">
        <v>100</v>
      </c>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0"/>
      <c r="DM44" s="280"/>
      <c r="DN44" s="280"/>
      <c r="DO44" s="280"/>
      <c r="DP44" s="280"/>
      <c r="DQ44" s="280"/>
      <c r="DR44" s="280"/>
      <c r="DS44" s="280"/>
      <c r="DT44" s="280"/>
      <c r="DU44" s="280"/>
      <c r="DV44" s="280"/>
      <c r="DW44" s="280"/>
      <c r="DX44" s="280"/>
      <c r="DY44" s="280"/>
      <c r="DZ44" s="280"/>
      <c r="EA44" s="280"/>
      <c r="EB44" s="280"/>
      <c r="EC44" s="280"/>
      <c r="ED44" s="280"/>
      <c r="EE44" s="280"/>
      <c r="EF44" s="280"/>
      <c r="EG44" s="280"/>
    </row>
    <row r="45" spans="1:137" ht="45" customHeight="1" x14ac:dyDescent="0.25">
      <c r="A45" s="63" t="s">
        <v>160</v>
      </c>
      <c r="B45" s="36" t="s">
        <v>170</v>
      </c>
      <c r="C45" s="66" t="s">
        <v>6</v>
      </c>
      <c r="D45" s="36" t="s">
        <v>173</v>
      </c>
      <c r="E45" s="45" t="s">
        <v>31</v>
      </c>
      <c r="F45" s="181" t="s">
        <v>322</v>
      </c>
      <c r="G45" s="348" t="s">
        <v>763</v>
      </c>
      <c r="H45" s="351"/>
      <c r="I45" s="56"/>
      <c r="J45" s="343"/>
      <c r="K45" s="34"/>
      <c r="L45" s="34"/>
      <c r="M45" s="34"/>
      <c r="N45" s="34"/>
      <c r="O45" s="34"/>
      <c r="P45" s="34"/>
      <c r="Q45" s="34"/>
      <c r="R45" s="34"/>
      <c r="S45" s="34"/>
      <c r="T45" s="34"/>
      <c r="U45" s="34"/>
      <c r="V45" s="280"/>
      <c r="W45" s="280"/>
      <c r="X45" s="280"/>
      <c r="Y45" s="280"/>
      <c r="Z45" s="280"/>
      <c r="AA45" s="280"/>
      <c r="AB45" s="280"/>
      <c r="AC45" s="280"/>
      <c r="AD45" s="280"/>
      <c r="AE45" s="280" t="s">
        <v>99</v>
      </c>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row>
    <row r="46" spans="1:137" ht="45" customHeight="1" x14ac:dyDescent="0.25">
      <c r="A46" s="63" t="s">
        <v>160</v>
      </c>
      <c r="B46" s="36" t="s">
        <v>170</v>
      </c>
      <c r="C46" s="82" t="s">
        <v>6</v>
      </c>
      <c r="D46" s="36" t="s">
        <v>173</v>
      </c>
      <c r="E46" s="45" t="s">
        <v>31</v>
      </c>
      <c r="F46" s="120" t="s">
        <v>318</v>
      </c>
      <c r="G46" s="348" t="s">
        <v>763</v>
      </c>
      <c r="H46" s="352"/>
      <c r="I46" s="56"/>
      <c r="J46" s="343"/>
      <c r="K46" s="34"/>
      <c r="L46" s="34"/>
      <c r="M46" s="34"/>
      <c r="N46" s="34"/>
      <c r="O46" s="34"/>
      <c r="P46" s="34"/>
      <c r="Q46" s="34"/>
      <c r="R46" s="34"/>
      <c r="S46" s="34"/>
      <c r="T46" s="34"/>
      <c r="U46" s="34"/>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row>
    <row r="47" spans="1:137" ht="45" customHeight="1" x14ac:dyDescent="0.25">
      <c r="A47" s="63" t="s">
        <v>160</v>
      </c>
      <c r="B47" s="36" t="s">
        <v>170</v>
      </c>
      <c r="C47" s="81" t="s">
        <v>6</v>
      </c>
      <c r="D47" s="36" t="s">
        <v>173</v>
      </c>
      <c r="E47" s="45" t="s">
        <v>31</v>
      </c>
      <c r="F47" s="80" t="s">
        <v>319</v>
      </c>
      <c r="G47" s="348" t="s">
        <v>763</v>
      </c>
      <c r="H47" s="352"/>
      <c r="I47" s="56"/>
      <c r="J47" s="343"/>
      <c r="K47" s="34"/>
      <c r="L47" s="34"/>
      <c r="M47" s="34"/>
      <c r="N47" s="34"/>
      <c r="O47" s="34"/>
      <c r="P47" s="34"/>
      <c r="Q47" s="34"/>
      <c r="R47" s="34"/>
      <c r="S47" s="34"/>
      <c r="T47" s="34"/>
      <c r="U47" s="34"/>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row>
    <row r="48" spans="1:137" ht="45" customHeight="1" x14ac:dyDescent="0.25">
      <c r="A48" s="44" t="s">
        <v>284</v>
      </c>
      <c r="B48" s="35" t="s">
        <v>132</v>
      </c>
      <c r="C48" s="36" t="s">
        <v>7</v>
      </c>
      <c r="D48" s="36" t="s">
        <v>10</v>
      </c>
      <c r="E48" s="36" t="s">
        <v>68</v>
      </c>
      <c r="F48" s="79" t="s">
        <v>75</v>
      </c>
      <c r="G48" s="347" t="s">
        <v>764</v>
      </c>
      <c r="H48" s="351"/>
      <c r="I48" s="39">
        <f>IF(H48=Base!W1,1,0)</f>
        <v>0</v>
      </c>
      <c r="J48" s="343"/>
      <c r="K48" s="34"/>
      <c r="L48" s="34"/>
      <c r="M48" s="34"/>
      <c r="N48" s="34"/>
      <c r="O48" s="34"/>
      <c r="P48" s="34"/>
      <c r="Q48" s="34"/>
      <c r="R48" s="34"/>
      <c r="S48" s="34"/>
      <c r="T48" s="34"/>
      <c r="U48" s="34"/>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row>
    <row r="49" spans="1:137" ht="45" customHeight="1" x14ac:dyDescent="0.25">
      <c r="A49" s="44" t="s">
        <v>284</v>
      </c>
      <c r="B49" s="35" t="s">
        <v>132</v>
      </c>
      <c r="C49" s="66" t="s">
        <v>7</v>
      </c>
      <c r="D49" s="36" t="s">
        <v>173</v>
      </c>
      <c r="E49" s="36" t="s">
        <v>174</v>
      </c>
      <c r="F49" s="37" t="s">
        <v>271</v>
      </c>
      <c r="G49" s="345"/>
      <c r="H49" s="351"/>
      <c r="I49" s="39">
        <f>IF(H49=Base!W1,1,0)</f>
        <v>0</v>
      </c>
      <c r="J49" s="343"/>
      <c r="K49" s="34"/>
      <c r="L49" s="34"/>
      <c r="M49" s="34"/>
      <c r="N49" s="34"/>
      <c r="O49" s="34"/>
      <c r="P49" s="34"/>
      <c r="Q49" s="34"/>
      <c r="R49" s="34"/>
      <c r="S49" s="34"/>
      <c r="T49" s="34"/>
      <c r="U49" s="34"/>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row>
    <row r="50" spans="1:137" ht="45" customHeight="1" x14ac:dyDescent="0.25">
      <c r="A50" s="44" t="s">
        <v>284</v>
      </c>
      <c r="B50" s="35" t="s">
        <v>50</v>
      </c>
      <c r="C50" s="66" t="s">
        <v>7</v>
      </c>
      <c r="D50" s="36" t="s">
        <v>173</v>
      </c>
      <c r="E50" s="36" t="s">
        <v>174</v>
      </c>
      <c r="F50" s="37" t="s">
        <v>69</v>
      </c>
      <c r="G50" s="345"/>
      <c r="H50" s="351"/>
      <c r="I50" s="39">
        <f>IF(H50=Base!X1,1,0)</f>
        <v>0</v>
      </c>
      <c r="J50" s="343"/>
      <c r="K50" s="34"/>
      <c r="L50" s="34"/>
      <c r="M50" s="34"/>
      <c r="N50" s="34"/>
      <c r="O50" s="34"/>
      <c r="P50" s="34"/>
      <c r="Q50" s="34"/>
      <c r="R50" s="34"/>
      <c r="S50" s="34"/>
      <c r="T50" s="34"/>
      <c r="U50" s="34"/>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row>
    <row r="51" spans="1:137" ht="45" customHeight="1" x14ac:dyDescent="0.25">
      <c r="A51" s="44" t="s">
        <v>284</v>
      </c>
      <c r="B51" s="35" t="s">
        <v>50</v>
      </c>
      <c r="C51" s="36" t="s">
        <v>7</v>
      </c>
      <c r="D51" s="36" t="s">
        <v>12</v>
      </c>
      <c r="E51" s="36" t="s">
        <v>39</v>
      </c>
      <c r="F51" s="37" t="s">
        <v>73</v>
      </c>
      <c r="G51" s="345"/>
      <c r="H51" s="351"/>
      <c r="I51" s="39">
        <f>IF(H51=Base!X1,1,0)</f>
        <v>0</v>
      </c>
      <c r="J51" s="343"/>
      <c r="K51" s="34"/>
      <c r="L51" s="34"/>
      <c r="M51" s="34"/>
      <c r="N51" s="34"/>
      <c r="O51" s="34"/>
      <c r="P51" s="34"/>
      <c r="Q51" s="34"/>
      <c r="R51" s="34"/>
      <c r="S51" s="34"/>
      <c r="T51" s="34"/>
      <c r="U51" s="34"/>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row>
    <row r="52" spans="1:137" ht="45" customHeight="1" x14ac:dyDescent="0.25">
      <c r="A52" s="44" t="s">
        <v>284</v>
      </c>
      <c r="B52" s="35" t="s">
        <v>134</v>
      </c>
      <c r="C52" s="66" t="s">
        <v>6</v>
      </c>
      <c r="D52" s="36" t="s">
        <v>26</v>
      </c>
      <c r="E52" s="36" t="s">
        <v>32</v>
      </c>
      <c r="F52" s="37" t="s">
        <v>147</v>
      </c>
      <c r="G52" s="347" t="s">
        <v>762</v>
      </c>
      <c r="H52" s="351"/>
      <c r="I52" s="39">
        <f>IF(H52=Base!X1,1,0)</f>
        <v>0</v>
      </c>
      <c r="J52" s="343"/>
      <c r="K52" s="34"/>
      <c r="L52" s="34"/>
      <c r="M52" s="34"/>
      <c r="N52" s="34"/>
      <c r="O52" s="34"/>
      <c r="P52" s="34"/>
      <c r="Q52" s="34"/>
      <c r="R52" s="34"/>
      <c r="S52" s="34"/>
      <c r="T52" s="34"/>
      <c r="U52" s="34"/>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row>
    <row r="53" spans="1:137" ht="45" customHeight="1" x14ac:dyDescent="0.25">
      <c r="A53" s="44" t="s">
        <v>284</v>
      </c>
      <c r="B53" s="35" t="s">
        <v>134</v>
      </c>
      <c r="C53" s="66" t="s">
        <v>6</v>
      </c>
      <c r="D53" s="36" t="s">
        <v>10</v>
      </c>
      <c r="E53" s="35" t="s">
        <v>68</v>
      </c>
      <c r="F53" s="37" t="s">
        <v>148</v>
      </c>
      <c r="G53" s="347" t="s">
        <v>764</v>
      </c>
      <c r="H53" s="351"/>
      <c r="I53" s="39">
        <f>IF(H53=Base!X1,1,0)</f>
        <v>0</v>
      </c>
      <c r="J53" s="343"/>
      <c r="K53" s="34"/>
      <c r="L53" s="34"/>
      <c r="M53" s="34"/>
      <c r="N53" s="34"/>
      <c r="O53" s="34"/>
      <c r="P53" s="34"/>
      <c r="Q53" s="34"/>
      <c r="R53" s="34"/>
      <c r="S53" s="34"/>
      <c r="T53" s="34"/>
      <c r="U53" s="34"/>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row>
    <row r="54" spans="1:137" ht="45" customHeight="1" x14ac:dyDescent="0.25">
      <c r="A54" s="44" t="s">
        <v>284</v>
      </c>
      <c r="B54" s="35" t="s">
        <v>134</v>
      </c>
      <c r="C54" s="36" t="s">
        <v>7</v>
      </c>
      <c r="D54" s="36" t="s">
        <v>10</v>
      </c>
      <c r="E54" s="35" t="s">
        <v>68</v>
      </c>
      <c r="F54" s="37" t="s">
        <v>149</v>
      </c>
      <c r="G54" s="347" t="s">
        <v>764</v>
      </c>
      <c r="H54" s="351"/>
      <c r="I54" s="39">
        <f>IF(H54=Base!X1,1,0)</f>
        <v>0</v>
      </c>
      <c r="J54" s="343"/>
      <c r="K54" s="34"/>
      <c r="L54" s="34"/>
      <c r="M54" s="34"/>
      <c r="N54" s="34"/>
      <c r="O54" s="34"/>
      <c r="P54" s="34"/>
      <c r="Q54" s="34"/>
      <c r="R54" s="34"/>
      <c r="S54" s="34"/>
      <c r="T54" s="34"/>
      <c r="U54" s="34"/>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row>
    <row r="55" spans="1:137" ht="45" customHeight="1" x14ac:dyDescent="0.25">
      <c r="A55" s="44" t="s">
        <v>284</v>
      </c>
      <c r="B55" s="35" t="s">
        <v>134</v>
      </c>
      <c r="C55" s="66" t="s">
        <v>6</v>
      </c>
      <c r="D55" s="36" t="s">
        <v>10</v>
      </c>
      <c r="E55" s="35" t="s">
        <v>68</v>
      </c>
      <c r="F55" s="37" t="s">
        <v>150</v>
      </c>
      <c r="G55" s="347" t="s">
        <v>764</v>
      </c>
      <c r="H55" s="351"/>
      <c r="I55" s="39">
        <f>IF(H55=Base!X1,1,0)</f>
        <v>0</v>
      </c>
      <c r="J55" s="343"/>
      <c r="K55" s="34"/>
      <c r="L55" s="34"/>
      <c r="M55" s="34"/>
      <c r="N55" s="34"/>
      <c r="O55" s="34"/>
      <c r="P55" s="34"/>
      <c r="Q55" s="34"/>
      <c r="R55" s="34"/>
      <c r="S55" s="34"/>
      <c r="T55" s="34"/>
      <c r="U55" s="34"/>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c r="DM55" s="280"/>
      <c r="DN55" s="280"/>
      <c r="DO55" s="280"/>
      <c r="DP55" s="280"/>
      <c r="DQ55" s="280"/>
      <c r="DR55" s="280"/>
      <c r="DS55" s="280"/>
      <c r="DT55" s="280"/>
      <c r="DU55" s="280"/>
      <c r="DV55" s="280"/>
      <c r="DW55" s="280"/>
      <c r="DX55" s="280"/>
      <c r="DY55" s="280"/>
      <c r="DZ55" s="280"/>
      <c r="EA55" s="280"/>
      <c r="EB55" s="280"/>
      <c r="EC55" s="280"/>
      <c r="ED55" s="280"/>
      <c r="EE55" s="280"/>
      <c r="EF55" s="280"/>
      <c r="EG55" s="280"/>
    </row>
    <row r="56" spans="1:137" ht="45" customHeight="1" x14ac:dyDescent="0.25">
      <c r="A56" s="44" t="s">
        <v>284</v>
      </c>
      <c r="B56" s="35" t="s">
        <v>134</v>
      </c>
      <c r="C56" s="66" t="s">
        <v>6</v>
      </c>
      <c r="D56" s="36" t="s">
        <v>26</v>
      </c>
      <c r="E56" s="35" t="s">
        <v>34</v>
      </c>
      <c r="F56" s="37" t="s">
        <v>70</v>
      </c>
      <c r="G56" s="347" t="s">
        <v>762</v>
      </c>
      <c r="H56" s="351"/>
      <c r="I56" s="39">
        <f>IF(H56=Base!W1,1,0)</f>
        <v>0</v>
      </c>
      <c r="J56" s="343"/>
      <c r="K56" s="34"/>
      <c r="L56" s="34"/>
      <c r="M56" s="34"/>
      <c r="N56" s="34"/>
      <c r="O56" s="34"/>
      <c r="P56" s="34"/>
      <c r="Q56" s="34"/>
      <c r="R56" s="34"/>
      <c r="S56" s="34"/>
      <c r="T56" s="34"/>
      <c r="U56" s="34"/>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c r="DM56" s="280"/>
      <c r="DN56" s="280"/>
      <c r="DO56" s="280"/>
      <c r="DP56" s="280"/>
      <c r="DQ56" s="280"/>
      <c r="DR56" s="280"/>
      <c r="DS56" s="280"/>
      <c r="DT56" s="280"/>
      <c r="DU56" s="280"/>
      <c r="DV56" s="280"/>
      <c r="DW56" s="280"/>
      <c r="DX56" s="280"/>
      <c r="DY56" s="280"/>
      <c r="DZ56" s="280"/>
      <c r="EA56" s="280"/>
      <c r="EB56" s="280"/>
      <c r="EC56" s="280"/>
      <c r="ED56" s="280"/>
      <c r="EE56" s="280"/>
      <c r="EF56" s="280"/>
      <c r="EG56" s="280"/>
    </row>
    <row r="57" spans="1:137" ht="45" customHeight="1" x14ac:dyDescent="0.25">
      <c r="A57" s="44" t="s">
        <v>284</v>
      </c>
      <c r="B57" s="35" t="s">
        <v>134</v>
      </c>
      <c r="C57" s="36" t="s">
        <v>7</v>
      </c>
      <c r="D57" s="36" t="s">
        <v>12</v>
      </c>
      <c r="E57" s="36" t="s">
        <v>54</v>
      </c>
      <c r="F57" s="37" t="s">
        <v>52</v>
      </c>
      <c r="G57" s="345"/>
      <c r="H57" s="351"/>
      <c r="I57" s="39">
        <f>IF(H57=Base!X1,1,0)</f>
        <v>0</v>
      </c>
      <c r="J57" s="343"/>
      <c r="K57" s="34"/>
      <c r="L57" s="34"/>
      <c r="M57" s="34"/>
      <c r="N57" s="34"/>
      <c r="O57" s="34"/>
      <c r="P57" s="34"/>
      <c r="Q57" s="34"/>
      <c r="R57" s="34"/>
      <c r="S57" s="34"/>
      <c r="T57" s="34"/>
      <c r="U57" s="34"/>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c r="DM57" s="280"/>
      <c r="DN57" s="280"/>
      <c r="DO57" s="280"/>
      <c r="DP57" s="280"/>
      <c r="DQ57" s="280"/>
      <c r="DR57" s="280"/>
      <c r="DS57" s="280"/>
      <c r="DT57" s="280"/>
      <c r="DU57" s="280"/>
      <c r="DV57" s="280"/>
      <c r="DW57" s="280"/>
      <c r="DX57" s="280"/>
      <c r="DY57" s="280"/>
      <c r="DZ57" s="280"/>
      <c r="EA57" s="280"/>
      <c r="EB57" s="280"/>
      <c r="EC57" s="280"/>
      <c r="ED57" s="280"/>
      <c r="EE57" s="280"/>
      <c r="EF57" s="280"/>
      <c r="EG57" s="280"/>
    </row>
    <row r="58" spans="1:137" ht="45" customHeight="1" x14ac:dyDescent="0.25">
      <c r="A58" s="44" t="s">
        <v>284</v>
      </c>
      <c r="B58" s="35" t="s">
        <v>134</v>
      </c>
      <c r="C58" s="36" t="s">
        <v>7</v>
      </c>
      <c r="D58" s="36" t="s">
        <v>10</v>
      </c>
      <c r="E58" s="36" t="s">
        <v>68</v>
      </c>
      <c r="F58" s="37" t="s">
        <v>71</v>
      </c>
      <c r="G58" s="347" t="s">
        <v>764</v>
      </c>
      <c r="H58" s="351"/>
      <c r="I58" s="39">
        <f>IF(H58=Base!X1,1,0)</f>
        <v>0</v>
      </c>
      <c r="J58" s="343"/>
      <c r="K58" s="34"/>
      <c r="L58" s="34"/>
      <c r="M58" s="34"/>
      <c r="N58" s="34"/>
      <c r="O58" s="34"/>
      <c r="P58" s="34"/>
      <c r="Q58" s="34"/>
      <c r="R58" s="34"/>
      <c r="S58" s="34"/>
      <c r="T58" s="34"/>
      <c r="U58" s="34"/>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c r="DM58" s="280"/>
      <c r="DN58" s="280"/>
      <c r="DO58" s="280"/>
      <c r="DP58" s="280"/>
      <c r="DQ58" s="280"/>
      <c r="DR58" s="280"/>
      <c r="DS58" s="280"/>
      <c r="DT58" s="280"/>
      <c r="DU58" s="280"/>
      <c r="DV58" s="280"/>
      <c r="DW58" s="280"/>
      <c r="DX58" s="280"/>
      <c r="DY58" s="280"/>
      <c r="DZ58" s="280"/>
      <c r="EA58" s="280"/>
      <c r="EB58" s="280"/>
      <c r="EC58" s="280"/>
      <c r="ED58" s="280"/>
      <c r="EE58" s="280"/>
      <c r="EF58" s="280"/>
      <c r="EG58" s="280"/>
    </row>
    <row r="59" spans="1:137" ht="45" customHeight="1" x14ac:dyDescent="0.25">
      <c r="A59" s="44" t="s">
        <v>284</v>
      </c>
      <c r="B59" s="35" t="s">
        <v>134</v>
      </c>
      <c r="C59" s="36" t="s">
        <v>7</v>
      </c>
      <c r="D59" s="36" t="s">
        <v>10</v>
      </c>
      <c r="E59" s="36" t="s">
        <v>68</v>
      </c>
      <c r="F59" s="37" t="s">
        <v>72</v>
      </c>
      <c r="G59" s="347" t="s">
        <v>764</v>
      </c>
      <c r="H59" s="351"/>
      <c r="I59" s="39">
        <f>IF(H59=Base!X1,1,0)</f>
        <v>0</v>
      </c>
      <c r="J59" s="343"/>
      <c r="K59" s="34"/>
      <c r="L59" s="34"/>
      <c r="M59" s="34"/>
      <c r="N59" s="34"/>
      <c r="O59" s="34"/>
      <c r="P59" s="34"/>
      <c r="Q59" s="34"/>
      <c r="R59" s="34"/>
      <c r="S59" s="34"/>
      <c r="T59" s="34"/>
      <c r="U59" s="34"/>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c r="DM59" s="280"/>
      <c r="DN59" s="280"/>
      <c r="DO59" s="280"/>
      <c r="DP59" s="280"/>
      <c r="DQ59" s="280"/>
      <c r="DR59" s="280"/>
      <c r="DS59" s="280"/>
      <c r="DT59" s="280"/>
      <c r="DU59" s="280"/>
      <c r="DV59" s="280"/>
      <c r="DW59" s="280"/>
      <c r="DX59" s="280"/>
      <c r="DY59" s="280"/>
      <c r="DZ59" s="280"/>
      <c r="EA59" s="280"/>
      <c r="EB59" s="280"/>
      <c r="EC59" s="280"/>
      <c r="ED59" s="280"/>
      <c r="EE59" s="280"/>
      <c r="EF59" s="280"/>
      <c r="EG59" s="280"/>
    </row>
    <row r="60" spans="1:137" ht="45" customHeight="1" x14ac:dyDescent="0.25">
      <c r="A60" s="44" t="s">
        <v>284</v>
      </c>
      <c r="B60" s="35" t="s">
        <v>134</v>
      </c>
      <c r="C60" s="66" t="s">
        <v>6</v>
      </c>
      <c r="D60" s="36" t="s">
        <v>10</v>
      </c>
      <c r="E60" s="36" t="s">
        <v>43</v>
      </c>
      <c r="F60" s="37" t="s">
        <v>272</v>
      </c>
      <c r="G60" s="347" t="s">
        <v>764</v>
      </c>
      <c r="H60" s="351"/>
      <c r="I60" s="39">
        <f>IF(H60=Base!X1,1,0)</f>
        <v>0</v>
      </c>
      <c r="J60" s="343"/>
      <c r="K60" s="34"/>
      <c r="L60" s="34"/>
      <c r="M60" s="34"/>
      <c r="N60" s="34"/>
      <c r="O60" s="34"/>
      <c r="P60" s="34"/>
      <c r="Q60" s="34"/>
      <c r="R60" s="34"/>
      <c r="S60" s="34"/>
      <c r="T60" s="34"/>
      <c r="U60" s="34"/>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c r="DM60" s="280"/>
      <c r="DN60" s="280"/>
      <c r="DO60" s="280"/>
      <c r="DP60" s="280"/>
      <c r="DQ60" s="280"/>
      <c r="DR60" s="280"/>
      <c r="DS60" s="280"/>
      <c r="DT60" s="280"/>
      <c r="DU60" s="280"/>
      <c r="DV60" s="280"/>
      <c r="DW60" s="280"/>
      <c r="DX60" s="280"/>
      <c r="DY60" s="280"/>
      <c r="DZ60" s="280"/>
      <c r="EA60" s="280"/>
      <c r="EB60" s="280"/>
      <c r="EC60" s="280"/>
      <c r="ED60" s="280"/>
      <c r="EE60" s="280"/>
      <c r="EF60" s="280"/>
      <c r="EG60" s="280"/>
    </row>
    <row r="61" spans="1:137" ht="45" customHeight="1" x14ac:dyDescent="0.25">
      <c r="A61" s="44" t="s">
        <v>284</v>
      </c>
      <c r="B61" s="35" t="s">
        <v>134</v>
      </c>
      <c r="C61" s="36" t="s">
        <v>7</v>
      </c>
      <c r="D61" s="36" t="s">
        <v>10</v>
      </c>
      <c r="E61" s="36" t="s">
        <v>68</v>
      </c>
      <c r="F61" s="37" t="s">
        <v>273</v>
      </c>
      <c r="G61" s="347" t="s">
        <v>764</v>
      </c>
      <c r="H61" s="351"/>
      <c r="I61" s="39">
        <f>IF(H61=Base!X1,1,0)</f>
        <v>0</v>
      </c>
      <c r="J61" s="343"/>
      <c r="K61" s="34"/>
      <c r="L61" s="34"/>
      <c r="M61" s="34"/>
      <c r="N61" s="34"/>
      <c r="O61" s="34"/>
      <c r="P61" s="34"/>
      <c r="Q61" s="34"/>
      <c r="R61" s="34"/>
      <c r="S61" s="34"/>
      <c r="T61" s="34"/>
      <c r="U61" s="34"/>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c r="DM61" s="280"/>
      <c r="DN61" s="280"/>
      <c r="DO61" s="280"/>
      <c r="DP61" s="280"/>
      <c r="DQ61" s="280"/>
      <c r="DR61" s="280"/>
      <c r="DS61" s="280"/>
      <c r="DT61" s="280"/>
      <c r="DU61" s="280"/>
      <c r="DV61" s="280"/>
      <c r="DW61" s="280"/>
      <c r="DX61" s="280"/>
      <c r="DY61" s="280"/>
      <c r="DZ61" s="280"/>
      <c r="EA61" s="280"/>
      <c r="EB61" s="280"/>
      <c r="EC61" s="280"/>
      <c r="ED61" s="280"/>
      <c r="EE61" s="280"/>
      <c r="EF61" s="280"/>
      <c r="EG61" s="280"/>
    </row>
    <row r="62" spans="1:137" ht="45" customHeight="1" x14ac:dyDescent="0.25">
      <c r="A62" s="44" t="s">
        <v>284</v>
      </c>
      <c r="B62" s="35" t="s">
        <v>134</v>
      </c>
      <c r="C62" s="36" t="s">
        <v>7</v>
      </c>
      <c r="D62" s="36" t="s">
        <v>10</v>
      </c>
      <c r="E62" s="36" t="s">
        <v>68</v>
      </c>
      <c r="F62" s="37" t="s">
        <v>274</v>
      </c>
      <c r="G62" s="347" t="s">
        <v>764</v>
      </c>
      <c r="H62" s="351"/>
      <c r="I62" s="39">
        <f>IF(H62=Base!X1,1,0)</f>
        <v>0</v>
      </c>
      <c r="J62" s="343"/>
      <c r="K62" s="34"/>
      <c r="L62" s="34"/>
      <c r="M62" s="34"/>
      <c r="N62" s="34"/>
      <c r="O62" s="34"/>
      <c r="P62" s="34"/>
      <c r="Q62" s="34"/>
      <c r="R62" s="34"/>
      <c r="S62" s="34"/>
      <c r="T62" s="34"/>
      <c r="U62" s="34"/>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c r="DM62" s="280"/>
      <c r="DN62" s="280"/>
      <c r="DO62" s="280"/>
      <c r="DP62" s="280"/>
      <c r="DQ62" s="280"/>
      <c r="DR62" s="280"/>
      <c r="DS62" s="280"/>
      <c r="DT62" s="280"/>
      <c r="DU62" s="280"/>
      <c r="DV62" s="280"/>
      <c r="DW62" s="280"/>
      <c r="DX62" s="280"/>
      <c r="DY62" s="280"/>
      <c r="DZ62" s="280"/>
      <c r="EA62" s="280"/>
      <c r="EB62" s="280"/>
      <c r="EC62" s="280"/>
      <c r="ED62" s="280"/>
      <c r="EE62" s="280"/>
      <c r="EF62" s="280"/>
      <c r="EG62" s="280"/>
    </row>
    <row r="63" spans="1:137" ht="45" customHeight="1" x14ac:dyDescent="0.25">
      <c r="A63" s="44" t="s">
        <v>284</v>
      </c>
      <c r="B63" s="35" t="s">
        <v>134</v>
      </c>
      <c r="C63" s="36" t="s">
        <v>7</v>
      </c>
      <c r="D63" s="36" t="s">
        <v>10</v>
      </c>
      <c r="E63" s="36" t="s">
        <v>68</v>
      </c>
      <c r="F63" s="37" t="s">
        <v>277</v>
      </c>
      <c r="G63" s="347" t="s">
        <v>764</v>
      </c>
      <c r="H63" s="351"/>
      <c r="I63" s="39">
        <f>IF(H63=Base!X1,1,0)</f>
        <v>0</v>
      </c>
      <c r="J63" s="343"/>
      <c r="K63" s="34"/>
      <c r="L63" s="34"/>
      <c r="M63" s="34"/>
      <c r="N63" s="34"/>
      <c r="O63" s="34"/>
      <c r="P63" s="34"/>
      <c r="Q63" s="34"/>
      <c r="R63" s="34"/>
      <c r="S63" s="34"/>
      <c r="T63" s="34"/>
      <c r="U63" s="34"/>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c r="DM63" s="280"/>
      <c r="DN63" s="280"/>
      <c r="DO63" s="280"/>
      <c r="DP63" s="280"/>
      <c r="DQ63" s="280"/>
      <c r="DR63" s="280"/>
      <c r="DS63" s="280"/>
      <c r="DT63" s="280"/>
      <c r="DU63" s="280"/>
      <c r="DV63" s="280"/>
      <c r="DW63" s="280"/>
      <c r="DX63" s="280"/>
      <c r="DY63" s="280"/>
      <c r="DZ63" s="280"/>
      <c r="EA63" s="280"/>
      <c r="EB63" s="280"/>
      <c r="EC63" s="280"/>
      <c r="ED63" s="280"/>
      <c r="EE63" s="280"/>
      <c r="EF63" s="280"/>
      <c r="EG63" s="280"/>
    </row>
    <row r="64" spans="1:137" ht="45" customHeight="1" x14ac:dyDescent="0.25">
      <c r="A64" s="44" t="s">
        <v>284</v>
      </c>
      <c r="B64" s="35" t="s">
        <v>134</v>
      </c>
      <c r="C64" s="35" t="s">
        <v>7</v>
      </c>
      <c r="D64" s="35" t="s">
        <v>10</v>
      </c>
      <c r="E64" s="35" t="s">
        <v>33</v>
      </c>
      <c r="F64" s="37" t="s">
        <v>778</v>
      </c>
      <c r="G64" s="347" t="s">
        <v>764</v>
      </c>
      <c r="H64" s="351"/>
      <c r="I64" s="39">
        <f>IF(H64=Base!X1,1,0)</f>
        <v>0</v>
      </c>
      <c r="J64" s="343"/>
      <c r="K64" s="34"/>
      <c r="L64" s="34"/>
      <c r="M64" s="34"/>
      <c r="N64" s="34"/>
      <c r="O64" s="34"/>
      <c r="P64" s="34"/>
      <c r="Q64" s="34"/>
      <c r="R64" s="34"/>
      <c r="S64" s="34"/>
      <c r="T64" s="34"/>
      <c r="U64" s="34"/>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c r="DM64" s="280"/>
      <c r="DN64" s="280"/>
      <c r="DO64" s="280"/>
      <c r="DP64" s="280"/>
      <c r="DQ64" s="280"/>
      <c r="DR64" s="280"/>
      <c r="DS64" s="280"/>
      <c r="DT64" s="280"/>
      <c r="DU64" s="280"/>
      <c r="DV64" s="280"/>
      <c r="DW64" s="280"/>
      <c r="DX64" s="280"/>
      <c r="DY64" s="280"/>
      <c r="DZ64" s="280"/>
      <c r="EA64" s="280"/>
      <c r="EB64" s="280"/>
      <c r="EC64" s="280"/>
      <c r="ED64" s="280"/>
      <c r="EE64" s="280"/>
      <c r="EF64" s="280"/>
      <c r="EG64" s="280"/>
    </row>
    <row r="65" spans="1:137" ht="45" customHeight="1" x14ac:dyDescent="0.25">
      <c r="A65" s="44" t="s">
        <v>284</v>
      </c>
      <c r="B65" s="35" t="s">
        <v>134</v>
      </c>
      <c r="C65" s="66" t="s">
        <v>7</v>
      </c>
      <c r="D65" s="36" t="s">
        <v>10</v>
      </c>
      <c r="E65" s="36" t="s">
        <v>190</v>
      </c>
      <c r="F65" s="37" t="s">
        <v>278</v>
      </c>
      <c r="G65" s="347" t="s">
        <v>764</v>
      </c>
      <c r="H65" s="351"/>
      <c r="I65" s="39">
        <f>IF(H65=Base!X1,1,0)</f>
        <v>0</v>
      </c>
      <c r="J65" s="343"/>
      <c r="K65" s="34"/>
      <c r="L65" s="34"/>
      <c r="M65" s="34"/>
      <c r="N65" s="34"/>
      <c r="O65" s="34"/>
      <c r="P65" s="34"/>
      <c r="Q65" s="34"/>
      <c r="R65" s="34"/>
      <c r="S65" s="34"/>
      <c r="T65" s="34"/>
      <c r="U65" s="34"/>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c r="DM65" s="280"/>
      <c r="DN65" s="280"/>
      <c r="DO65" s="280"/>
      <c r="DP65" s="280"/>
      <c r="DQ65" s="280"/>
      <c r="DR65" s="280"/>
      <c r="DS65" s="280"/>
      <c r="DT65" s="280"/>
      <c r="DU65" s="280"/>
      <c r="DV65" s="280"/>
      <c r="DW65" s="280"/>
      <c r="DX65" s="280"/>
      <c r="DY65" s="280"/>
      <c r="DZ65" s="280"/>
      <c r="EA65" s="280"/>
      <c r="EB65" s="280"/>
      <c r="EC65" s="280"/>
      <c r="ED65" s="280"/>
      <c r="EE65" s="280"/>
      <c r="EF65" s="280"/>
      <c r="EG65" s="280"/>
    </row>
    <row r="66" spans="1:137" ht="45" customHeight="1" x14ac:dyDescent="0.25">
      <c r="A66" s="44" t="s">
        <v>284</v>
      </c>
      <c r="B66" s="35" t="s">
        <v>134</v>
      </c>
      <c r="C66" s="66" t="s">
        <v>6</v>
      </c>
      <c r="D66" s="36" t="s">
        <v>10</v>
      </c>
      <c r="E66" s="36" t="s">
        <v>44</v>
      </c>
      <c r="F66" s="37" t="s">
        <v>279</v>
      </c>
      <c r="G66" s="347" t="s">
        <v>764</v>
      </c>
      <c r="H66" s="351"/>
      <c r="I66" s="39">
        <f>IF(H66=Base!X1,1,0)</f>
        <v>0</v>
      </c>
      <c r="J66" s="343"/>
      <c r="K66" s="34"/>
      <c r="L66" s="34"/>
      <c r="M66" s="34"/>
      <c r="N66" s="34"/>
      <c r="O66" s="34"/>
      <c r="P66" s="34"/>
      <c r="Q66" s="34"/>
      <c r="R66" s="34"/>
      <c r="S66" s="34"/>
      <c r="T66" s="34"/>
      <c r="U66" s="34"/>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c r="DM66" s="280"/>
      <c r="DN66" s="280"/>
      <c r="DO66" s="280"/>
      <c r="DP66" s="280"/>
      <c r="DQ66" s="280"/>
      <c r="DR66" s="280"/>
      <c r="DS66" s="280"/>
      <c r="DT66" s="280"/>
      <c r="DU66" s="280"/>
      <c r="DV66" s="280"/>
      <c r="DW66" s="280"/>
      <c r="DX66" s="280"/>
      <c r="DY66" s="280"/>
      <c r="DZ66" s="280"/>
      <c r="EA66" s="280"/>
      <c r="EB66" s="280"/>
      <c r="EC66" s="280"/>
      <c r="ED66" s="280"/>
      <c r="EE66" s="280"/>
      <c r="EF66" s="280"/>
      <c r="EG66" s="280"/>
    </row>
    <row r="67" spans="1:137" ht="45" customHeight="1" x14ac:dyDescent="0.25">
      <c r="A67" s="44" t="s">
        <v>284</v>
      </c>
      <c r="B67" s="35" t="s">
        <v>134</v>
      </c>
      <c r="C67" s="66" t="s">
        <v>6</v>
      </c>
      <c r="D67" s="36" t="s">
        <v>26</v>
      </c>
      <c r="E67" s="35" t="s">
        <v>37</v>
      </c>
      <c r="F67" s="37" t="s">
        <v>74</v>
      </c>
      <c r="G67" s="347" t="s">
        <v>762</v>
      </c>
      <c r="H67" s="351"/>
      <c r="I67" s="39">
        <f>IF(H67=Base!W1,1,0)</f>
        <v>0</v>
      </c>
      <c r="J67" s="343"/>
      <c r="K67" s="34"/>
      <c r="L67" s="34"/>
      <c r="M67" s="34"/>
      <c r="N67" s="34"/>
      <c r="O67" s="34"/>
      <c r="P67" s="34"/>
      <c r="Q67" s="34"/>
      <c r="R67" s="34"/>
      <c r="S67" s="34"/>
      <c r="T67" s="34"/>
      <c r="U67" s="34"/>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c r="DO67" s="280"/>
      <c r="DP67" s="280"/>
      <c r="DQ67" s="280"/>
      <c r="DR67" s="280"/>
      <c r="DS67" s="280"/>
      <c r="DT67" s="280"/>
      <c r="DU67" s="280"/>
      <c r="DV67" s="280"/>
      <c r="DW67" s="280"/>
      <c r="DX67" s="280"/>
      <c r="DY67" s="280"/>
      <c r="DZ67" s="280"/>
      <c r="EA67" s="280"/>
      <c r="EB67" s="280"/>
      <c r="EC67" s="280"/>
      <c r="ED67" s="280"/>
      <c r="EE67" s="280"/>
      <c r="EF67" s="280"/>
      <c r="EG67" s="280"/>
    </row>
    <row r="68" spans="1:137" ht="45" customHeight="1" x14ac:dyDescent="0.25">
      <c r="A68" s="44" t="s">
        <v>284</v>
      </c>
      <c r="B68" s="35" t="s">
        <v>135</v>
      </c>
      <c r="C68" s="66" t="s">
        <v>6</v>
      </c>
      <c r="D68" s="36" t="s">
        <v>173</v>
      </c>
      <c r="E68" s="45" t="s">
        <v>31</v>
      </c>
      <c r="F68" s="37" t="s">
        <v>287</v>
      </c>
      <c r="G68" s="348" t="s">
        <v>763</v>
      </c>
      <c r="H68" s="351"/>
      <c r="I68" s="39"/>
      <c r="J68" s="343"/>
      <c r="K68" s="34"/>
      <c r="L68" s="34"/>
      <c r="M68" s="34"/>
      <c r="N68" s="34"/>
      <c r="O68" s="34"/>
      <c r="P68" s="34"/>
      <c r="Q68" s="34"/>
      <c r="R68" s="34"/>
      <c r="S68" s="34"/>
      <c r="T68" s="34"/>
      <c r="U68" s="34"/>
      <c r="V68" s="280"/>
      <c r="W68" s="280"/>
      <c r="X68" s="280"/>
      <c r="Y68" s="280"/>
      <c r="Z68" s="280"/>
      <c r="AA68" s="280"/>
      <c r="AB68" s="280"/>
      <c r="AC68" s="280"/>
      <c r="AD68" s="280"/>
      <c r="AE68" s="280"/>
      <c r="AF68" s="280"/>
      <c r="AG68" s="280">
        <f>AVERAGE(I226,I230,I241)</f>
        <v>0</v>
      </c>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row>
    <row r="69" spans="1:137" ht="45" customHeight="1" x14ac:dyDescent="0.25">
      <c r="A69" s="44" t="s">
        <v>284</v>
      </c>
      <c r="B69" s="35" t="s">
        <v>135</v>
      </c>
      <c r="C69" s="66" t="s">
        <v>6</v>
      </c>
      <c r="D69" s="36" t="s">
        <v>173</v>
      </c>
      <c r="E69" s="45" t="s">
        <v>31</v>
      </c>
      <c r="F69" s="37" t="s">
        <v>125</v>
      </c>
      <c r="G69" s="348" t="s">
        <v>763</v>
      </c>
      <c r="H69" s="351"/>
      <c r="I69" s="39"/>
      <c r="J69" s="343"/>
      <c r="K69" s="34"/>
      <c r="L69" s="34"/>
      <c r="M69" s="34"/>
      <c r="N69" s="34"/>
      <c r="O69" s="34"/>
      <c r="P69" s="34"/>
      <c r="Q69" s="34"/>
      <c r="R69" s="34"/>
      <c r="S69" s="34"/>
      <c r="T69" s="34"/>
      <c r="U69" s="34"/>
      <c r="V69" s="280"/>
      <c r="W69" s="280"/>
      <c r="X69" s="280"/>
      <c r="Y69" s="280"/>
      <c r="Z69" s="280"/>
      <c r="AA69" s="280"/>
      <c r="AB69" s="280"/>
      <c r="AC69" s="280"/>
      <c r="AD69" s="280"/>
      <c r="AE69" s="280"/>
      <c r="AF69" s="280"/>
      <c r="AG69" s="280">
        <f>SUM(I227,I228,I229,I232,I233,I234,I235,I271,I237,I238,I239,I240)</f>
        <v>0</v>
      </c>
      <c r="AH69" s="280">
        <f>IF(AG69=0,0,1)</f>
        <v>0</v>
      </c>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c r="DQ69" s="280"/>
      <c r="DR69" s="280"/>
      <c r="DS69" s="280"/>
      <c r="DT69" s="280"/>
      <c r="DU69" s="280"/>
      <c r="DV69" s="280"/>
      <c r="DW69" s="280"/>
      <c r="DX69" s="280"/>
      <c r="DY69" s="280"/>
      <c r="DZ69" s="280"/>
      <c r="EA69" s="280"/>
      <c r="EB69" s="280"/>
      <c r="EC69" s="280"/>
      <c r="ED69" s="280"/>
      <c r="EE69" s="280"/>
      <c r="EF69" s="280"/>
      <c r="EG69" s="280"/>
    </row>
    <row r="70" spans="1:137" ht="45" customHeight="1" x14ac:dyDescent="0.25">
      <c r="A70" s="44" t="s">
        <v>284</v>
      </c>
      <c r="B70" s="35" t="s">
        <v>135</v>
      </c>
      <c r="C70" s="66" t="s">
        <v>6</v>
      </c>
      <c r="D70" s="36" t="s">
        <v>173</v>
      </c>
      <c r="E70" s="45" t="s">
        <v>31</v>
      </c>
      <c r="F70" s="37" t="s">
        <v>121</v>
      </c>
      <c r="G70" s="348" t="s">
        <v>763</v>
      </c>
      <c r="H70" s="351"/>
      <c r="I70" s="39"/>
      <c r="J70" s="343"/>
      <c r="K70" s="34"/>
      <c r="L70" s="34"/>
      <c r="M70" s="34"/>
      <c r="N70" s="34"/>
      <c r="O70" s="34"/>
      <c r="P70" s="34"/>
      <c r="Q70" s="34"/>
      <c r="R70" s="34"/>
      <c r="S70" s="34"/>
      <c r="T70" s="34"/>
      <c r="U70" s="34"/>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row>
    <row r="71" spans="1:137" ht="45" customHeight="1" x14ac:dyDescent="0.25">
      <c r="A71" s="44" t="s">
        <v>284</v>
      </c>
      <c r="B71" s="36" t="s">
        <v>170</v>
      </c>
      <c r="C71" s="66" t="s">
        <v>6</v>
      </c>
      <c r="D71" s="36" t="s">
        <v>173</v>
      </c>
      <c r="E71" s="45" t="s">
        <v>31</v>
      </c>
      <c r="F71" s="37" t="s">
        <v>729</v>
      </c>
      <c r="G71" s="348" t="s">
        <v>763</v>
      </c>
      <c r="H71" s="351"/>
      <c r="I71" s="39">
        <f>H71</f>
        <v>0</v>
      </c>
      <c r="J71" s="343"/>
      <c r="K71" s="34"/>
      <c r="L71" s="34"/>
      <c r="M71" s="34"/>
      <c r="N71" s="34"/>
      <c r="O71" s="34"/>
      <c r="P71" s="34"/>
      <c r="Q71" s="34"/>
      <c r="R71" s="34"/>
      <c r="S71" s="34"/>
      <c r="T71" s="34"/>
      <c r="U71" s="34"/>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row>
    <row r="72" spans="1:137" ht="45" customHeight="1" x14ac:dyDescent="0.25">
      <c r="A72" s="44" t="s">
        <v>284</v>
      </c>
      <c r="B72" s="35" t="s">
        <v>135</v>
      </c>
      <c r="C72" s="66" t="s">
        <v>6</v>
      </c>
      <c r="D72" s="36" t="s">
        <v>173</v>
      </c>
      <c r="E72" s="45" t="s">
        <v>31</v>
      </c>
      <c r="F72" s="37" t="s">
        <v>786</v>
      </c>
      <c r="G72" s="348" t="s">
        <v>763</v>
      </c>
      <c r="H72" s="351"/>
      <c r="I72" s="39"/>
      <c r="J72" s="343"/>
      <c r="K72" s="34"/>
      <c r="L72" s="34"/>
      <c r="M72" s="34"/>
      <c r="N72" s="34"/>
      <c r="O72" s="34"/>
      <c r="P72" s="34"/>
      <c r="Q72" s="34"/>
      <c r="R72" s="34"/>
      <c r="S72" s="34"/>
      <c r="T72" s="34"/>
      <c r="U72" s="34"/>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c r="DM72" s="280"/>
      <c r="DN72" s="280"/>
      <c r="DO72" s="280"/>
      <c r="DP72" s="280"/>
      <c r="DQ72" s="280"/>
      <c r="DR72" s="280"/>
      <c r="DS72" s="280"/>
      <c r="DT72" s="280"/>
      <c r="DU72" s="280"/>
      <c r="DV72" s="280"/>
      <c r="DW72" s="280"/>
      <c r="DX72" s="280"/>
      <c r="DY72" s="280"/>
      <c r="DZ72" s="280"/>
      <c r="EA72" s="280"/>
      <c r="EB72" s="280"/>
      <c r="EC72" s="280"/>
      <c r="ED72" s="280"/>
      <c r="EE72" s="280"/>
      <c r="EF72" s="280"/>
      <c r="EG72" s="280"/>
    </row>
    <row r="73" spans="1:137" ht="45" customHeight="1" x14ac:dyDescent="0.25">
      <c r="A73" s="62" t="s">
        <v>250</v>
      </c>
      <c r="B73" s="36" t="s">
        <v>132</v>
      </c>
      <c r="C73" s="36" t="s">
        <v>7</v>
      </c>
      <c r="D73" s="36" t="s">
        <v>173</v>
      </c>
      <c r="E73" s="35" t="s">
        <v>30</v>
      </c>
      <c r="F73" s="53" t="s">
        <v>251</v>
      </c>
      <c r="G73" s="345"/>
      <c r="H73" s="351"/>
      <c r="I73" s="39">
        <f>IF(H73=Base!W1,1,0)</f>
        <v>0</v>
      </c>
      <c r="J73" s="343"/>
      <c r="K73" s="34"/>
      <c r="L73" s="34"/>
      <c r="M73" s="34"/>
      <c r="N73" s="34"/>
      <c r="O73" s="34"/>
      <c r="P73" s="34"/>
      <c r="Q73" s="34"/>
      <c r="R73" s="34"/>
      <c r="S73" s="34"/>
      <c r="T73" s="34"/>
      <c r="U73" s="34"/>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row>
    <row r="74" spans="1:137" ht="45" customHeight="1" x14ac:dyDescent="0.25">
      <c r="A74" s="62" t="s">
        <v>250</v>
      </c>
      <c r="B74" s="36" t="s">
        <v>132</v>
      </c>
      <c r="C74" s="36" t="s">
        <v>7</v>
      </c>
      <c r="D74" s="36" t="s">
        <v>173</v>
      </c>
      <c r="E74" s="35" t="s">
        <v>30</v>
      </c>
      <c r="F74" s="53" t="s">
        <v>18</v>
      </c>
      <c r="G74" s="345"/>
      <c r="H74" s="351"/>
      <c r="I74" s="39">
        <f>IF(H74=Base!W1,1,0)</f>
        <v>0</v>
      </c>
      <c r="J74" s="343"/>
      <c r="K74" s="34"/>
      <c r="L74" s="34"/>
      <c r="M74" s="34"/>
      <c r="N74" s="34"/>
      <c r="O74" s="34"/>
      <c r="P74" s="34"/>
      <c r="Q74" s="34"/>
      <c r="R74" s="34"/>
      <c r="S74" s="34"/>
      <c r="T74" s="34"/>
      <c r="U74" s="34"/>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c r="DM74" s="280"/>
      <c r="DN74" s="280"/>
      <c r="DO74" s="280"/>
      <c r="DP74" s="280"/>
      <c r="DQ74" s="280"/>
      <c r="DR74" s="280"/>
      <c r="DS74" s="280"/>
      <c r="DT74" s="280"/>
      <c r="DU74" s="280"/>
      <c r="DV74" s="280"/>
      <c r="DW74" s="280"/>
      <c r="DX74" s="280"/>
      <c r="DY74" s="280"/>
      <c r="DZ74" s="280"/>
      <c r="EA74" s="280"/>
      <c r="EB74" s="280"/>
      <c r="EC74" s="280"/>
      <c r="ED74" s="280"/>
      <c r="EE74" s="280"/>
      <c r="EF74" s="280"/>
      <c r="EG74" s="280"/>
    </row>
    <row r="75" spans="1:137" ht="45" customHeight="1" x14ac:dyDescent="0.25">
      <c r="A75" s="62" t="s">
        <v>250</v>
      </c>
      <c r="B75" s="36" t="s">
        <v>132</v>
      </c>
      <c r="C75" s="36" t="s">
        <v>7</v>
      </c>
      <c r="D75" s="36" t="s">
        <v>175</v>
      </c>
      <c r="E75" s="35" t="s">
        <v>31</v>
      </c>
      <c r="F75" s="53" t="s">
        <v>252</v>
      </c>
      <c r="G75" s="345"/>
      <c r="H75" s="351"/>
      <c r="I75" s="39">
        <f>IF(H75=Base!W1,1,0)</f>
        <v>0</v>
      </c>
      <c r="J75" s="343"/>
      <c r="K75" s="34"/>
      <c r="L75" s="34"/>
      <c r="M75" s="34"/>
      <c r="N75" s="34"/>
      <c r="O75" s="34"/>
      <c r="P75" s="34"/>
      <c r="Q75" s="34"/>
      <c r="R75" s="34"/>
      <c r="S75" s="34"/>
      <c r="T75" s="34"/>
      <c r="U75" s="34"/>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c r="DM75" s="280"/>
      <c r="DN75" s="280"/>
      <c r="DO75" s="280"/>
      <c r="DP75" s="280"/>
      <c r="DQ75" s="280"/>
      <c r="DR75" s="280"/>
      <c r="DS75" s="280"/>
      <c r="DT75" s="280"/>
      <c r="DU75" s="280"/>
      <c r="DV75" s="280"/>
      <c r="DW75" s="280"/>
      <c r="DX75" s="280"/>
      <c r="DY75" s="280"/>
      <c r="DZ75" s="280"/>
      <c r="EA75" s="280"/>
      <c r="EB75" s="280"/>
      <c r="EC75" s="280"/>
      <c r="ED75" s="280"/>
      <c r="EE75" s="280"/>
      <c r="EF75" s="280"/>
      <c r="EG75" s="280"/>
    </row>
    <row r="76" spans="1:137" ht="45" customHeight="1" x14ac:dyDescent="0.25">
      <c r="A76" s="62" t="s">
        <v>250</v>
      </c>
      <c r="B76" s="35" t="s">
        <v>50</v>
      </c>
      <c r="C76" s="36" t="s">
        <v>7</v>
      </c>
      <c r="D76" s="36" t="s">
        <v>173</v>
      </c>
      <c r="E76" s="35" t="s">
        <v>174</v>
      </c>
      <c r="F76" s="53" t="s">
        <v>20</v>
      </c>
      <c r="G76" s="345"/>
      <c r="H76" s="351"/>
      <c r="I76" s="39">
        <f>IF(H76=Base!W1,1,0)</f>
        <v>0</v>
      </c>
      <c r="J76" s="343"/>
      <c r="K76" s="34"/>
      <c r="L76" s="34"/>
      <c r="M76" s="34"/>
      <c r="N76" s="34"/>
      <c r="O76" s="34"/>
      <c r="P76" s="34"/>
      <c r="Q76" s="34"/>
      <c r="R76" s="34"/>
      <c r="S76" s="34"/>
      <c r="T76" s="34"/>
      <c r="U76" s="34"/>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c r="DM76" s="280"/>
      <c r="DN76" s="280"/>
      <c r="DO76" s="280"/>
      <c r="DP76" s="280"/>
      <c r="DQ76" s="280"/>
      <c r="DR76" s="280"/>
      <c r="DS76" s="280"/>
      <c r="DT76" s="280"/>
      <c r="DU76" s="280"/>
      <c r="DV76" s="280"/>
      <c r="DW76" s="280"/>
      <c r="DX76" s="280"/>
      <c r="DY76" s="280"/>
      <c r="DZ76" s="280"/>
      <c r="EA76" s="280"/>
      <c r="EB76" s="280"/>
      <c r="EC76" s="280"/>
      <c r="ED76" s="280"/>
      <c r="EE76" s="280"/>
      <c r="EF76" s="280"/>
      <c r="EG76" s="280"/>
    </row>
    <row r="77" spans="1:137" ht="45" customHeight="1" x14ac:dyDescent="0.25">
      <c r="A77" s="62" t="s">
        <v>250</v>
      </c>
      <c r="B77" s="35" t="s">
        <v>50</v>
      </c>
      <c r="C77" s="36" t="s">
        <v>7</v>
      </c>
      <c r="D77" s="36" t="s">
        <v>173</v>
      </c>
      <c r="E77" s="35" t="s">
        <v>174</v>
      </c>
      <c r="F77" s="53" t="s">
        <v>267</v>
      </c>
      <c r="G77" s="345"/>
      <c r="H77" s="351"/>
      <c r="I77" s="39">
        <f>IF(H77=Base!W1,1,0)</f>
        <v>0</v>
      </c>
      <c r="J77" s="343"/>
      <c r="K77" s="34"/>
      <c r="L77" s="34"/>
      <c r="M77" s="34"/>
      <c r="N77" s="34"/>
      <c r="O77" s="34"/>
      <c r="P77" s="34"/>
      <c r="Q77" s="34"/>
      <c r="R77" s="34"/>
      <c r="S77" s="34"/>
      <c r="T77" s="34"/>
      <c r="U77" s="34"/>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c r="DM77" s="280"/>
      <c r="DN77" s="280"/>
      <c r="DO77" s="280"/>
      <c r="DP77" s="280"/>
      <c r="DQ77" s="280"/>
      <c r="DR77" s="280"/>
      <c r="DS77" s="280"/>
      <c r="DT77" s="280"/>
      <c r="DU77" s="280"/>
      <c r="DV77" s="280"/>
      <c r="DW77" s="280"/>
      <c r="DX77" s="280"/>
      <c r="DY77" s="280"/>
      <c r="DZ77" s="280"/>
      <c r="EA77" s="280"/>
      <c r="EB77" s="280"/>
      <c r="EC77" s="280"/>
      <c r="ED77" s="280"/>
      <c r="EE77" s="280"/>
      <c r="EF77" s="280"/>
      <c r="EG77" s="280"/>
    </row>
    <row r="78" spans="1:137" ht="45" customHeight="1" x14ac:dyDescent="0.25">
      <c r="A78" s="62" t="s">
        <v>250</v>
      </c>
      <c r="B78" s="35" t="s">
        <v>50</v>
      </c>
      <c r="C78" s="36" t="s">
        <v>7</v>
      </c>
      <c r="D78" s="36" t="s">
        <v>175</v>
      </c>
      <c r="E78" s="45" t="s">
        <v>355</v>
      </c>
      <c r="F78" s="53" t="s">
        <v>253</v>
      </c>
      <c r="G78" s="345"/>
      <c r="H78" s="351"/>
      <c r="I78" s="39">
        <f>IF(H78=Base!W1,1,0)</f>
        <v>0</v>
      </c>
      <c r="J78" s="343"/>
      <c r="K78" s="34"/>
      <c r="L78" s="34"/>
      <c r="M78" s="34"/>
      <c r="N78" s="34"/>
      <c r="O78" s="34"/>
      <c r="P78" s="34"/>
      <c r="Q78" s="34"/>
      <c r="R78" s="34"/>
      <c r="S78" s="34"/>
      <c r="T78" s="34"/>
      <c r="U78" s="34"/>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c r="DM78" s="280"/>
      <c r="DN78" s="280"/>
      <c r="DO78" s="280"/>
      <c r="DP78" s="280"/>
      <c r="DQ78" s="280"/>
      <c r="DR78" s="280"/>
      <c r="DS78" s="280"/>
      <c r="DT78" s="280"/>
      <c r="DU78" s="280"/>
      <c r="DV78" s="280"/>
      <c r="DW78" s="280"/>
      <c r="DX78" s="280"/>
      <c r="DY78" s="280"/>
      <c r="DZ78" s="280"/>
      <c r="EA78" s="280"/>
      <c r="EB78" s="280"/>
      <c r="EC78" s="280"/>
      <c r="ED78" s="280"/>
      <c r="EE78" s="280"/>
      <c r="EF78" s="280"/>
      <c r="EG78" s="280"/>
    </row>
    <row r="79" spans="1:137" ht="45" customHeight="1" x14ac:dyDescent="0.25">
      <c r="A79" s="62" t="s">
        <v>250</v>
      </c>
      <c r="B79" s="35" t="s">
        <v>50</v>
      </c>
      <c r="C79" s="36" t="s">
        <v>7</v>
      </c>
      <c r="D79" s="36" t="s">
        <v>12</v>
      </c>
      <c r="E79" s="35" t="s">
        <v>39</v>
      </c>
      <c r="F79" s="92" t="s">
        <v>268</v>
      </c>
      <c r="G79" s="345"/>
      <c r="H79" s="351"/>
      <c r="I79" s="39">
        <f>IF(H79=Base!W1,1,0)</f>
        <v>0</v>
      </c>
      <c r="J79" s="343"/>
      <c r="K79" s="34"/>
      <c r="L79" s="34"/>
      <c r="M79" s="34"/>
      <c r="N79" s="34"/>
      <c r="O79" s="34"/>
      <c r="P79" s="34"/>
      <c r="Q79" s="34"/>
      <c r="R79" s="34"/>
      <c r="S79" s="34"/>
      <c r="T79" s="34"/>
      <c r="U79" s="34"/>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c r="DM79" s="280"/>
      <c r="DN79" s="280"/>
      <c r="DO79" s="280"/>
      <c r="DP79" s="280"/>
      <c r="DQ79" s="280"/>
      <c r="DR79" s="280"/>
      <c r="DS79" s="280"/>
      <c r="DT79" s="280"/>
      <c r="DU79" s="280"/>
      <c r="DV79" s="280"/>
      <c r="DW79" s="280"/>
      <c r="DX79" s="280"/>
      <c r="DY79" s="280"/>
      <c r="DZ79" s="280"/>
      <c r="EA79" s="280"/>
      <c r="EB79" s="280"/>
      <c r="EC79" s="280"/>
      <c r="ED79" s="280"/>
      <c r="EE79" s="280"/>
      <c r="EF79" s="280"/>
      <c r="EG79" s="280"/>
    </row>
    <row r="80" spans="1:137" ht="45" customHeight="1" x14ac:dyDescent="0.25">
      <c r="A80" s="62" t="s">
        <v>250</v>
      </c>
      <c r="B80" s="35" t="s">
        <v>50</v>
      </c>
      <c r="C80" s="36" t="s">
        <v>7</v>
      </c>
      <c r="D80" s="36" t="s">
        <v>10</v>
      </c>
      <c r="E80" s="35" t="s">
        <v>43</v>
      </c>
      <c r="F80" s="267" t="s">
        <v>744</v>
      </c>
      <c r="G80" s="347" t="s">
        <v>764</v>
      </c>
      <c r="H80" s="351"/>
      <c r="I80" s="39">
        <f>IF(H80=Base!W1,1,0)</f>
        <v>0</v>
      </c>
      <c r="J80" s="343"/>
      <c r="K80" s="34"/>
      <c r="L80" s="34"/>
      <c r="M80" s="34"/>
      <c r="N80" s="34"/>
      <c r="O80" s="34"/>
      <c r="P80" s="34"/>
      <c r="Q80" s="34"/>
      <c r="R80" s="34"/>
      <c r="S80" s="34"/>
      <c r="T80" s="34"/>
      <c r="U80" s="34"/>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c r="DM80" s="280"/>
      <c r="DN80" s="280"/>
      <c r="DO80" s="280"/>
      <c r="DP80" s="280"/>
      <c r="DQ80" s="280"/>
      <c r="DR80" s="280"/>
      <c r="DS80" s="280"/>
      <c r="DT80" s="280"/>
      <c r="DU80" s="280"/>
      <c r="DV80" s="280"/>
      <c r="DW80" s="280"/>
      <c r="DX80" s="280"/>
      <c r="DY80" s="280"/>
      <c r="DZ80" s="280"/>
      <c r="EA80" s="280"/>
      <c r="EB80" s="280"/>
      <c r="EC80" s="280"/>
      <c r="ED80" s="280"/>
      <c r="EE80" s="280"/>
      <c r="EF80" s="280"/>
      <c r="EG80" s="280"/>
    </row>
    <row r="81" spans="1:137" ht="45" customHeight="1" x14ac:dyDescent="0.25">
      <c r="A81" s="62" t="s">
        <v>250</v>
      </c>
      <c r="B81" s="35" t="s">
        <v>134</v>
      </c>
      <c r="C81" s="71" t="s">
        <v>6</v>
      </c>
      <c r="D81" s="45" t="s">
        <v>173</v>
      </c>
      <c r="E81" s="45" t="s">
        <v>355</v>
      </c>
      <c r="F81" s="53" t="s">
        <v>254</v>
      </c>
      <c r="G81" s="345"/>
      <c r="H81" s="351"/>
      <c r="I81" s="39">
        <f>IF(H81=Base!X1,1,0)</f>
        <v>0</v>
      </c>
      <c r="J81" s="343"/>
      <c r="K81" s="34"/>
      <c r="L81" s="34"/>
      <c r="M81" s="34"/>
      <c r="N81" s="34"/>
      <c r="O81" s="34"/>
      <c r="P81" s="34"/>
      <c r="Q81" s="34"/>
      <c r="R81" s="34"/>
      <c r="S81" s="34"/>
      <c r="T81" s="34"/>
      <c r="U81" s="34"/>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c r="DM81" s="280"/>
      <c r="DN81" s="280"/>
      <c r="DO81" s="280"/>
      <c r="DP81" s="280"/>
      <c r="DQ81" s="280"/>
      <c r="DR81" s="280"/>
      <c r="DS81" s="280"/>
      <c r="DT81" s="280"/>
      <c r="DU81" s="280"/>
      <c r="DV81" s="280"/>
      <c r="DW81" s="280"/>
      <c r="DX81" s="280"/>
      <c r="DY81" s="280"/>
      <c r="DZ81" s="280"/>
      <c r="EA81" s="280"/>
      <c r="EB81" s="280"/>
      <c r="EC81" s="280"/>
      <c r="ED81" s="280"/>
      <c r="EE81" s="280"/>
      <c r="EF81" s="280"/>
      <c r="EG81" s="280"/>
    </row>
    <row r="82" spans="1:137" ht="45" customHeight="1" x14ac:dyDescent="0.25">
      <c r="A82" s="62" t="s">
        <v>250</v>
      </c>
      <c r="B82" s="35" t="s">
        <v>134</v>
      </c>
      <c r="C82" s="36" t="s">
        <v>7</v>
      </c>
      <c r="D82" s="36" t="s">
        <v>26</v>
      </c>
      <c r="E82" s="35" t="s">
        <v>84</v>
      </c>
      <c r="F82" s="53" t="s">
        <v>255</v>
      </c>
      <c r="G82" s="347" t="s">
        <v>762</v>
      </c>
      <c r="H82" s="351"/>
      <c r="I82" s="39">
        <f>IF(H82=Base!X1,1,0)</f>
        <v>0</v>
      </c>
      <c r="J82" s="343"/>
      <c r="K82" s="34"/>
      <c r="L82" s="34"/>
      <c r="M82" s="34"/>
      <c r="N82" s="34"/>
      <c r="O82" s="34"/>
      <c r="P82" s="34"/>
      <c r="Q82" s="34"/>
      <c r="R82" s="34"/>
      <c r="S82" s="34"/>
      <c r="T82" s="34"/>
      <c r="U82" s="34"/>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c r="DM82" s="280"/>
      <c r="DN82" s="280"/>
      <c r="DO82" s="280"/>
      <c r="DP82" s="280"/>
      <c r="DQ82" s="280"/>
      <c r="DR82" s="280"/>
      <c r="DS82" s="280"/>
      <c r="DT82" s="280"/>
      <c r="DU82" s="280"/>
      <c r="DV82" s="280"/>
      <c r="DW82" s="280"/>
      <c r="DX82" s="280"/>
      <c r="DY82" s="280"/>
      <c r="DZ82" s="280"/>
      <c r="EA82" s="280"/>
      <c r="EB82" s="280"/>
      <c r="EC82" s="280"/>
      <c r="ED82" s="280"/>
      <c r="EE82" s="280"/>
      <c r="EF82" s="280"/>
      <c r="EG82" s="280"/>
    </row>
    <row r="83" spans="1:137" ht="45" customHeight="1" x14ac:dyDescent="0.25">
      <c r="A83" s="62" t="s">
        <v>250</v>
      </c>
      <c r="B83" s="35" t="s">
        <v>134</v>
      </c>
      <c r="C83" s="66" t="s">
        <v>6</v>
      </c>
      <c r="D83" s="36" t="s">
        <v>10</v>
      </c>
      <c r="E83" s="45" t="s">
        <v>355</v>
      </c>
      <c r="F83" s="53" t="s">
        <v>324</v>
      </c>
      <c r="G83" s="347" t="s">
        <v>764</v>
      </c>
      <c r="H83" s="351"/>
      <c r="I83" s="39">
        <f>IF(H83=Base!X1,1,0)</f>
        <v>0</v>
      </c>
      <c r="J83" s="343"/>
      <c r="K83" s="34"/>
      <c r="L83" s="34"/>
      <c r="M83" s="34"/>
      <c r="N83" s="34"/>
      <c r="O83" s="34"/>
      <c r="P83" s="34"/>
      <c r="Q83" s="34"/>
      <c r="R83" s="34"/>
      <c r="S83" s="34"/>
      <c r="T83" s="34"/>
      <c r="U83" s="34"/>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c r="DM83" s="280"/>
      <c r="DN83" s="280"/>
      <c r="DO83" s="280"/>
      <c r="DP83" s="280"/>
      <c r="DQ83" s="280"/>
      <c r="DR83" s="280"/>
      <c r="DS83" s="280"/>
      <c r="DT83" s="280"/>
      <c r="DU83" s="280"/>
      <c r="DV83" s="280"/>
      <c r="DW83" s="280"/>
      <c r="DX83" s="280"/>
      <c r="DY83" s="280"/>
      <c r="DZ83" s="280"/>
      <c r="EA83" s="280"/>
      <c r="EB83" s="280"/>
      <c r="EC83" s="280"/>
      <c r="ED83" s="280"/>
      <c r="EE83" s="280"/>
      <c r="EF83" s="280"/>
      <c r="EG83" s="280"/>
    </row>
    <row r="84" spans="1:137" ht="45" customHeight="1" x14ac:dyDescent="0.25">
      <c r="A84" s="62" t="s">
        <v>250</v>
      </c>
      <c r="B84" s="35" t="s">
        <v>134</v>
      </c>
      <c r="C84" s="66" t="s">
        <v>6</v>
      </c>
      <c r="D84" s="36" t="s">
        <v>10</v>
      </c>
      <c r="E84" s="35" t="s">
        <v>33</v>
      </c>
      <c r="F84" s="53" t="s">
        <v>256</v>
      </c>
      <c r="G84" s="347" t="s">
        <v>764</v>
      </c>
      <c r="H84" s="351"/>
      <c r="I84" s="39">
        <f>IF(H84=Base!X1,1,0)</f>
        <v>0</v>
      </c>
      <c r="J84" s="343"/>
      <c r="K84" s="34"/>
      <c r="L84" s="34"/>
      <c r="M84" s="34"/>
      <c r="N84" s="34"/>
      <c r="O84" s="34"/>
      <c r="P84" s="34"/>
      <c r="Q84" s="34"/>
      <c r="R84" s="34"/>
      <c r="S84" s="34"/>
      <c r="T84" s="34"/>
      <c r="U84" s="34"/>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row>
    <row r="85" spans="1:137" ht="45" customHeight="1" x14ac:dyDescent="0.25">
      <c r="A85" s="62" t="s">
        <v>250</v>
      </c>
      <c r="B85" s="35" t="s">
        <v>134</v>
      </c>
      <c r="C85" s="66" t="s">
        <v>6</v>
      </c>
      <c r="D85" s="45" t="s">
        <v>12</v>
      </c>
      <c r="E85" s="45" t="s">
        <v>39</v>
      </c>
      <c r="F85" s="53" t="s">
        <v>257</v>
      </c>
      <c r="G85" s="345"/>
      <c r="H85" s="351"/>
      <c r="I85" s="39">
        <f>IF(H85=Base!X1,1,0)</f>
        <v>0</v>
      </c>
      <c r="J85" s="343"/>
      <c r="K85" s="34"/>
      <c r="L85" s="34"/>
      <c r="M85" s="34"/>
      <c r="N85" s="34"/>
      <c r="O85" s="34"/>
      <c r="P85" s="34"/>
      <c r="Q85" s="34"/>
      <c r="R85" s="34"/>
      <c r="S85" s="34"/>
      <c r="T85" s="34"/>
      <c r="U85" s="34"/>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c r="DM85" s="280"/>
      <c r="DN85" s="280"/>
      <c r="DO85" s="280"/>
      <c r="DP85" s="280"/>
      <c r="DQ85" s="280"/>
      <c r="DR85" s="280"/>
      <c r="DS85" s="280"/>
      <c r="DT85" s="280"/>
      <c r="DU85" s="280"/>
      <c r="DV85" s="280"/>
      <c r="DW85" s="280"/>
      <c r="DX85" s="280"/>
      <c r="DY85" s="280"/>
      <c r="DZ85" s="280"/>
      <c r="EA85" s="280"/>
      <c r="EB85" s="280"/>
      <c r="EC85" s="280"/>
      <c r="ED85" s="280"/>
      <c r="EE85" s="280"/>
      <c r="EF85" s="280"/>
      <c r="EG85" s="280"/>
    </row>
    <row r="86" spans="1:137" ht="45" customHeight="1" x14ac:dyDescent="0.25">
      <c r="A86" s="62" t="s">
        <v>250</v>
      </c>
      <c r="B86" s="35" t="s">
        <v>134</v>
      </c>
      <c r="C86" s="66" t="s">
        <v>6</v>
      </c>
      <c r="D86" s="45" t="s">
        <v>10</v>
      </c>
      <c r="E86" s="45" t="s">
        <v>355</v>
      </c>
      <c r="F86" s="53" t="s">
        <v>258</v>
      </c>
      <c r="G86" s="347" t="s">
        <v>764</v>
      </c>
      <c r="H86" s="351"/>
      <c r="I86" s="39">
        <f>IF(H86=Base!X1,1,0)</f>
        <v>0</v>
      </c>
      <c r="J86" s="343"/>
      <c r="K86" s="34"/>
      <c r="L86" s="34"/>
      <c r="M86" s="34"/>
      <c r="N86" s="34"/>
      <c r="O86" s="34"/>
      <c r="P86" s="34"/>
      <c r="Q86" s="34"/>
      <c r="R86" s="34"/>
      <c r="S86" s="34"/>
      <c r="T86" s="34"/>
      <c r="U86" s="34"/>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c r="DM86" s="280"/>
      <c r="DN86" s="280"/>
      <c r="DO86" s="280"/>
      <c r="DP86" s="280"/>
      <c r="DQ86" s="280"/>
      <c r="DR86" s="280"/>
      <c r="DS86" s="280"/>
      <c r="DT86" s="280"/>
      <c r="DU86" s="280"/>
      <c r="DV86" s="280"/>
      <c r="DW86" s="280"/>
      <c r="DX86" s="280"/>
      <c r="DY86" s="280"/>
      <c r="DZ86" s="280"/>
      <c r="EA86" s="280"/>
      <c r="EB86" s="280"/>
      <c r="EC86" s="280"/>
      <c r="ED86" s="280"/>
      <c r="EE86" s="280"/>
      <c r="EF86" s="280"/>
      <c r="EG86" s="280"/>
    </row>
    <row r="87" spans="1:137" ht="45" customHeight="1" x14ac:dyDescent="0.25">
      <c r="A87" s="62" t="s">
        <v>250</v>
      </c>
      <c r="B87" s="35" t="s">
        <v>134</v>
      </c>
      <c r="C87" s="66" t="s">
        <v>6</v>
      </c>
      <c r="D87" s="36" t="s">
        <v>10</v>
      </c>
      <c r="E87" s="35" t="s">
        <v>43</v>
      </c>
      <c r="F87" s="53" t="s">
        <v>259</v>
      </c>
      <c r="G87" s="347" t="s">
        <v>764</v>
      </c>
      <c r="H87" s="351"/>
      <c r="I87" s="39">
        <f>IF(H87=Base!X1,1,0)</f>
        <v>0</v>
      </c>
      <c r="J87" s="343"/>
      <c r="K87" s="34"/>
      <c r="L87" s="34"/>
      <c r="M87" s="34"/>
      <c r="N87" s="34"/>
      <c r="O87" s="34"/>
      <c r="P87" s="34"/>
      <c r="Q87" s="34"/>
      <c r="R87" s="34"/>
      <c r="S87" s="34"/>
      <c r="T87" s="34"/>
      <c r="U87" s="34"/>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c r="DO87" s="280"/>
      <c r="DP87" s="280"/>
      <c r="DQ87" s="280"/>
      <c r="DR87" s="280"/>
      <c r="DS87" s="280"/>
      <c r="DT87" s="280"/>
      <c r="DU87" s="280"/>
      <c r="DV87" s="280"/>
      <c r="DW87" s="280"/>
      <c r="DX87" s="280"/>
      <c r="DY87" s="280"/>
      <c r="DZ87" s="280"/>
      <c r="EA87" s="280"/>
      <c r="EB87" s="280"/>
      <c r="EC87" s="280"/>
      <c r="ED87" s="280"/>
      <c r="EE87" s="280"/>
      <c r="EF87" s="280"/>
      <c r="EG87" s="280"/>
    </row>
    <row r="88" spans="1:137" ht="45" customHeight="1" x14ac:dyDescent="0.25">
      <c r="A88" s="62" t="s">
        <v>250</v>
      </c>
      <c r="B88" s="35" t="s">
        <v>134</v>
      </c>
      <c r="C88" s="66" t="s">
        <v>6</v>
      </c>
      <c r="D88" s="36" t="s">
        <v>10</v>
      </c>
      <c r="E88" s="35" t="s">
        <v>44</v>
      </c>
      <c r="F88" s="53" t="s">
        <v>260</v>
      </c>
      <c r="G88" s="347" t="s">
        <v>764</v>
      </c>
      <c r="H88" s="351"/>
      <c r="I88" s="39">
        <f>IF(H88=Base!X1,1,0)</f>
        <v>0</v>
      </c>
      <c r="J88" s="343"/>
      <c r="K88" s="34"/>
      <c r="L88" s="34"/>
      <c r="M88" s="34"/>
      <c r="N88" s="34"/>
      <c r="O88" s="34"/>
      <c r="P88" s="34"/>
      <c r="Q88" s="34"/>
      <c r="R88" s="34"/>
      <c r="S88" s="34"/>
      <c r="T88" s="34"/>
      <c r="U88" s="34"/>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c r="DM88" s="280"/>
      <c r="DN88" s="280"/>
      <c r="DO88" s="280"/>
      <c r="DP88" s="280"/>
      <c r="DQ88" s="280"/>
      <c r="DR88" s="280"/>
      <c r="DS88" s="280"/>
      <c r="DT88" s="280"/>
      <c r="DU88" s="280"/>
      <c r="DV88" s="280"/>
      <c r="DW88" s="280"/>
      <c r="DX88" s="280"/>
      <c r="DY88" s="280"/>
      <c r="DZ88" s="280"/>
      <c r="EA88" s="280"/>
      <c r="EB88" s="280"/>
      <c r="EC88" s="280"/>
      <c r="ED88" s="280"/>
      <c r="EE88" s="280"/>
      <c r="EF88" s="280"/>
      <c r="EG88" s="280"/>
    </row>
    <row r="89" spans="1:137" ht="45" customHeight="1" x14ac:dyDescent="0.25">
      <c r="A89" s="62" t="s">
        <v>250</v>
      </c>
      <c r="B89" s="35" t="s">
        <v>134</v>
      </c>
      <c r="C89" s="66" t="s">
        <v>6</v>
      </c>
      <c r="D89" s="36" t="s">
        <v>10</v>
      </c>
      <c r="E89" s="35" t="s">
        <v>190</v>
      </c>
      <c r="F89" s="53" t="s">
        <v>261</v>
      </c>
      <c r="G89" s="347" t="s">
        <v>764</v>
      </c>
      <c r="H89" s="351"/>
      <c r="I89" s="39">
        <f>IF(H89=Base!X1,1,0)</f>
        <v>0</v>
      </c>
      <c r="J89" s="343"/>
      <c r="K89" s="34"/>
      <c r="L89" s="34"/>
      <c r="M89" s="34"/>
      <c r="N89" s="34"/>
      <c r="O89" s="34"/>
      <c r="P89" s="34"/>
      <c r="Q89" s="34"/>
      <c r="R89" s="34"/>
      <c r="S89" s="34"/>
      <c r="T89" s="34"/>
      <c r="U89" s="34"/>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c r="DM89" s="280"/>
      <c r="DN89" s="280"/>
      <c r="DO89" s="280"/>
      <c r="DP89" s="280"/>
      <c r="DQ89" s="280"/>
      <c r="DR89" s="280"/>
      <c r="DS89" s="280"/>
      <c r="DT89" s="280"/>
      <c r="DU89" s="280"/>
      <c r="DV89" s="280"/>
      <c r="DW89" s="280"/>
      <c r="DX89" s="280"/>
      <c r="DY89" s="280"/>
      <c r="DZ89" s="280"/>
      <c r="EA89" s="280"/>
      <c r="EB89" s="280"/>
      <c r="EC89" s="280"/>
      <c r="ED89" s="280"/>
      <c r="EE89" s="280"/>
      <c r="EF89" s="280"/>
      <c r="EG89" s="280"/>
    </row>
    <row r="90" spans="1:137" ht="45" customHeight="1" x14ac:dyDescent="0.25">
      <c r="A90" s="62" t="s">
        <v>250</v>
      </c>
      <c r="B90" s="35" t="s">
        <v>134</v>
      </c>
      <c r="C90" s="36" t="s">
        <v>7</v>
      </c>
      <c r="D90" s="36" t="s">
        <v>26</v>
      </c>
      <c r="E90" s="35" t="s">
        <v>32</v>
      </c>
      <c r="F90" s="53" t="s">
        <v>262</v>
      </c>
      <c r="G90" s="347" t="s">
        <v>762</v>
      </c>
      <c r="H90" s="351"/>
      <c r="I90" s="39">
        <f>IF(H90=Base!X1,1,0)</f>
        <v>0</v>
      </c>
      <c r="J90" s="343"/>
      <c r="K90" s="34"/>
      <c r="L90" s="34"/>
      <c r="M90" s="34"/>
      <c r="N90" s="34"/>
      <c r="O90" s="34"/>
      <c r="P90" s="34"/>
      <c r="Q90" s="34"/>
      <c r="R90" s="34"/>
      <c r="S90" s="34"/>
      <c r="T90" s="34"/>
      <c r="U90" s="34"/>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280"/>
      <c r="CX90" s="280"/>
      <c r="CY90" s="280"/>
      <c r="CZ90" s="280"/>
      <c r="DA90" s="280"/>
      <c r="DB90" s="280"/>
      <c r="DC90" s="280"/>
      <c r="DD90" s="280"/>
      <c r="DE90" s="280"/>
      <c r="DF90" s="280"/>
      <c r="DG90" s="280"/>
      <c r="DH90" s="280"/>
      <c r="DI90" s="280"/>
      <c r="DJ90" s="280"/>
      <c r="DK90" s="280"/>
      <c r="DL90" s="280"/>
      <c r="DM90" s="280"/>
      <c r="DN90" s="280"/>
      <c r="DO90" s="280"/>
      <c r="DP90" s="280"/>
      <c r="DQ90" s="280"/>
      <c r="DR90" s="280"/>
      <c r="DS90" s="280"/>
      <c r="DT90" s="280"/>
      <c r="DU90" s="280"/>
      <c r="DV90" s="280"/>
      <c r="DW90" s="280"/>
      <c r="DX90" s="280"/>
      <c r="DY90" s="280"/>
      <c r="DZ90" s="280"/>
      <c r="EA90" s="280"/>
      <c r="EB90" s="280"/>
      <c r="EC90" s="280"/>
      <c r="ED90" s="280"/>
      <c r="EE90" s="280"/>
      <c r="EF90" s="280"/>
      <c r="EG90" s="280"/>
    </row>
    <row r="91" spans="1:137" ht="45" customHeight="1" x14ac:dyDescent="0.25">
      <c r="A91" s="62" t="s">
        <v>250</v>
      </c>
      <c r="B91" s="35" t="s">
        <v>134</v>
      </c>
      <c r="C91" s="36" t="s">
        <v>7</v>
      </c>
      <c r="D91" s="36" t="s">
        <v>26</v>
      </c>
      <c r="E91" s="35" t="s">
        <v>32</v>
      </c>
      <c r="F91" s="53" t="s">
        <v>263</v>
      </c>
      <c r="G91" s="347" t="s">
        <v>762</v>
      </c>
      <c r="H91" s="351"/>
      <c r="I91" s="39">
        <f>IF(H91=Base!X1,1,0)</f>
        <v>0</v>
      </c>
      <c r="J91" s="343"/>
      <c r="K91" s="34"/>
      <c r="L91" s="34"/>
      <c r="M91" s="34"/>
      <c r="N91" s="34"/>
      <c r="O91" s="34"/>
      <c r="P91" s="34"/>
      <c r="Q91" s="34"/>
      <c r="R91" s="34"/>
      <c r="S91" s="34"/>
      <c r="T91" s="34"/>
      <c r="U91" s="34"/>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80"/>
      <c r="CQ91" s="280"/>
      <c r="CR91" s="280"/>
      <c r="CS91" s="280"/>
      <c r="CT91" s="280"/>
      <c r="CU91" s="280"/>
      <c r="CV91" s="280"/>
      <c r="CW91" s="280"/>
      <c r="CX91" s="280"/>
      <c r="CY91" s="280"/>
      <c r="CZ91" s="280"/>
      <c r="DA91" s="280"/>
      <c r="DB91" s="280"/>
      <c r="DC91" s="280"/>
      <c r="DD91" s="280"/>
      <c r="DE91" s="280"/>
      <c r="DF91" s="280"/>
      <c r="DG91" s="280"/>
      <c r="DH91" s="280"/>
      <c r="DI91" s="280"/>
      <c r="DJ91" s="280"/>
      <c r="DK91" s="280"/>
      <c r="DL91" s="280"/>
      <c r="DM91" s="280"/>
      <c r="DN91" s="280"/>
      <c r="DO91" s="280"/>
      <c r="DP91" s="280"/>
      <c r="DQ91" s="280"/>
      <c r="DR91" s="280"/>
      <c r="DS91" s="280"/>
      <c r="DT91" s="280"/>
      <c r="DU91" s="280"/>
      <c r="DV91" s="280"/>
      <c r="DW91" s="280"/>
      <c r="DX91" s="280"/>
      <c r="DY91" s="280"/>
      <c r="DZ91" s="280"/>
      <c r="EA91" s="280"/>
      <c r="EB91" s="280"/>
      <c r="EC91" s="280"/>
      <c r="ED91" s="280"/>
      <c r="EE91" s="280"/>
      <c r="EF91" s="280"/>
      <c r="EG91" s="280"/>
    </row>
    <row r="92" spans="1:137" ht="45" customHeight="1" x14ac:dyDescent="0.25">
      <c r="A92" s="62" t="s">
        <v>250</v>
      </c>
      <c r="B92" s="35" t="s">
        <v>134</v>
      </c>
      <c r="C92" s="66" t="s">
        <v>6</v>
      </c>
      <c r="D92" s="36" t="s">
        <v>10</v>
      </c>
      <c r="E92" s="35" t="s">
        <v>44</v>
      </c>
      <c r="F92" s="53" t="s">
        <v>264</v>
      </c>
      <c r="G92" s="347" t="s">
        <v>764</v>
      </c>
      <c r="H92" s="351"/>
      <c r="I92" s="39">
        <f>IF(H92=Base!X1,1,0)</f>
        <v>0</v>
      </c>
      <c r="J92" s="343"/>
      <c r="K92" s="34"/>
      <c r="L92" s="34"/>
      <c r="M92" s="34"/>
      <c r="N92" s="34"/>
      <c r="O92" s="34"/>
      <c r="P92" s="34"/>
      <c r="Q92" s="34"/>
      <c r="R92" s="34"/>
      <c r="S92" s="34"/>
      <c r="T92" s="34"/>
      <c r="U92" s="34"/>
      <c r="V92" s="280"/>
      <c r="W92" s="280"/>
      <c r="X92" s="280"/>
      <c r="Y92" s="280"/>
      <c r="Z92" s="280"/>
      <c r="AA92" s="280"/>
      <c r="AB92" s="280"/>
      <c r="AC92" s="280"/>
      <c r="AD92" s="280"/>
      <c r="AE92" s="280"/>
      <c r="AF92" s="280"/>
      <c r="AG92" s="280" t="e">
        <f>SUM(I270,I272,I275,#REF!,I279,I280,#REF!)</f>
        <v>#REF!</v>
      </c>
      <c r="AH92" s="280" t="e">
        <f>IF(AG92=0,0,1)</f>
        <v>#REF!</v>
      </c>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80"/>
      <c r="CQ92" s="280"/>
      <c r="CR92" s="280"/>
      <c r="CS92" s="280"/>
      <c r="CT92" s="280"/>
      <c r="CU92" s="280"/>
      <c r="CV92" s="280"/>
      <c r="CW92" s="280"/>
      <c r="CX92" s="280"/>
      <c r="CY92" s="280"/>
      <c r="CZ92" s="280"/>
      <c r="DA92" s="280"/>
      <c r="DB92" s="280"/>
      <c r="DC92" s="280"/>
      <c r="DD92" s="280"/>
      <c r="DE92" s="280"/>
      <c r="DF92" s="280"/>
      <c r="DG92" s="280"/>
      <c r="DH92" s="280"/>
      <c r="DI92" s="280"/>
      <c r="DJ92" s="280"/>
      <c r="DK92" s="280"/>
      <c r="DL92" s="280"/>
      <c r="DM92" s="280"/>
      <c r="DN92" s="280"/>
      <c r="DO92" s="280"/>
      <c r="DP92" s="280"/>
      <c r="DQ92" s="280"/>
      <c r="DR92" s="280"/>
      <c r="DS92" s="280"/>
      <c r="DT92" s="280"/>
      <c r="DU92" s="280"/>
      <c r="DV92" s="280"/>
      <c r="DW92" s="280"/>
      <c r="DX92" s="280"/>
      <c r="DY92" s="280"/>
      <c r="DZ92" s="280"/>
      <c r="EA92" s="280"/>
      <c r="EB92" s="280"/>
      <c r="EC92" s="280"/>
      <c r="ED92" s="280"/>
      <c r="EE92" s="280"/>
      <c r="EF92" s="280"/>
      <c r="EG92" s="280"/>
    </row>
    <row r="93" spans="1:137" ht="45" customHeight="1" x14ac:dyDescent="0.25">
      <c r="A93" s="62" t="s">
        <v>250</v>
      </c>
      <c r="B93" s="35" t="s">
        <v>134</v>
      </c>
      <c r="C93" s="66" t="s">
        <v>6</v>
      </c>
      <c r="D93" s="36" t="s">
        <v>10</v>
      </c>
      <c r="E93" s="35" t="s">
        <v>44</v>
      </c>
      <c r="F93" s="53" t="s">
        <v>265</v>
      </c>
      <c r="G93" s="347" t="s">
        <v>764</v>
      </c>
      <c r="H93" s="351"/>
      <c r="I93" s="39">
        <f>IF(H93=Base!W1,1,0)</f>
        <v>0</v>
      </c>
      <c r="J93" s="343"/>
      <c r="K93" s="34"/>
      <c r="L93" s="34"/>
      <c r="M93" s="34"/>
      <c r="N93" s="34"/>
      <c r="O93" s="34"/>
      <c r="P93" s="34"/>
      <c r="Q93" s="34"/>
      <c r="R93" s="34"/>
      <c r="S93" s="34"/>
      <c r="T93" s="34"/>
      <c r="U93" s="34"/>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row>
    <row r="94" spans="1:137" ht="45" customHeight="1" x14ac:dyDescent="0.25">
      <c r="A94" s="62" t="s">
        <v>250</v>
      </c>
      <c r="B94" s="35" t="s">
        <v>134</v>
      </c>
      <c r="C94" s="66" t="s">
        <v>6</v>
      </c>
      <c r="D94" s="36" t="s">
        <v>173</v>
      </c>
      <c r="E94" s="45" t="s">
        <v>355</v>
      </c>
      <c r="F94" s="53" t="s">
        <v>266</v>
      </c>
      <c r="G94" s="345"/>
      <c r="H94" s="351"/>
      <c r="I94" s="39">
        <f>IF(H94=Base!W1,1,0)</f>
        <v>0</v>
      </c>
      <c r="J94" s="343"/>
      <c r="K94" s="34"/>
      <c r="L94" s="34"/>
      <c r="M94" s="34"/>
      <c r="N94" s="34"/>
      <c r="O94" s="34"/>
      <c r="P94" s="34"/>
      <c r="Q94" s="34"/>
      <c r="R94" s="34"/>
      <c r="S94" s="34"/>
      <c r="T94" s="34"/>
      <c r="U94" s="34"/>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80"/>
      <c r="CQ94" s="280"/>
      <c r="CR94" s="280"/>
      <c r="CS94" s="280"/>
      <c r="CT94" s="280"/>
      <c r="CU94" s="280"/>
      <c r="CV94" s="280"/>
      <c r="CW94" s="280"/>
      <c r="CX94" s="280"/>
      <c r="CY94" s="280"/>
      <c r="CZ94" s="280"/>
      <c r="DA94" s="280"/>
      <c r="DB94" s="280"/>
      <c r="DC94" s="280"/>
      <c r="DD94" s="280"/>
      <c r="DE94" s="280"/>
      <c r="DF94" s="280"/>
      <c r="DG94" s="280"/>
      <c r="DH94" s="280"/>
      <c r="DI94" s="280"/>
      <c r="DJ94" s="280"/>
      <c r="DK94" s="280"/>
      <c r="DL94" s="280"/>
      <c r="DM94" s="280"/>
      <c r="DN94" s="280"/>
      <c r="DO94" s="280"/>
      <c r="DP94" s="280"/>
      <c r="DQ94" s="280"/>
      <c r="DR94" s="280"/>
      <c r="DS94" s="280"/>
      <c r="DT94" s="280"/>
      <c r="DU94" s="280"/>
      <c r="DV94" s="280"/>
      <c r="DW94" s="280"/>
      <c r="DX94" s="280"/>
      <c r="DY94" s="280"/>
      <c r="DZ94" s="280"/>
      <c r="EA94" s="280"/>
      <c r="EB94" s="280"/>
      <c r="EC94" s="280"/>
      <c r="ED94" s="280"/>
      <c r="EE94" s="280"/>
      <c r="EF94" s="280"/>
      <c r="EG94" s="280"/>
    </row>
    <row r="95" spans="1:137" ht="45" customHeight="1" x14ac:dyDescent="0.25">
      <c r="A95" s="62" t="s">
        <v>250</v>
      </c>
      <c r="B95" s="36" t="s">
        <v>170</v>
      </c>
      <c r="C95" s="66" t="s">
        <v>6</v>
      </c>
      <c r="D95" s="36" t="s">
        <v>10</v>
      </c>
      <c r="E95" s="35" t="s">
        <v>44</v>
      </c>
      <c r="F95" s="37" t="s">
        <v>269</v>
      </c>
      <c r="G95" s="347" t="s">
        <v>764</v>
      </c>
      <c r="H95" s="351"/>
      <c r="I95" s="39">
        <f>IF(H95=Base!W1,1,0)</f>
        <v>0</v>
      </c>
      <c r="J95" s="343"/>
      <c r="K95" s="34"/>
      <c r="L95" s="34"/>
      <c r="M95" s="34"/>
      <c r="N95" s="34"/>
      <c r="O95" s="34"/>
      <c r="P95" s="34"/>
      <c r="Q95" s="34"/>
      <c r="R95" s="34"/>
      <c r="S95" s="34"/>
      <c r="T95" s="34"/>
      <c r="U95" s="34"/>
      <c r="V95" s="280"/>
      <c r="W95" s="280"/>
      <c r="X95" s="280"/>
      <c r="Y95" s="280"/>
      <c r="Z95" s="280"/>
      <c r="AA95" s="280"/>
      <c r="AB95" s="280"/>
      <c r="AC95" s="280"/>
      <c r="AD95" s="280"/>
      <c r="AE95" s="280"/>
      <c r="AF95" s="280"/>
      <c r="AG95" s="280">
        <f>AVERAGE(I273,I274,I276,I277)</f>
        <v>0</v>
      </c>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280"/>
      <c r="CW95" s="280"/>
      <c r="CX95" s="280"/>
      <c r="CY95" s="280"/>
      <c r="CZ95" s="280"/>
      <c r="DA95" s="280"/>
      <c r="DB95" s="280"/>
      <c r="DC95" s="280"/>
      <c r="DD95" s="280"/>
      <c r="DE95" s="280"/>
      <c r="DF95" s="280"/>
      <c r="DG95" s="280"/>
      <c r="DH95" s="280"/>
      <c r="DI95" s="280"/>
      <c r="DJ95" s="280"/>
      <c r="DK95" s="280"/>
      <c r="DL95" s="280"/>
      <c r="DM95" s="280"/>
      <c r="DN95" s="280"/>
      <c r="DO95" s="280"/>
      <c r="DP95" s="280"/>
      <c r="DQ95" s="280"/>
      <c r="DR95" s="280"/>
      <c r="DS95" s="280"/>
      <c r="DT95" s="280"/>
      <c r="DU95" s="280"/>
      <c r="DV95" s="280"/>
      <c r="DW95" s="280"/>
      <c r="DX95" s="280"/>
      <c r="DY95" s="280"/>
      <c r="DZ95" s="280"/>
      <c r="EA95" s="280"/>
      <c r="EB95" s="280"/>
      <c r="EC95" s="280"/>
      <c r="ED95" s="280"/>
      <c r="EE95" s="280"/>
      <c r="EF95" s="280"/>
      <c r="EG95" s="280"/>
    </row>
    <row r="96" spans="1:137" ht="45" customHeight="1" x14ac:dyDescent="0.25">
      <c r="A96" s="62" t="s">
        <v>250</v>
      </c>
      <c r="B96" s="36" t="s">
        <v>170</v>
      </c>
      <c r="C96" s="76" t="s">
        <v>7</v>
      </c>
      <c r="D96" s="36" t="s">
        <v>10</v>
      </c>
      <c r="E96" s="35" t="s">
        <v>31</v>
      </c>
      <c r="F96" s="37" t="s">
        <v>745</v>
      </c>
      <c r="G96" s="348" t="s">
        <v>763</v>
      </c>
      <c r="H96" s="351"/>
      <c r="I96" s="39">
        <f>H96</f>
        <v>0</v>
      </c>
      <c r="J96" s="343"/>
      <c r="K96" s="34"/>
      <c r="L96" s="34"/>
      <c r="M96" s="34"/>
      <c r="N96" s="34"/>
      <c r="O96" s="34"/>
      <c r="P96" s="34"/>
      <c r="Q96" s="34"/>
      <c r="R96" s="34"/>
      <c r="S96" s="34"/>
      <c r="T96" s="34"/>
      <c r="U96" s="34"/>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0"/>
      <c r="CV96" s="280"/>
      <c r="CW96" s="280"/>
      <c r="CX96" s="280"/>
      <c r="CY96" s="280"/>
      <c r="CZ96" s="280"/>
      <c r="DA96" s="280"/>
      <c r="DB96" s="280"/>
      <c r="DC96" s="280"/>
      <c r="DD96" s="280"/>
      <c r="DE96" s="280"/>
      <c r="DF96" s="280"/>
      <c r="DG96" s="280"/>
      <c r="DH96" s="280"/>
      <c r="DI96" s="280"/>
      <c r="DJ96" s="280"/>
      <c r="DK96" s="280"/>
      <c r="DL96" s="280"/>
      <c r="DM96" s="280"/>
      <c r="DN96" s="280"/>
      <c r="DO96" s="280"/>
      <c r="DP96" s="280"/>
      <c r="DQ96" s="280"/>
      <c r="DR96" s="280"/>
      <c r="DS96" s="280"/>
      <c r="DT96" s="280"/>
      <c r="DU96" s="280"/>
      <c r="DV96" s="280"/>
      <c r="DW96" s="280"/>
      <c r="DX96" s="280"/>
      <c r="DY96" s="280"/>
      <c r="DZ96" s="280"/>
      <c r="EA96" s="280"/>
      <c r="EB96" s="280"/>
      <c r="EC96" s="280"/>
      <c r="ED96" s="280"/>
      <c r="EE96" s="280"/>
      <c r="EF96" s="280"/>
      <c r="EG96" s="280"/>
    </row>
    <row r="97" spans="1:137" ht="45" customHeight="1" x14ac:dyDescent="0.25">
      <c r="A97" s="62" t="s">
        <v>250</v>
      </c>
      <c r="B97" s="36" t="s">
        <v>170</v>
      </c>
      <c r="C97" s="66" t="s">
        <v>6</v>
      </c>
      <c r="D97" s="36" t="s">
        <v>173</v>
      </c>
      <c r="E97" s="35" t="s">
        <v>31</v>
      </c>
      <c r="F97" s="37" t="s">
        <v>325</v>
      </c>
      <c r="G97" s="348" t="s">
        <v>763</v>
      </c>
      <c r="H97" s="351"/>
      <c r="I97" s="39">
        <f>H97</f>
        <v>0</v>
      </c>
      <c r="J97" s="343"/>
      <c r="K97" s="34"/>
      <c r="L97" s="34"/>
      <c r="M97" s="34"/>
      <c r="N97" s="34"/>
      <c r="O97" s="34"/>
      <c r="P97" s="34"/>
      <c r="Q97" s="34"/>
      <c r="R97" s="34"/>
      <c r="S97" s="34"/>
      <c r="T97" s="34"/>
      <c r="U97" s="34"/>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0"/>
      <c r="CV97" s="280"/>
      <c r="CW97" s="280"/>
      <c r="CX97" s="280"/>
      <c r="CY97" s="280"/>
      <c r="CZ97" s="280"/>
      <c r="DA97" s="280"/>
      <c r="DB97" s="280"/>
      <c r="DC97" s="280"/>
      <c r="DD97" s="280"/>
      <c r="DE97" s="280"/>
      <c r="DF97" s="280"/>
      <c r="DG97" s="280"/>
      <c r="DH97" s="280"/>
      <c r="DI97" s="280"/>
      <c r="DJ97" s="280"/>
      <c r="DK97" s="280"/>
      <c r="DL97" s="280"/>
      <c r="DM97" s="280"/>
      <c r="DN97" s="280"/>
      <c r="DO97" s="280"/>
      <c r="DP97" s="280"/>
      <c r="DQ97" s="280"/>
      <c r="DR97" s="280"/>
      <c r="DS97" s="280"/>
      <c r="DT97" s="280"/>
      <c r="DU97" s="280"/>
      <c r="DV97" s="280"/>
      <c r="DW97" s="280"/>
      <c r="DX97" s="280"/>
      <c r="DY97" s="280"/>
      <c r="DZ97" s="280"/>
      <c r="EA97" s="280"/>
      <c r="EB97" s="280"/>
      <c r="EC97" s="280"/>
      <c r="ED97" s="280"/>
      <c r="EE97" s="280"/>
      <c r="EF97" s="280"/>
      <c r="EG97" s="280"/>
    </row>
    <row r="98" spans="1:137" ht="45" customHeight="1" x14ac:dyDescent="0.25">
      <c r="A98" s="222" t="s">
        <v>696</v>
      </c>
      <c r="B98" s="36" t="s">
        <v>132</v>
      </c>
      <c r="C98" s="66" t="s">
        <v>6</v>
      </c>
      <c r="D98" s="36" t="s">
        <v>173</v>
      </c>
      <c r="E98" s="36" t="s">
        <v>39</v>
      </c>
      <c r="F98" s="37" t="s">
        <v>702</v>
      </c>
      <c r="G98" s="345"/>
      <c r="H98" s="351"/>
      <c r="I98" s="39">
        <f>IF(H98=Base!W1,1,0)</f>
        <v>0</v>
      </c>
      <c r="J98" s="343"/>
      <c r="K98" s="34"/>
      <c r="L98" s="34"/>
      <c r="M98" s="34"/>
      <c r="N98" s="34"/>
      <c r="O98" s="34"/>
      <c r="P98" s="34"/>
      <c r="Q98" s="34"/>
      <c r="R98" s="34"/>
      <c r="S98" s="34"/>
      <c r="T98" s="34"/>
      <c r="U98" s="34"/>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80"/>
      <c r="CQ98" s="280"/>
      <c r="CR98" s="280"/>
      <c r="CS98" s="280"/>
      <c r="CT98" s="280"/>
      <c r="CU98" s="280"/>
      <c r="CV98" s="280"/>
      <c r="CW98" s="280"/>
      <c r="CX98" s="280"/>
      <c r="CY98" s="280"/>
      <c r="CZ98" s="280"/>
      <c r="DA98" s="280"/>
      <c r="DB98" s="280"/>
      <c r="DC98" s="280"/>
      <c r="DD98" s="280"/>
      <c r="DE98" s="280"/>
      <c r="DF98" s="280"/>
      <c r="DG98" s="280"/>
      <c r="DH98" s="280"/>
      <c r="DI98" s="280"/>
      <c r="DJ98" s="280"/>
      <c r="DK98" s="280"/>
      <c r="DL98" s="280"/>
      <c r="DM98" s="280"/>
      <c r="DN98" s="280"/>
      <c r="DO98" s="280"/>
      <c r="DP98" s="280"/>
      <c r="DQ98" s="280"/>
      <c r="DR98" s="280"/>
      <c r="DS98" s="280"/>
      <c r="DT98" s="280"/>
      <c r="DU98" s="280"/>
      <c r="DV98" s="280"/>
      <c r="DW98" s="280"/>
      <c r="DX98" s="280"/>
      <c r="DY98" s="280"/>
      <c r="DZ98" s="280"/>
      <c r="EA98" s="280"/>
      <c r="EB98" s="280"/>
      <c r="EC98" s="280"/>
      <c r="ED98" s="280"/>
      <c r="EE98" s="280"/>
      <c r="EF98" s="280"/>
      <c r="EG98" s="280"/>
    </row>
    <row r="99" spans="1:137" ht="45" customHeight="1" x14ac:dyDescent="0.25">
      <c r="A99" s="222" t="s">
        <v>696</v>
      </c>
      <c r="B99" s="36" t="s">
        <v>132</v>
      </c>
      <c r="C99" s="66" t="s">
        <v>6</v>
      </c>
      <c r="D99" s="36" t="s">
        <v>173</v>
      </c>
      <c r="E99" s="35" t="s">
        <v>355</v>
      </c>
      <c r="F99" s="212" t="s">
        <v>701</v>
      </c>
      <c r="G99" s="345"/>
      <c r="H99" s="351"/>
      <c r="I99" s="39">
        <f>IF(H99=Base!W1,1,0)</f>
        <v>0</v>
      </c>
      <c r="J99" s="343"/>
      <c r="K99" s="34"/>
      <c r="L99" s="34"/>
      <c r="M99" s="34"/>
      <c r="N99" s="34"/>
      <c r="O99" s="34"/>
      <c r="P99" s="34"/>
      <c r="Q99" s="34"/>
      <c r="R99" s="34"/>
      <c r="S99" s="34"/>
      <c r="T99" s="34"/>
      <c r="U99" s="34"/>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280"/>
      <c r="CW99" s="280"/>
      <c r="CX99" s="280"/>
      <c r="CY99" s="280"/>
      <c r="CZ99" s="280"/>
      <c r="DA99" s="280"/>
      <c r="DB99" s="280"/>
      <c r="DC99" s="280"/>
      <c r="DD99" s="280"/>
      <c r="DE99" s="280"/>
      <c r="DF99" s="280"/>
      <c r="DG99" s="280"/>
      <c r="DH99" s="280"/>
      <c r="DI99" s="280"/>
      <c r="DJ99" s="280"/>
      <c r="DK99" s="280"/>
      <c r="DL99" s="280"/>
      <c r="DM99" s="280"/>
      <c r="DN99" s="280"/>
      <c r="DO99" s="280"/>
      <c r="DP99" s="280"/>
      <c r="DQ99" s="280"/>
      <c r="DR99" s="280"/>
      <c r="DS99" s="280"/>
      <c r="DT99" s="280"/>
      <c r="DU99" s="280"/>
      <c r="DV99" s="280"/>
      <c r="DW99" s="280"/>
      <c r="DX99" s="280"/>
      <c r="DY99" s="280"/>
      <c r="DZ99" s="280"/>
      <c r="EA99" s="280"/>
      <c r="EB99" s="280"/>
      <c r="EC99" s="280"/>
      <c r="ED99" s="280"/>
      <c r="EE99" s="280"/>
      <c r="EF99" s="280"/>
      <c r="EG99" s="280"/>
    </row>
    <row r="100" spans="1:137" ht="45" customHeight="1" x14ac:dyDescent="0.25">
      <c r="A100" s="222" t="s">
        <v>696</v>
      </c>
      <c r="B100" s="36" t="s">
        <v>132</v>
      </c>
      <c r="C100" s="76" t="s">
        <v>7</v>
      </c>
      <c r="D100" s="36" t="s">
        <v>173</v>
      </c>
      <c r="E100" s="35" t="s">
        <v>39</v>
      </c>
      <c r="F100" s="37" t="s">
        <v>700</v>
      </c>
      <c r="G100" s="345"/>
      <c r="H100" s="351"/>
      <c r="I100" s="39">
        <f>IF(H100=Base!W1,1,0)</f>
        <v>0</v>
      </c>
      <c r="J100" s="343"/>
      <c r="K100" s="34"/>
      <c r="L100" s="34"/>
      <c r="M100" s="34"/>
      <c r="N100" s="34"/>
      <c r="O100" s="34"/>
      <c r="P100" s="34"/>
      <c r="Q100" s="34"/>
      <c r="R100" s="34"/>
      <c r="S100" s="34"/>
      <c r="T100" s="34"/>
      <c r="U100" s="34"/>
      <c r="V100" s="280"/>
      <c r="W100" s="280"/>
      <c r="X100" s="280"/>
      <c r="Y100" s="280"/>
      <c r="Z100" s="280"/>
      <c r="AA100" s="280"/>
      <c r="AB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c r="AW100" s="280"/>
      <c r="AX100" s="280"/>
      <c r="AY100" s="280"/>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c r="CY100" s="280"/>
      <c r="CZ100" s="280"/>
      <c r="DA100" s="280"/>
      <c r="DB100" s="280"/>
      <c r="DC100" s="280"/>
      <c r="DD100" s="280"/>
      <c r="DE100" s="280"/>
      <c r="DF100" s="280"/>
      <c r="DG100" s="280"/>
      <c r="DH100" s="280"/>
      <c r="DI100" s="280"/>
      <c r="DJ100" s="280"/>
      <c r="DK100" s="280"/>
      <c r="DL100" s="280"/>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row>
    <row r="101" spans="1:137" ht="45" customHeight="1" x14ac:dyDescent="0.25">
      <c r="A101" s="222" t="s">
        <v>696</v>
      </c>
      <c r="B101" s="35" t="s">
        <v>132</v>
      </c>
      <c r="C101" s="76" t="s">
        <v>7</v>
      </c>
      <c r="D101" s="36" t="s">
        <v>173</v>
      </c>
      <c r="E101" s="35" t="s">
        <v>174</v>
      </c>
      <c r="F101" s="212" t="s">
        <v>704</v>
      </c>
      <c r="G101" s="345"/>
      <c r="H101" s="351"/>
      <c r="I101" s="39">
        <f>IF(H101=Base!W1,1,0)</f>
        <v>0</v>
      </c>
      <c r="J101" s="343"/>
      <c r="K101" s="34"/>
      <c r="L101" s="34"/>
      <c r="M101" s="34"/>
      <c r="N101" s="34"/>
      <c r="O101" s="34"/>
      <c r="P101" s="34"/>
      <c r="Q101" s="34"/>
      <c r="R101" s="34"/>
      <c r="S101" s="34"/>
      <c r="T101" s="34"/>
      <c r="U101" s="34"/>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row>
    <row r="102" spans="1:137" ht="45" customHeight="1" x14ac:dyDescent="0.25">
      <c r="A102" s="222" t="s">
        <v>696</v>
      </c>
      <c r="B102" s="35" t="s">
        <v>50</v>
      </c>
      <c r="C102" s="66" t="s">
        <v>6</v>
      </c>
      <c r="D102" s="36" t="s">
        <v>173</v>
      </c>
      <c r="E102" s="35" t="s">
        <v>174</v>
      </c>
      <c r="F102" s="37" t="s">
        <v>703</v>
      </c>
      <c r="G102" s="345"/>
      <c r="H102" s="351"/>
      <c r="I102" s="39">
        <f>IF(H102=Base!W1,1,0)</f>
        <v>0</v>
      </c>
      <c r="J102" s="343"/>
      <c r="K102" s="34"/>
      <c r="L102" s="34"/>
      <c r="M102" s="34"/>
      <c r="N102" s="34"/>
      <c r="O102" s="34"/>
      <c r="P102" s="34"/>
      <c r="Q102" s="34"/>
      <c r="R102" s="34"/>
      <c r="S102" s="34"/>
      <c r="T102" s="34"/>
      <c r="U102" s="34"/>
      <c r="V102" s="280"/>
      <c r="W102" s="280"/>
      <c r="X102" s="280"/>
      <c r="Y102" s="280"/>
      <c r="Z102" s="280"/>
      <c r="AA102" s="280"/>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row>
    <row r="103" spans="1:137" ht="45" customHeight="1" x14ac:dyDescent="0.25">
      <c r="A103" s="222" t="s">
        <v>696</v>
      </c>
      <c r="B103" s="35" t="s">
        <v>134</v>
      </c>
      <c r="C103" s="66" t="s">
        <v>7</v>
      </c>
      <c r="D103" s="36" t="s">
        <v>173</v>
      </c>
      <c r="E103" s="35" t="s">
        <v>30</v>
      </c>
      <c r="F103" s="120" t="s">
        <v>705</v>
      </c>
      <c r="G103" s="345"/>
      <c r="H103" s="351"/>
      <c r="I103" s="39">
        <f>IF(H103=Base!W1,1,0)</f>
        <v>0</v>
      </c>
      <c r="J103" s="343"/>
      <c r="K103" s="34"/>
      <c r="L103" s="34"/>
      <c r="M103" s="34"/>
      <c r="N103" s="34"/>
      <c r="O103" s="34"/>
      <c r="P103" s="34"/>
      <c r="Q103" s="34"/>
      <c r="R103" s="34"/>
      <c r="S103" s="34"/>
      <c r="T103" s="34"/>
      <c r="U103" s="34"/>
      <c r="V103" s="280"/>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280"/>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row>
    <row r="104" spans="1:137" ht="45" customHeight="1" x14ac:dyDescent="0.25">
      <c r="A104" s="222" t="s">
        <v>696</v>
      </c>
      <c r="B104" s="35" t="s">
        <v>134</v>
      </c>
      <c r="C104" s="66" t="s">
        <v>6</v>
      </c>
      <c r="D104" s="36" t="s">
        <v>10</v>
      </c>
      <c r="E104" s="35" t="s">
        <v>355</v>
      </c>
      <c r="F104" s="212" t="s">
        <v>706</v>
      </c>
      <c r="G104" s="347" t="s">
        <v>764</v>
      </c>
      <c r="H104" s="351"/>
      <c r="I104" s="39">
        <f>IF(H104=Base!X1,1,0)</f>
        <v>0</v>
      </c>
      <c r="J104" s="343"/>
      <c r="K104" s="34"/>
      <c r="L104" s="34"/>
      <c r="M104" s="34"/>
      <c r="N104" s="34"/>
      <c r="O104" s="34"/>
      <c r="P104" s="34"/>
      <c r="Q104" s="34"/>
      <c r="R104" s="34"/>
      <c r="S104" s="34"/>
      <c r="T104" s="34"/>
      <c r="U104" s="34"/>
      <c r="V104" s="280"/>
      <c r="W104" s="280"/>
      <c r="X104" s="280"/>
      <c r="Y104" s="280"/>
      <c r="Z104" s="280"/>
      <c r="AA104" s="280"/>
      <c r="AB104" s="280"/>
      <c r="AC104" s="280"/>
      <c r="AD104" s="280"/>
      <c r="AE104" s="280"/>
      <c r="AF104" s="280"/>
      <c r="AG104" s="280"/>
      <c r="AH104" s="280"/>
      <c r="AI104" s="280"/>
      <c r="AJ104" s="280"/>
      <c r="AK104" s="280"/>
      <c r="AL104" s="280"/>
      <c r="AM104" s="280"/>
      <c r="AN104" s="280"/>
      <c r="AO104" s="280"/>
      <c r="AP104" s="280"/>
      <c r="AQ104" s="280"/>
      <c r="AR104" s="280"/>
      <c r="AS104" s="280"/>
      <c r="AT104" s="280"/>
      <c r="AU104" s="280"/>
      <c r="AV104" s="280"/>
      <c r="AW104" s="280"/>
      <c r="AX104" s="280"/>
      <c r="AY104" s="280"/>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280"/>
      <c r="CW104" s="280"/>
      <c r="CX104" s="280"/>
      <c r="CY104" s="280"/>
      <c r="CZ104" s="280"/>
      <c r="DA104" s="280"/>
      <c r="DB104" s="280"/>
      <c r="DC104" s="280"/>
      <c r="DD104" s="280"/>
      <c r="DE104" s="280"/>
      <c r="DF104" s="280"/>
      <c r="DG104" s="280"/>
      <c r="DH104" s="280"/>
      <c r="DI104" s="280"/>
      <c r="DJ104" s="280"/>
      <c r="DK104" s="280"/>
      <c r="DL104" s="280"/>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row>
    <row r="105" spans="1:137" ht="45" customHeight="1" x14ac:dyDescent="0.25">
      <c r="A105" s="222" t="s">
        <v>696</v>
      </c>
      <c r="B105" s="35" t="s">
        <v>134</v>
      </c>
      <c r="C105" s="66" t="s">
        <v>7</v>
      </c>
      <c r="D105" s="36" t="s">
        <v>10</v>
      </c>
      <c r="E105" s="35" t="s">
        <v>30</v>
      </c>
      <c r="F105" s="37" t="s">
        <v>707</v>
      </c>
      <c r="G105" s="347" t="s">
        <v>764</v>
      </c>
      <c r="H105" s="351"/>
      <c r="I105" s="39">
        <f>IF(H105=Base!X1,1,0)</f>
        <v>0</v>
      </c>
      <c r="J105" s="343"/>
      <c r="K105" s="34"/>
      <c r="L105" s="34"/>
      <c r="M105" s="34"/>
      <c r="N105" s="34"/>
      <c r="O105" s="34"/>
      <c r="P105" s="34"/>
      <c r="Q105" s="34"/>
      <c r="R105" s="34"/>
      <c r="S105" s="34"/>
      <c r="T105" s="34"/>
      <c r="U105" s="34"/>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80"/>
      <c r="CQ105" s="280"/>
      <c r="CR105" s="280"/>
      <c r="CS105" s="280"/>
      <c r="CT105" s="280"/>
      <c r="CU105" s="280"/>
      <c r="CV105" s="280"/>
      <c r="CW105" s="280"/>
      <c r="CX105" s="280"/>
      <c r="CY105" s="280"/>
      <c r="CZ105" s="280"/>
      <c r="DA105" s="280"/>
      <c r="DB105" s="280"/>
      <c r="DC105" s="280"/>
      <c r="DD105" s="280"/>
      <c r="DE105" s="280"/>
      <c r="DF105" s="280"/>
      <c r="DG105" s="280"/>
      <c r="DH105" s="280"/>
      <c r="DI105" s="280"/>
      <c r="DJ105" s="280"/>
      <c r="DK105" s="280"/>
      <c r="DL105" s="280"/>
      <c r="DM105" s="280"/>
      <c r="DN105" s="280"/>
      <c r="DO105" s="280"/>
      <c r="DP105" s="280"/>
      <c r="DQ105" s="280"/>
      <c r="DR105" s="280"/>
      <c r="DS105" s="280"/>
      <c r="DT105" s="280"/>
      <c r="DU105" s="280"/>
      <c r="DV105" s="280"/>
      <c r="DW105" s="280"/>
      <c r="DX105" s="280"/>
      <c r="DY105" s="280"/>
      <c r="DZ105" s="280"/>
      <c r="EA105" s="280"/>
      <c r="EB105" s="280"/>
      <c r="EC105" s="280"/>
      <c r="ED105" s="280"/>
      <c r="EE105" s="280"/>
      <c r="EF105" s="280"/>
      <c r="EG105" s="280"/>
    </row>
    <row r="106" spans="1:137" ht="45" customHeight="1" x14ac:dyDescent="0.25">
      <c r="A106" s="222" t="s">
        <v>696</v>
      </c>
      <c r="B106" s="35" t="s">
        <v>134</v>
      </c>
      <c r="C106" s="66" t="s">
        <v>7</v>
      </c>
      <c r="D106" s="36" t="s">
        <v>10</v>
      </c>
      <c r="E106" s="35" t="s">
        <v>33</v>
      </c>
      <c r="F106" s="120" t="s">
        <v>708</v>
      </c>
      <c r="G106" s="347" t="s">
        <v>764</v>
      </c>
      <c r="H106" s="351"/>
      <c r="I106" s="39">
        <f>IF(H106=Base!X1,1,0)</f>
        <v>0</v>
      </c>
      <c r="J106" s="343"/>
      <c r="K106" s="34"/>
      <c r="L106" s="34"/>
      <c r="M106" s="34"/>
      <c r="N106" s="34"/>
      <c r="O106" s="34"/>
      <c r="P106" s="34"/>
      <c r="Q106" s="34"/>
      <c r="R106" s="34"/>
      <c r="S106" s="34"/>
      <c r="T106" s="34"/>
      <c r="U106" s="34"/>
      <c r="V106" s="280"/>
      <c r="W106" s="280"/>
      <c r="X106" s="280"/>
      <c r="Y106" s="280"/>
      <c r="Z106" s="280"/>
      <c r="AA106" s="280"/>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280"/>
      <c r="CW106" s="280"/>
      <c r="CX106" s="280"/>
      <c r="CY106" s="280"/>
      <c r="CZ106" s="280"/>
      <c r="DA106" s="280"/>
      <c r="DB106" s="280"/>
      <c r="DC106" s="280"/>
      <c r="DD106" s="280"/>
      <c r="DE106" s="280"/>
      <c r="DF106" s="280"/>
      <c r="DG106" s="280"/>
      <c r="DH106" s="280"/>
      <c r="DI106" s="280"/>
      <c r="DJ106" s="280"/>
      <c r="DK106" s="280"/>
      <c r="DL106" s="280"/>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row>
    <row r="107" spans="1:137" ht="45" customHeight="1" x14ac:dyDescent="0.25">
      <c r="A107" s="222" t="s">
        <v>696</v>
      </c>
      <c r="B107" s="35" t="s">
        <v>134</v>
      </c>
      <c r="C107" s="66" t="s">
        <v>7</v>
      </c>
      <c r="D107" s="36" t="s">
        <v>10</v>
      </c>
      <c r="E107" s="35" t="s">
        <v>33</v>
      </c>
      <c r="F107" s="212" t="s">
        <v>709</v>
      </c>
      <c r="G107" s="347" t="s">
        <v>764</v>
      </c>
      <c r="H107" s="351"/>
      <c r="I107" s="39">
        <f>IF(H107=Base!X1,1,0)</f>
        <v>0</v>
      </c>
      <c r="J107" s="343"/>
      <c r="K107" s="34"/>
      <c r="L107" s="34"/>
      <c r="M107" s="34"/>
      <c r="N107" s="34"/>
      <c r="O107" s="34"/>
      <c r="P107" s="34"/>
      <c r="Q107" s="34"/>
      <c r="R107" s="34"/>
      <c r="S107" s="34"/>
      <c r="T107" s="34"/>
      <c r="U107" s="34"/>
      <c r="V107" s="280"/>
      <c r="W107" s="280"/>
      <c r="X107" s="280"/>
      <c r="Y107" s="280"/>
      <c r="Z107" s="280"/>
      <c r="AA107" s="280"/>
      <c r="AB107" s="280"/>
      <c r="AC107" s="280"/>
      <c r="AD107" s="280"/>
      <c r="AE107" s="280"/>
      <c r="AF107" s="280"/>
      <c r="AG107" s="280"/>
      <c r="AH107" s="280"/>
      <c r="AI107" s="280"/>
      <c r="AJ107" s="280"/>
      <c r="AK107" s="280"/>
      <c r="AL107" s="280"/>
      <c r="AM107" s="280"/>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80"/>
      <c r="CQ107" s="280"/>
      <c r="CR107" s="280"/>
      <c r="CS107" s="280"/>
      <c r="CT107" s="280"/>
      <c r="CU107" s="280"/>
      <c r="CV107" s="280"/>
      <c r="CW107" s="280"/>
      <c r="CX107" s="280"/>
      <c r="CY107" s="280"/>
      <c r="CZ107" s="280"/>
      <c r="DA107" s="280"/>
      <c r="DB107" s="280"/>
      <c r="DC107" s="280"/>
      <c r="DD107" s="280"/>
      <c r="DE107" s="280"/>
      <c r="DF107" s="280"/>
      <c r="DG107" s="280"/>
      <c r="DH107" s="280"/>
      <c r="DI107" s="280"/>
      <c r="DJ107" s="280"/>
      <c r="DK107" s="280"/>
      <c r="DL107" s="280"/>
      <c r="DM107" s="280"/>
      <c r="DN107" s="280"/>
      <c r="DO107" s="280"/>
      <c r="DP107" s="280"/>
      <c r="DQ107" s="280"/>
      <c r="DR107" s="280"/>
      <c r="DS107" s="280"/>
      <c r="DT107" s="280"/>
      <c r="DU107" s="280"/>
      <c r="DV107" s="280"/>
      <c r="DW107" s="280"/>
      <c r="DX107" s="280"/>
      <c r="DY107" s="280"/>
      <c r="DZ107" s="280"/>
      <c r="EA107" s="280"/>
      <c r="EB107" s="280"/>
      <c r="EC107" s="280"/>
      <c r="ED107" s="280"/>
      <c r="EE107" s="280"/>
      <c r="EF107" s="280"/>
      <c r="EG107" s="280"/>
    </row>
    <row r="108" spans="1:137" ht="45" customHeight="1" x14ac:dyDescent="0.25">
      <c r="A108" s="222" t="s">
        <v>696</v>
      </c>
      <c r="B108" s="35" t="s">
        <v>134</v>
      </c>
      <c r="C108" s="66" t="s">
        <v>6</v>
      </c>
      <c r="D108" s="36" t="s">
        <v>10</v>
      </c>
      <c r="E108" s="35" t="s">
        <v>33</v>
      </c>
      <c r="F108" s="120" t="s">
        <v>710</v>
      </c>
      <c r="G108" s="347" t="s">
        <v>764</v>
      </c>
      <c r="H108" s="351"/>
      <c r="I108" s="39">
        <f>IF(H108=Base!X1,1,0)</f>
        <v>0</v>
      </c>
      <c r="J108" s="343"/>
      <c r="K108" s="34"/>
      <c r="L108" s="34"/>
      <c r="M108" s="34"/>
      <c r="N108" s="34"/>
      <c r="O108" s="34"/>
      <c r="P108" s="34"/>
      <c r="Q108" s="34"/>
      <c r="R108" s="34"/>
      <c r="S108" s="34"/>
      <c r="T108" s="34"/>
      <c r="U108" s="34"/>
      <c r="V108" s="280"/>
      <c r="W108" s="280"/>
      <c r="X108" s="280"/>
      <c r="Y108" s="280"/>
      <c r="Z108" s="280"/>
      <c r="AA108" s="280"/>
      <c r="AB108" s="280"/>
      <c r="AC108" s="280"/>
      <c r="AD108" s="280"/>
      <c r="AE108" s="280"/>
      <c r="AF108" s="280"/>
      <c r="AG108" s="280" t="e">
        <f>AVERAGE(I290,I294,#REF!,I296)</f>
        <v>#REF!</v>
      </c>
      <c r="AH108" s="280"/>
      <c r="AI108" s="280"/>
      <c r="AJ108" s="280"/>
      <c r="AK108" s="280"/>
      <c r="AL108" s="280"/>
      <c r="AM108" s="280"/>
      <c r="AN108" s="280"/>
      <c r="AO108" s="280"/>
      <c r="AP108" s="280"/>
      <c r="AQ108" s="280"/>
      <c r="AR108" s="280"/>
      <c r="AS108" s="280"/>
      <c r="AT108" s="280"/>
      <c r="AU108" s="280"/>
      <c r="AV108" s="280"/>
      <c r="AW108" s="280"/>
      <c r="AX108" s="280"/>
      <c r="AY108" s="280"/>
      <c r="AZ108" s="280"/>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80"/>
      <c r="CI108" s="280"/>
      <c r="CJ108" s="280"/>
      <c r="CK108" s="280"/>
      <c r="CL108" s="280"/>
      <c r="CM108" s="280"/>
      <c r="CN108" s="280"/>
      <c r="CO108" s="280"/>
      <c r="CP108" s="280"/>
      <c r="CQ108" s="280"/>
      <c r="CR108" s="280"/>
      <c r="CS108" s="280"/>
      <c r="CT108" s="280"/>
      <c r="CU108" s="280"/>
      <c r="CV108" s="280"/>
      <c r="CW108" s="280"/>
      <c r="CX108" s="280"/>
      <c r="CY108" s="280"/>
      <c r="CZ108" s="280"/>
      <c r="DA108" s="280"/>
      <c r="DB108" s="280"/>
      <c r="DC108" s="280"/>
      <c r="DD108" s="280"/>
      <c r="DE108" s="280"/>
      <c r="DF108" s="280"/>
      <c r="DG108" s="280"/>
      <c r="DH108" s="280"/>
      <c r="DI108" s="280"/>
      <c r="DJ108" s="280"/>
      <c r="DK108" s="280"/>
      <c r="DL108" s="280"/>
      <c r="DM108" s="280"/>
      <c r="DN108" s="280"/>
      <c r="DO108" s="280"/>
      <c r="DP108" s="280"/>
      <c r="DQ108" s="280"/>
      <c r="DR108" s="280"/>
      <c r="DS108" s="280"/>
      <c r="DT108" s="280"/>
      <c r="DU108" s="280"/>
      <c r="DV108" s="280"/>
      <c r="DW108" s="280"/>
      <c r="DX108" s="280"/>
      <c r="DY108" s="280"/>
      <c r="DZ108" s="280"/>
      <c r="EA108" s="280"/>
      <c r="EB108" s="280"/>
      <c r="EC108" s="280"/>
      <c r="ED108" s="280"/>
      <c r="EE108" s="280"/>
      <c r="EF108" s="280"/>
      <c r="EG108" s="280"/>
    </row>
    <row r="109" spans="1:137" ht="45" customHeight="1" x14ac:dyDescent="0.25">
      <c r="A109" s="222" t="s">
        <v>696</v>
      </c>
      <c r="B109" s="35" t="s">
        <v>134</v>
      </c>
      <c r="C109" s="66" t="s">
        <v>6</v>
      </c>
      <c r="D109" s="36" t="s">
        <v>10</v>
      </c>
      <c r="E109" s="35" t="s">
        <v>33</v>
      </c>
      <c r="F109" s="212" t="s">
        <v>711</v>
      </c>
      <c r="G109" s="347" t="s">
        <v>764</v>
      </c>
      <c r="H109" s="351"/>
      <c r="I109" s="39">
        <f>IF(H109=Base!X1,1,0)</f>
        <v>0</v>
      </c>
      <c r="J109" s="343"/>
      <c r="K109" s="34"/>
      <c r="L109" s="34"/>
      <c r="M109" s="34"/>
      <c r="N109" s="34"/>
      <c r="O109" s="34"/>
      <c r="P109" s="34"/>
      <c r="Q109" s="34"/>
      <c r="R109" s="34"/>
      <c r="S109" s="34"/>
      <c r="T109" s="34"/>
      <c r="U109" s="34"/>
      <c r="V109" s="280"/>
      <c r="W109" s="280"/>
      <c r="X109" s="280"/>
      <c r="Y109" s="280"/>
      <c r="Z109" s="280"/>
      <c r="AA109" s="280"/>
      <c r="AB109" s="280"/>
      <c r="AC109" s="280"/>
      <c r="AD109" s="280"/>
      <c r="AE109" s="280"/>
      <c r="AF109" s="280"/>
      <c r="AG109" s="280">
        <f>AVERAGE(I293,I292,I291,I296,I299,I300,I301,I303,I304)</f>
        <v>0</v>
      </c>
      <c r="AH109" s="280"/>
      <c r="AI109" s="280"/>
      <c r="AJ109" s="280"/>
      <c r="AK109" s="280"/>
      <c r="AL109" s="280"/>
      <c r="AM109" s="280"/>
      <c r="AN109" s="280"/>
      <c r="AO109" s="280"/>
      <c r="AP109" s="280"/>
      <c r="AQ109" s="280"/>
      <c r="AR109" s="280"/>
      <c r="AS109" s="280"/>
      <c r="AT109" s="280"/>
      <c r="AU109" s="280"/>
      <c r="AV109" s="280"/>
      <c r="AW109" s="280"/>
      <c r="AX109" s="280"/>
      <c r="AY109" s="280"/>
      <c r="AZ109" s="280"/>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80"/>
      <c r="CI109" s="280"/>
      <c r="CJ109" s="280"/>
      <c r="CK109" s="280"/>
      <c r="CL109" s="280"/>
      <c r="CM109" s="280"/>
      <c r="CN109" s="280"/>
      <c r="CO109" s="280"/>
      <c r="CP109" s="280"/>
      <c r="CQ109" s="280"/>
      <c r="CR109" s="280"/>
      <c r="CS109" s="280"/>
      <c r="CT109" s="280"/>
      <c r="CU109" s="280"/>
      <c r="CV109" s="280"/>
      <c r="CW109" s="280"/>
      <c r="CX109" s="280"/>
      <c r="CY109" s="280"/>
      <c r="CZ109" s="280"/>
      <c r="DA109" s="280"/>
      <c r="DB109" s="280"/>
      <c r="DC109" s="280"/>
      <c r="DD109" s="280"/>
      <c r="DE109" s="280"/>
      <c r="DF109" s="280"/>
      <c r="DG109" s="280"/>
      <c r="DH109" s="280"/>
      <c r="DI109" s="280"/>
      <c r="DJ109" s="280"/>
      <c r="DK109" s="280"/>
      <c r="DL109" s="280"/>
      <c r="DM109" s="280"/>
      <c r="DN109" s="280"/>
      <c r="DO109" s="280"/>
      <c r="DP109" s="280"/>
      <c r="DQ109" s="280"/>
      <c r="DR109" s="280"/>
      <c r="DS109" s="280"/>
      <c r="DT109" s="280"/>
      <c r="DU109" s="280"/>
      <c r="DV109" s="280"/>
      <c r="DW109" s="280"/>
      <c r="DX109" s="280"/>
      <c r="DY109" s="280"/>
      <c r="DZ109" s="280"/>
      <c r="EA109" s="280"/>
      <c r="EB109" s="280"/>
      <c r="EC109" s="280"/>
      <c r="ED109" s="280"/>
      <c r="EE109" s="280"/>
      <c r="EF109" s="280"/>
      <c r="EG109" s="280"/>
    </row>
    <row r="110" spans="1:137" ht="45" customHeight="1" x14ac:dyDescent="0.25">
      <c r="A110" s="222" t="s">
        <v>696</v>
      </c>
      <c r="B110" s="35" t="s">
        <v>134</v>
      </c>
      <c r="C110" s="66" t="s">
        <v>7</v>
      </c>
      <c r="D110" s="36" t="s">
        <v>26</v>
      </c>
      <c r="E110" s="35" t="s">
        <v>32</v>
      </c>
      <c r="F110" s="120" t="s">
        <v>712</v>
      </c>
      <c r="G110" s="347" t="s">
        <v>762</v>
      </c>
      <c r="H110" s="351"/>
      <c r="I110" s="39">
        <f>IF(H110=Base!X1,1,0)</f>
        <v>0</v>
      </c>
      <c r="J110" s="343"/>
      <c r="K110" s="34"/>
      <c r="L110" s="34"/>
      <c r="M110" s="34"/>
      <c r="N110" s="34"/>
      <c r="O110" s="34"/>
      <c r="P110" s="34"/>
      <c r="Q110" s="34"/>
      <c r="R110" s="34"/>
      <c r="S110" s="34"/>
      <c r="T110" s="34"/>
      <c r="U110" s="34"/>
      <c r="V110" s="280"/>
      <c r="W110" s="280"/>
      <c r="X110" s="280"/>
      <c r="Y110" s="280"/>
      <c r="Z110" s="280"/>
      <c r="AA110" s="280"/>
      <c r="AB110" s="280"/>
      <c r="AC110" s="280"/>
      <c r="AD110" s="280"/>
      <c r="AE110" s="280"/>
      <c r="AF110" s="280"/>
      <c r="AG110" s="280"/>
      <c r="AH110" s="280"/>
      <c r="AI110" s="280"/>
      <c r="AJ110" s="280"/>
      <c r="AK110" s="280"/>
      <c r="AL110" s="280"/>
      <c r="AM110" s="280"/>
      <c r="AN110" s="280"/>
      <c r="AO110" s="280"/>
      <c r="AP110" s="280"/>
      <c r="AQ110" s="280"/>
      <c r="AR110" s="280"/>
      <c r="AS110" s="280"/>
      <c r="AT110" s="280"/>
      <c r="AU110" s="280"/>
      <c r="AV110" s="280"/>
      <c r="AW110" s="280"/>
      <c r="AX110" s="280"/>
      <c r="AY110" s="280"/>
      <c r="AZ110" s="280"/>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c r="BX110" s="280"/>
      <c r="BY110" s="280"/>
      <c r="BZ110" s="280"/>
      <c r="CA110" s="280"/>
      <c r="CB110" s="280"/>
      <c r="CC110" s="280"/>
      <c r="CD110" s="280"/>
      <c r="CE110" s="280"/>
      <c r="CF110" s="280"/>
      <c r="CG110" s="280"/>
      <c r="CH110" s="280"/>
      <c r="CI110" s="280"/>
      <c r="CJ110" s="280"/>
      <c r="CK110" s="280"/>
      <c r="CL110" s="280"/>
      <c r="CM110" s="280"/>
      <c r="CN110" s="280"/>
      <c r="CO110" s="280"/>
      <c r="CP110" s="280"/>
      <c r="CQ110" s="280"/>
      <c r="CR110" s="280"/>
      <c r="CS110" s="280"/>
      <c r="CT110" s="280"/>
      <c r="CU110" s="280"/>
      <c r="CV110" s="280"/>
      <c r="CW110" s="280"/>
      <c r="CX110" s="280"/>
      <c r="CY110" s="280"/>
      <c r="CZ110" s="280"/>
      <c r="DA110" s="280"/>
      <c r="DB110" s="280"/>
      <c r="DC110" s="280"/>
      <c r="DD110" s="280"/>
      <c r="DE110" s="280"/>
      <c r="DF110" s="280"/>
      <c r="DG110" s="280"/>
      <c r="DH110" s="280"/>
      <c r="DI110" s="280"/>
      <c r="DJ110" s="280"/>
      <c r="DK110" s="280"/>
      <c r="DL110" s="280"/>
      <c r="DM110" s="280"/>
      <c r="DN110" s="280"/>
      <c r="DO110" s="280"/>
      <c r="DP110" s="280"/>
      <c r="DQ110" s="280"/>
      <c r="DR110" s="280"/>
      <c r="DS110" s="280"/>
      <c r="DT110" s="280"/>
      <c r="DU110" s="280"/>
      <c r="DV110" s="280"/>
      <c r="DW110" s="280"/>
      <c r="DX110" s="280"/>
      <c r="DY110" s="280"/>
      <c r="DZ110" s="280"/>
      <c r="EA110" s="280"/>
      <c r="EB110" s="280"/>
      <c r="EC110" s="280"/>
      <c r="ED110" s="280"/>
      <c r="EE110" s="280"/>
      <c r="EF110" s="280"/>
      <c r="EG110" s="280"/>
    </row>
    <row r="111" spans="1:137" ht="45" customHeight="1" x14ac:dyDescent="0.25">
      <c r="A111" s="222" t="s">
        <v>696</v>
      </c>
      <c r="B111" s="35" t="s">
        <v>134</v>
      </c>
      <c r="C111" s="66" t="s">
        <v>6</v>
      </c>
      <c r="D111" s="36" t="s">
        <v>26</v>
      </c>
      <c r="E111" s="35" t="s">
        <v>32</v>
      </c>
      <c r="F111" s="120" t="s">
        <v>713</v>
      </c>
      <c r="G111" s="347" t="s">
        <v>762</v>
      </c>
      <c r="H111" s="351"/>
      <c r="I111" s="39">
        <f>IF(H111=Base!X1,1,0)</f>
        <v>0</v>
      </c>
      <c r="J111" s="343"/>
      <c r="K111" s="34"/>
      <c r="L111" s="34"/>
      <c r="M111" s="34"/>
      <c r="N111" s="34"/>
      <c r="O111" s="34"/>
      <c r="P111" s="34"/>
      <c r="Q111" s="34"/>
      <c r="R111" s="34"/>
      <c r="S111" s="34"/>
      <c r="T111" s="34"/>
      <c r="U111" s="34"/>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80"/>
      <c r="CQ111" s="280"/>
      <c r="CR111" s="280"/>
      <c r="CS111" s="280"/>
      <c r="CT111" s="280"/>
      <c r="CU111" s="280"/>
      <c r="CV111" s="280"/>
      <c r="CW111" s="280"/>
      <c r="CX111" s="280"/>
      <c r="CY111" s="280"/>
      <c r="CZ111" s="280"/>
      <c r="DA111" s="280"/>
      <c r="DB111" s="280"/>
      <c r="DC111" s="280"/>
      <c r="DD111" s="280"/>
      <c r="DE111" s="280"/>
      <c r="DF111" s="280"/>
      <c r="DG111" s="280"/>
      <c r="DH111" s="280"/>
      <c r="DI111" s="280"/>
      <c r="DJ111" s="280"/>
      <c r="DK111" s="280"/>
      <c r="DL111" s="280"/>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row>
    <row r="112" spans="1:137" ht="45" customHeight="1" x14ac:dyDescent="0.25">
      <c r="A112" s="222" t="s">
        <v>696</v>
      </c>
      <c r="B112" s="35" t="s">
        <v>134</v>
      </c>
      <c r="C112" s="76" t="s">
        <v>7</v>
      </c>
      <c r="D112" s="36" t="s">
        <v>10</v>
      </c>
      <c r="E112" s="35" t="s">
        <v>193</v>
      </c>
      <c r="F112" s="212" t="s">
        <v>714</v>
      </c>
      <c r="G112" s="347" t="s">
        <v>764</v>
      </c>
      <c r="H112" s="351"/>
      <c r="I112" s="39">
        <f>IF(H112=Base!X1,1,0)</f>
        <v>0</v>
      </c>
      <c r="J112" s="343"/>
      <c r="K112" s="34"/>
      <c r="L112" s="34"/>
      <c r="M112" s="34"/>
      <c r="N112" s="34"/>
      <c r="O112" s="34"/>
      <c r="P112" s="34"/>
      <c r="Q112" s="34"/>
      <c r="R112" s="34"/>
      <c r="S112" s="34"/>
      <c r="T112" s="34"/>
      <c r="U112" s="34"/>
      <c r="V112" s="280"/>
      <c r="W112" s="280"/>
      <c r="X112" s="280"/>
      <c r="Y112" s="280"/>
      <c r="Z112" s="280"/>
      <c r="AA112" s="280"/>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80"/>
      <c r="CQ112" s="280"/>
      <c r="CR112" s="280"/>
      <c r="CS112" s="280"/>
      <c r="CT112" s="280"/>
      <c r="CU112" s="280"/>
      <c r="CV112" s="280"/>
      <c r="CW112" s="280"/>
      <c r="CX112" s="280"/>
      <c r="CY112" s="280"/>
      <c r="CZ112" s="280"/>
      <c r="DA112" s="280"/>
      <c r="DB112" s="280"/>
      <c r="DC112" s="280"/>
      <c r="DD112" s="280"/>
      <c r="DE112" s="280"/>
      <c r="DF112" s="280"/>
      <c r="DG112" s="280"/>
      <c r="DH112" s="280"/>
      <c r="DI112" s="280"/>
      <c r="DJ112" s="280"/>
      <c r="DK112" s="280"/>
      <c r="DL112" s="280"/>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row>
    <row r="113" spans="1:137" ht="45" customHeight="1" x14ac:dyDescent="0.25">
      <c r="A113" s="222" t="s">
        <v>696</v>
      </c>
      <c r="B113" s="35" t="s">
        <v>134</v>
      </c>
      <c r="C113" s="66" t="s">
        <v>6</v>
      </c>
      <c r="D113" s="36" t="s">
        <v>10</v>
      </c>
      <c r="E113" s="35" t="s">
        <v>33</v>
      </c>
      <c r="F113" s="212" t="s">
        <v>715</v>
      </c>
      <c r="G113" s="347" t="s">
        <v>764</v>
      </c>
      <c r="H113" s="351"/>
      <c r="I113" s="39">
        <f>IF(H113=Base!X1,1,0)</f>
        <v>0</v>
      </c>
      <c r="J113" s="343"/>
      <c r="K113" s="34"/>
      <c r="L113" s="34"/>
      <c r="M113" s="34"/>
      <c r="N113" s="34"/>
      <c r="O113" s="34"/>
      <c r="P113" s="34"/>
      <c r="Q113" s="34"/>
      <c r="R113" s="34"/>
      <c r="S113" s="34"/>
      <c r="T113" s="34"/>
      <c r="U113" s="34"/>
      <c r="V113" s="280"/>
      <c r="W113" s="280"/>
      <c r="X113" s="280"/>
      <c r="Y113" s="280"/>
      <c r="Z113" s="280"/>
      <c r="AA113" s="280"/>
      <c r="AB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c r="BX113" s="280"/>
      <c r="BY113" s="280"/>
      <c r="BZ113" s="280"/>
      <c r="CA113" s="280"/>
      <c r="CB113" s="280"/>
      <c r="CC113" s="280"/>
      <c r="CD113" s="280"/>
      <c r="CE113" s="280"/>
      <c r="CF113" s="280"/>
      <c r="CG113" s="280"/>
      <c r="CH113" s="280"/>
      <c r="CI113" s="280"/>
      <c r="CJ113" s="280"/>
      <c r="CK113" s="280"/>
      <c r="CL113" s="280"/>
      <c r="CM113" s="280"/>
      <c r="CN113" s="280"/>
      <c r="CO113" s="280"/>
      <c r="CP113" s="280"/>
      <c r="CQ113" s="280"/>
      <c r="CR113" s="280"/>
      <c r="CS113" s="280"/>
      <c r="CT113" s="280"/>
      <c r="CU113" s="280"/>
      <c r="CV113" s="280"/>
      <c r="CW113" s="280"/>
      <c r="CX113" s="280"/>
      <c r="CY113" s="280"/>
      <c r="CZ113" s="280"/>
      <c r="DA113" s="280"/>
      <c r="DB113" s="280"/>
      <c r="DC113" s="280"/>
      <c r="DD113" s="280"/>
      <c r="DE113" s="280"/>
      <c r="DF113" s="280"/>
      <c r="DG113" s="280"/>
      <c r="DH113" s="280"/>
      <c r="DI113" s="280"/>
      <c r="DJ113" s="280"/>
      <c r="DK113" s="280"/>
      <c r="DL113" s="280"/>
      <c r="DM113" s="280"/>
      <c r="DN113" s="280"/>
      <c r="DO113" s="280"/>
      <c r="DP113" s="280"/>
      <c r="DQ113" s="280"/>
      <c r="DR113" s="280"/>
      <c r="DS113" s="280"/>
      <c r="DT113" s="280"/>
      <c r="DU113" s="280"/>
      <c r="DV113" s="280"/>
      <c r="DW113" s="280"/>
      <c r="DX113" s="280"/>
      <c r="DY113" s="280"/>
      <c r="DZ113" s="280"/>
      <c r="EA113" s="280"/>
      <c r="EB113" s="280"/>
      <c r="EC113" s="280"/>
      <c r="ED113" s="280"/>
      <c r="EE113" s="280"/>
      <c r="EF113" s="280"/>
      <c r="EG113" s="280"/>
    </row>
    <row r="114" spans="1:137" ht="45" customHeight="1" x14ac:dyDescent="0.25">
      <c r="A114" s="222" t="s">
        <v>696</v>
      </c>
      <c r="B114" s="35" t="s">
        <v>134</v>
      </c>
      <c r="C114" s="76" t="s">
        <v>7</v>
      </c>
      <c r="D114" s="36" t="s">
        <v>10</v>
      </c>
      <c r="E114" s="35" t="s">
        <v>44</v>
      </c>
      <c r="F114" s="212" t="s">
        <v>716</v>
      </c>
      <c r="G114" s="347" t="s">
        <v>764</v>
      </c>
      <c r="H114" s="351"/>
      <c r="I114" s="39">
        <f>IF(H114=Base!W1,1,0)</f>
        <v>0</v>
      </c>
      <c r="J114" s="343"/>
      <c r="K114" s="34"/>
      <c r="L114" s="34"/>
      <c r="M114" s="34"/>
      <c r="N114" s="34"/>
      <c r="O114" s="34"/>
      <c r="P114" s="34"/>
      <c r="Q114" s="34"/>
      <c r="R114" s="34"/>
      <c r="S114" s="34"/>
      <c r="T114" s="34"/>
      <c r="U114" s="34"/>
      <c r="V114" s="280"/>
      <c r="W114" s="280"/>
      <c r="X114" s="280"/>
      <c r="Y114" s="280"/>
      <c r="Z114" s="280"/>
      <c r="AA114" s="280"/>
      <c r="AB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c r="BX114" s="280"/>
      <c r="BY114" s="280"/>
      <c r="BZ114" s="280"/>
      <c r="CA114" s="280"/>
      <c r="CB114" s="280"/>
      <c r="CC114" s="280"/>
      <c r="CD114" s="280"/>
      <c r="CE114" s="280"/>
      <c r="CF114" s="280"/>
      <c r="CG114" s="280"/>
      <c r="CH114" s="280"/>
      <c r="CI114" s="280"/>
      <c r="CJ114" s="280"/>
      <c r="CK114" s="280"/>
      <c r="CL114" s="280"/>
      <c r="CM114" s="280"/>
      <c r="CN114" s="280"/>
      <c r="CO114" s="280"/>
      <c r="CP114" s="280"/>
      <c r="CQ114" s="280"/>
      <c r="CR114" s="280"/>
      <c r="CS114" s="280"/>
      <c r="CT114" s="280"/>
      <c r="CU114" s="280"/>
      <c r="CV114" s="280"/>
      <c r="CW114" s="280"/>
      <c r="CX114" s="280"/>
      <c r="CY114" s="280"/>
      <c r="CZ114" s="280"/>
      <c r="DA114" s="280"/>
      <c r="DB114" s="280"/>
      <c r="DC114" s="280"/>
      <c r="DD114" s="280"/>
      <c r="DE114" s="280"/>
      <c r="DF114" s="280"/>
      <c r="DG114" s="280"/>
      <c r="DH114" s="280"/>
      <c r="DI114" s="280"/>
      <c r="DJ114" s="280"/>
      <c r="DK114" s="280"/>
      <c r="DL114" s="280"/>
      <c r="DM114" s="280"/>
      <c r="DN114" s="280"/>
      <c r="DO114" s="280"/>
      <c r="DP114" s="280"/>
      <c r="DQ114" s="280"/>
      <c r="DR114" s="280"/>
      <c r="DS114" s="280"/>
      <c r="DT114" s="280"/>
      <c r="DU114" s="280"/>
      <c r="DV114" s="280"/>
      <c r="DW114" s="280"/>
      <c r="DX114" s="280"/>
      <c r="DY114" s="280"/>
      <c r="DZ114" s="280"/>
      <c r="EA114" s="280"/>
      <c r="EB114" s="280"/>
      <c r="EC114" s="280"/>
      <c r="ED114" s="280"/>
      <c r="EE114" s="280"/>
      <c r="EF114" s="280"/>
      <c r="EG114" s="280"/>
    </row>
    <row r="115" spans="1:137" ht="45" customHeight="1" x14ac:dyDescent="0.25">
      <c r="A115" s="222" t="s">
        <v>696</v>
      </c>
      <c r="B115" s="36" t="s">
        <v>170</v>
      </c>
      <c r="C115" s="76" t="s">
        <v>7</v>
      </c>
      <c r="D115" s="36" t="s">
        <v>10</v>
      </c>
      <c r="E115" s="35" t="s">
        <v>44</v>
      </c>
      <c r="F115" s="212" t="s">
        <v>779</v>
      </c>
      <c r="G115" s="347" t="s">
        <v>764</v>
      </c>
      <c r="H115" s="351"/>
      <c r="I115" s="39">
        <f>IF(H115=Base!W1,1,0)</f>
        <v>0</v>
      </c>
      <c r="J115" s="343"/>
      <c r="K115" s="34"/>
      <c r="L115" s="34"/>
      <c r="M115" s="34"/>
      <c r="N115" s="34"/>
      <c r="O115" s="34"/>
      <c r="P115" s="34"/>
      <c r="Q115" s="34"/>
      <c r="R115" s="34"/>
      <c r="S115" s="34"/>
      <c r="T115" s="34"/>
      <c r="U115" s="34"/>
      <c r="V115" s="280"/>
      <c r="W115" s="280"/>
      <c r="X115" s="280"/>
      <c r="Y115" s="280"/>
      <c r="Z115" s="280"/>
      <c r="AA115" s="280"/>
      <c r="AB115" s="280"/>
      <c r="AC115" s="280"/>
      <c r="AD115" s="280"/>
      <c r="AE115" s="280"/>
      <c r="AF115" s="280"/>
      <c r="AG115" s="280"/>
      <c r="AH115" s="280"/>
      <c r="AI115" s="280"/>
      <c r="AJ115" s="280"/>
      <c r="AK115" s="280"/>
      <c r="AL115" s="280"/>
      <c r="AM115" s="280"/>
      <c r="AN115" s="280"/>
      <c r="AO115" s="280"/>
      <c r="AP115" s="280"/>
      <c r="AQ115" s="280"/>
      <c r="AR115" s="280"/>
      <c r="AS115" s="280"/>
      <c r="AT115" s="280"/>
      <c r="AU115" s="280"/>
      <c r="AV115" s="280"/>
      <c r="AW115" s="280"/>
      <c r="AX115" s="280"/>
      <c r="AY115" s="280"/>
      <c r="AZ115" s="280"/>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c r="BX115" s="280"/>
      <c r="BY115" s="280"/>
      <c r="BZ115" s="280"/>
      <c r="CA115" s="280"/>
      <c r="CB115" s="280"/>
      <c r="CC115" s="280"/>
      <c r="CD115" s="280"/>
      <c r="CE115" s="280"/>
      <c r="CF115" s="280"/>
      <c r="CG115" s="280"/>
      <c r="CH115" s="280"/>
      <c r="CI115" s="280"/>
      <c r="CJ115" s="280"/>
      <c r="CK115" s="280"/>
      <c r="CL115" s="280"/>
      <c r="CM115" s="280"/>
      <c r="CN115" s="280"/>
      <c r="CO115" s="280"/>
      <c r="CP115" s="280"/>
      <c r="CQ115" s="280"/>
      <c r="CR115" s="280"/>
      <c r="CS115" s="280"/>
      <c r="CT115" s="280"/>
      <c r="CU115" s="280"/>
      <c r="CV115" s="280"/>
      <c r="CW115" s="280"/>
      <c r="CX115" s="280"/>
      <c r="CY115" s="280"/>
      <c r="CZ115" s="280"/>
      <c r="DA115" s="280"/>
      <c r="DB115" s="280"/>
      <c r="DC115" s="280"/>
      <c r="DD115" s="280"/>
      <c r="DE115" s="280"/>
      <c r="DF115" s="280"/>
      <c r="DG115" s="280"/>
      <c r="DH115" s="280"/>
      <c r="DI115" s="280"/>
      <c r="DJ115" s="280"/>
      <c r="DK115" s="280"/>
      <c r="DL115" s="280"/>
      <c r="DM115" s="280"/>
      <c r="DN115" s="280"/>
      <c r="DO115" s="280"/>
      <c r="DP115" s="280"/>
      <c r="DQ115" s="280"/>
      <c r="DR115" s="280"/>
      <c r="DS115" s="280"/>
      <c r="DT115" s="280"/>
      <c r="DU115" s="280"/>
      <c r="DV115" s="280"/>
      <c r="DW115" s="280"/>
      <c r="DX115" s="280"/>
      <c r="DY115" s="280"/>
      <c r="DZ115" s="280"/>
      <c r="EA115" s="280"/>
      <c r="EB115" s="280"/>
      <c r="EC115" s="280"/>
      <c r="ED115" s="280"/>
      <c r="EE115" s="280"/>
      <c r="EF115" s="280"/>
      <c r="EG115" s="280"/>
    </row>
    <row r="116" spans="1:137" ht="45" customHeight="1" x14ac:dyDescent="0.25">
      <c r="A116" s="222" t="s">
        <v>696</v>
      </c>
      <c r="B116" s="36" t="s">
        <v>170</v>
      </c>
      <c r="C116" s="66" t="s">
        <v>6</v>
      </c>
      <c r="D116" s="36" t="s">
        <v>12</v>
      </c>
      <c r="E116" s="35" t="s">
        <v>31</v>
      </c>
      <c r="F116" s="212" t="s">
        <v>699</v>
      </c>
      <c r="G116" s="348" t="s">
        <v>763</v>
      </c>
      <c r="H116" s="351"/>
      <c r="I116" s="39">
        <f>Base!A21</f>
        <v>0</v>
      </c>
      <c r="J116" s="343"/>
      <c r="K116" s="34"/>
      <c r="L116" s="34"/>
      <c r="M116" s="34"/>
      <c r="N116" s="34"/>
      <c r="O116" s="34"/>
      <c r="P116" s="34"/>
      <c r="Q116" s="34"/>
      <c r="R116" s="34"/>
      <c r="S116" s="34"/>
      <c r="T116" s="34"/>
      <c r="U116" s="34"/>
      <c r="V116" s="280"/>
      <c r="W116" s="280"/>
      <c r="X116" s="280"/>
      <c r="Y116" s="280"/>
      <c r="Z116" s="280"/>
      <c r="AA116" s="280"/>
      <c r="AB116" s="280"/>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c r="AW116" s="280"/>
      <c r="AX116" s="280"/>
      <c r="AY116" s="280"/>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80"/>
      <c r="CQ116" s="280"/>
      <c r="CR116" s="280"/>
      <c r="CS116" s="280"/>
      <c r="CT116" s="280"/>
      <c r="CU116" s="280"/>
      <c r="CV116" s="280"/>
      <c r="CW116" s="280"/>
      <c r="CX116" s="280"/>
      <c r="CY116" s="280"/>
      <c r="CZ116" s="280"/>
      <c r="DA116" s="280"/>
      <c r="DB116" s="280"/>
      <c r="DC116" s="280"/>
      <c r="DD116" s="280"/>
      <c r="DE116" s="280"/>
      <c r="DF116" s="280"/>
      <c r="DG116" s="280"/>
      <c r="DH116" s="280"/>
      <c r="DI116" s="280"/>
      <c r="DJ116" s="280"/>
      <c r="DK116" s="280"/>
      <c r="DL116" s="280"/>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row>
    <row r="117" spans="1:137" ht="45" customHeight="1" x14ac:dyDescent="0.25">
      <c r="A117" s="222" t="s">
        <v>696</v>
      </c>
      <c r="B117" s="36" t="s">
        <v>170</v>
      </c>
      <c r="C117" s="66" t="s">
        <v>6</v>
      </c>
      <c r="D117" s="36" t="s">
        <v>10</v>
      </c>
      <c r="E117" s="35" t="s">
        <v>31</v>
      </c>
      <c r="F117" s="212" t="s">
        <v>698</v>
      </c>
      <c r="G117" s="348" t="s">
        <v>763</v>
      </c>
      <c r="H117" s="351"/>
      <c r="I117" s="39">
        <f>H117</f>
        <v>0</v>
      </c>
      <c r="J117" s="343"/>
      <c r="K117" s="34"/>
      <c r="L117" s="34"/>
      <c r="M117" s="34"/>
      <c r="N117" s="34"/>
      <c r="O117" s="34"/>
      <c r="P117" s="34"/>
      <c r="Q117" s="34"/>
      <c r="R117" s="34"/>
      <c r="S117" s="34"/>
      <c r="T117" s="34"/>
      <c r="U117" s="34"/>
      <c r="V117" s="280"/>
      <c r="W117" s="280"/>
      <c r="X117" s="280"/>
      <c r="Y117" s="280"/>
      <c r="Z117" s="280"/>
      <c r="AA117" s="280"/>
      <c r="AB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c r="BX117" s="280"/>
      <c r="BY117" s="280"/>
      <c r="BZ117" s="280"/>
      <c r="CA117" s="280"/>
      <c r="CB117" s="280"/>
      <c r="CC117" s="280"/>
      <c r="CD117" s="280"/>
      <c r="CE117" s="280"/>
      <c r="CF117" s="280"/>
      <c r="CG117" s="280"/>
      <c r="CH117" s="280"/>
      <c r="CI117" s="280"/>
      <c r="CJ117" s="280"/>
      <c r="CK117" s="280"/>
      <c r="CL117" s="280"/>
      <c r="CM117" s="280"/>
      <c r="CN117" s="280"/>
      <c r="CO117" s="280"/>
      <c r="CP117" s="280"/>
      <c r="CQ117" s="280"/>
      <c r="CR117" s="280"/>
      <c r="CS117" s="280"/>
      <c r="CT117" s="280"/>
      <c r="CU117" s="280"/>
      <c r="CV117" s="280"/>
      <c r="CW117" s="280"/>
      <c r="CX117" s="280"/>
      <c r="CY117" s="280"/>
      <c r="CZ117" s="280"/>
      <c r="DA117" s="280"/>
      <c r="DB117" s="280"/>
      <c r="DC117" s="280"/>
      <c r="DD117" s="280"/>
      <c r="DE117" s="280"/>
      <c r="DF117" s="280"/>
      <c r="DG117" s="280"/>
      <c r="DH117" s="280"/>
      <c r="DI117" s="280"/>
      <c r="DJ117" s="280"/>
      <c r="DK117" s="280"/>
      <c r="DL117" s="280"/>
      <c r="DM117" s="280"/>
      <c r="DN117" s="280"/>
      <c r="DO117" s="280"/>
      <c r="DP117" s="280"/>
      <c r="DQ117" s="280"/>
      <c r="DR117" s="280"/>
      <c r="DS117" s="280"/>
      <c r="DT117" s="280"/>
      <c r="DU117" s="280"/>
      <c r="DV117" s="280"/>
      <c r="DW117" s="280"/>
      <c r="DX117" s="280"/>
      <c r="DY117" s="280"/>
      <c r="DZ117" s="280"/>
      <c r="EA117" s="280"/>
      <c r="EB117" s="280"/>
      <c r="EC117" s="280"/>
      <c r="ED117" s="280"/>
      <c r="EE117" s="280"/>
      <c r="EF117" s="280"/>
      <c r="EG117" s="280"/>
    </row>
    <row r="118" spans="1:137" ht="45" customHeight="1" x14ac:dyDescent="0.25">
      <c r="A118" s="222" t="s">
        <v>696</v>
      </c>
      <c r="B118" s="36" t="s">
        <v>170</v>
      </c>
      <c r="C118" s="76" t="s">
        <v>7</v>
      </c>
      <c r="D118" s="36" t="s">
        <v>10</v>
      </c>
      <c r="E118" s="35" t="s">
        <v>31</v>
      </c>
      <c r="F118" s="212" t="s">
        <v>697</v>
      </c>
      <c r="G118" s="348" t="s">
        <v>763</v>
      </c>
      <c r="H118" s="351"/>
      <c r="I118" s="39">
        <f>Base!AB17</f>
        <v>0</v>
      </c>
      <c r="J118" s="343"/>
      <c r="K118" s="34"/>
      <c r="L118" s="34"/>
      <c r="M118" s="34"/>
      <c r="N118" s="34"/>
      <c r="O118" s="34"/>
      <c r="P118" s="34"/>
      <c r="Q118" s="34"/>
      <c r="R118" s="34"/>
      <c r="S118" s="34"/>
      <c r="T118" s="34"/>
      <c r="U118" s="34"/>
      <c r="V118" s="280"/>
      <c r="W118" s="280"/>
      <c r="X118" s="280"/>
      <c r="Y118" s="280"/>
      <c r="Z118" s="280"/>
      <c r="AA118" s="280"/>
      <c r="AB118" s="280"/>
      <c r="AC118" s="280"/>
      <c r="AD118" s="280"/>
      <c r="AE118" s="280"/>
      <c r="AF118" s="280"/>
      <c r="AG118" s="280"/>
      <c r="AH118" s="280"/>
      <c r="AI118" s="280"/>
      <c r="AJ118" s="280"/>
      <c r="AK118" s="280"/>
      <c r="AL118" s="280"/>
      <c r="AM118" s="280"/>
      <c r="AN118" s="280"/>
      <c r="AO118" s="280"/>
      <c r="AP118" s="280"/>
      <c r="AQ118" s="280"/>
      <c r="AR118" s="280"/>
      <c r="AS118" s="280"/>
      <c r="AT118" s="280"/>
      <c r="AU118" s="280"/>
      <c r="AV118" s="280"/>
      <c r="AW118" s="280"/>
      <c r="AX118" s="280"/>
      <c r="AY118" s="280"/>
      <c r="AZ118" s="280"/>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c r="BX118" s="280"/>
      <c r="BY118" s="280"/>
      <c r="BZ118" s="280"/>
      <c r="CA118" s="280"/>
      <c r="CB118" s="280"/>
      <c r="CC118" s="280"/>
      <c r="CD118" s="280"/>
      <c r="CE118" s="280"/>
      <c r="CF118" s="280"/>
      <c r="CG118" s="280"/>
      <c r="CH118" s="280"/>
      <c r="CI118" s="280"/>
      <c r="CJ118" s="280"/>
      <c r="CK118" s="280"/>
      <c r="CL118" s="280"/>
      <c r="CM118" s="280"/>
      <c r="CN118" s="280"/>
      <c r="CO118" s="280"/>
      <c r="CP118" s="280"/>
      <c r="CQ118" s="280"/>
      <c r="CR118" s="280"/>
      <c r="CS118" s="280"/>
      <c r="CT118" s="280"/>
      <c r="CU118" s="280"/>
      <c r="CV118" s="280"/>
      <c r="CW118" s="280"/>
      <c r="CX118" s="280"/>
      <c r="CY118" s="280"/>
      <c r="CZ118" s="280"/>
      <c r="DA118" s="280"/>
      <c r="DB118" s="280"/>
      <c r="DC118" s="280"/>
      <c r="DD118" s="280"/>
      <c r="DE118" s="280"/>
      <c r="DF118" s="280"/>
      <c r="DG118" s="280"/>
      <c r="DH118" s="280"/>
      <c r="DI118" s="280"/>
      <c r="DJ118" s="280"/>
      <c r="DK118" s="280"/>
      <c r="DL118" s="280"/>
      <c r="DM118" s="280"/>
      <c r="DN118" s="280"/>
      <c r="DO118" s="280"/>
      <c r="DP118" s="280"/>
      <c r="DQ118" s="280"/>
      <c r="DR118" s="280"/>
      <c r="DS118" s="280"/>
      <c r="DT118" s="280"/>
      <c r="DU118" s="280"/>
      <c r="DV118" s="280"/>
      <c r="DW118" s="280"/>
      <c r="DX118" s="280"/>
      <c r="DY118" s="280"/>
      <c r="DZ118" s="280"/>
      <c r="EA118" s="280"/>
      <c r="EB118" s="280"/>
      <c r="EC118" s="280"/>
      <c r="ED118" s="280"/>
      <c r="EE118" s="280"/>
      <c r="EF118" s="280"/>
      <c r="EG118" s="280"/>
    </row>
    <row r="119" spans="1:137" ht="45" customHeight="1" x14ac:dyDescent="0.25">
      <c r="A119" s="65" t="s">
        <v>216</v>
      </c>
      <c r="B119" s="35" t="s">
        <v>132</v>
      </c>
      <c r="C119" s="66" t="s">
        <v>7</v>
      </c>
      <c r="D119" s="36" t="s">
        <v>10</v>
      </c>
      <c r="E119" s="45" t="s">
        <v>355</v>
      </c>
      <c r="F119" s="53" t="s">
        <v>218</v>
      </c>
      <c r="G119" s="345"/>
      <c r="H119" s="351"/>
      <c r="I119" s="39">
        <f>IF(H119=Base!W1,1,0)</f>
        <v>0</v>
      </c>
      <c r="J119" s="343"/>
      <c r="K119" s="34"/>
      <c r="L119" s="34"/>
      <c r="M119" s="34"/>
      <c r="N119" s="34"/>
      <c r="O119" s="34"/>
      <c r="P119" s="34"/>
      <c r="Q119" s="34"/>
      <c r="R119" s="34"/>
      <c r="S119" s="34"/>
      <c r="T119" s="34"/>
      <c r="U119" s="34"/>
      <c r="V119" s="280"/>
      <c r="W119" s="280"/>
      <c r="X119" s="280"/>
      <c r="Y119" s="280"/>
      <c r="Z119" s="280"/>
      <c r="AA119" s="280"/>
      <c r="AB119" s="280"/>
      <c r="AC119" s="280"/>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row>
    <row r="120" spans="1:137" ht="45" customHeight="1" x14ac:dyDescent="0.25">
      <c r="A120" s="65" t="s">
        <v>216</v>
      </c>
      <c r="B120" s="35" t="s">
        <v>132</v>
      </c>
      <c r="C120" s="66" t="s">
        <v>7</v>
      </c>
      <c r="D120" s="36" t="s">
        <v>175</v>
      </c>
      <c r="E120" s="45" t="s">
        <v>355</v>
      </c>
      <c r="F120" s="53" t="s">
        <v>217</v>
      </c>
      <c r="G120" s="345"/>
      <c r="H120" s="351"/>
      <c r="I120" s="39">
        <f>IF(H120=Base!X1,1,0)</f>
        <v>0</v>
      </c>
      <c r="J120" s="343"/>
      <c r="K120" s="34"/>
      <c r="L120" s="34"/>
      <c r="M120" s="34"/>
      <c r="N120" s="34"/>
      <c r="O120" s="34"/>
      <c r="P120" s="34"/>
      <c r="Q120" s="34"/>
      <c r="R120" s="34"/>
      <c r="S120" s="34"/>
      <c r="T120" s="34"/>
      <c r="U120" s="34"/>
      <c r="V120" s="280"/>
      <c r="W120" s="280"/>
      <c r="X120" s="280"/>
      <c r="Y120" s="280"/>
      <c r="Z120" s="280"/>
      <c r="AA120" s="280"/>
      <c r="AB120" s="280"/>
      <c r="AC120" s="280"/>
      <c r="AD120" s="280"/>
      <c r="AE120" s="280"/>
      <c r="AF120" s="280"/>
      <c r="AG120" s="280"/>
      <c r="AH120" s="280"/>
      <c r="AI120" s="280"/>
      <c r="AJ120" s="280"/>
      <c r="AK120" s="280"/>
      <c r="AL120" s="280"/>
      <c r="AM120" s="280"/>
      <c r="AN120" s="280"/>
      <c r="AO120" s="280"/>
      <c r="AP120" s="280"/>
      <c r="AQ120" s="280"/>
      <c r="AR120" s="280"/>
      <c r="AS120" s="280"/>
      <c r="AT120" s="280"/>
      <c r="AU120" s="280"/>
      <c r="AV120" s="280"/>
      <c r="AW120" s="280"/>
      <c r="AX120" s="280"/>
      <c r="AY120" s="280"/>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c r="BX120" s="280"/>
      <c r="BY120" s="280"/>
      <c r="BZ120" s="280"/>
      <c r="CA120" s="280"/>
      <c r="CB120" s="280"/>
      <c r="CC120" s="280"/>
      <c r="CD120" s="280"/>
      <c r="CE120" s="280"/>
      <c r="CF120" s="280"/>
      <c r="CG120" s="280"/>
      <c r="CH120" s="280"/>
      <c r="CI120" s="280"/>
      <c r="CJ120" s="280"/>
      <c r="CK120" s="280"/>
      <c r="CL120" s="280"/>
      <c r="CM120" s="280"/>
      <c r="CN120" s="280"/>
      <c r="CO120" s="280"/>
      <c r="CP120" s="280"/>
      <c r="CQ120" s="280"/>
      <c r="CR120" s="280"/>
      <c r="CS120" s="280"/>
      <c r="CT120" s="280"/>
      <c r="CU120" s="280"/>
      <c r="CV120" s="280"/>
      <c r="CW120" s="280"/>
      <c r="CX120" s="280"/>
      <c r="CY120" s="280"/>
      <c r="CZ120" s="280"/>
      <c r="DA120" s="280"/>
      <c r="DB120" s="280"/>
      <c r="DC120" s="280"/>
      <c r="DD120" s="280"/>
      <c r="DE120" s="280"/>
      <c r="DF120" s="280"/>
      <c r="DG120" s="280"/>
      <c r="DH120" s="280"/>
      <c r="DI120" s="280"/>
      <c r="DJ120" s="280"/>
      <c r="DK120" s="280"/>
      <c r="DL120" s="280"/>
      <c r="DM120" s="280"/>
      <c r="DN120" s="280"/>
      <c r="DO120" s="280"/>
      <c r="DP120" s="280"/>
      <c r="DQ120" s="280"/>
      <c r="DR120" s="280"/>
      <c r="DS120" s="280"/>
      <c r="DT120" s="280"/>
      <c r="DU120" s="280"/>
      <c r="DV120" s="280"/>
      <c r="DW120" s="280"/>
      <c r="DX120" s="280"/>
      <c r="DY120" s="280"/>
      <c r="DZ120" s="280"/>
      <c r="EA120" s="280"/>
      <c r="EB120" s="280"/>
      <c r="EC120" s="280"/>
      <c r="ED120" s="280"/>
      <c r="EE120" s="280"/>
      <c r="EF120" s="280"/>
      <c r="EG120" s="280"/>
    </row>
    <row r="121" spans="1:137" ht="45" customHeight="1" x14ac:dyDescent="0.25">
      <c r="A121" s="65" t="s">
        <v>216</v>
      </c>
      <c r="B121" s="35" t="s">
        <v>50</v>
      </c>
      <c r="C121" s="66" t="s">
        <v>7</v>
      </c>
      <c r="D121" s="36" t="s">
        <v>175</v>
      </c>
      <c r="E121" s="45" t="s">
        <v>355</v>
      </c>
      <c r="F121" s="53" t="s">
        <v>219</v>
      </c>
      <c r="G121" s="345"/>
      <c r="H121" s="351"/>
      <c r="I121" s="39">
        <f>IF(H121=Base!W1,1,0)</f>
        <v>0</v>
      </c>
      <c r="J121" s="343"/>
      <c r="K121" s="34"/>
      <c r="L121" s="34"/>
      <c r="M121" s="34"/>
      <c r="N121" s="34"/>
      <c r="O121" s="34"/>
      <c r="P121" s="34"/>
      <c r="Q121" s="34"/>
      <c r="R121" s="34"/>
      <c r="S121" s="34"/>
      <c r="T121" s="34"/>
      <c r="U121" s="34"/>
      <c r="V121" s="280"/>
      <c r="W121" s="280"/>
      <c r="X121" s="280"/>
      <c r="Y121" s="280"/>
      <c r="Z121" s="280"/>
      <c r="AA121" s="280"/>
      <c r="AB121" s="280"/>
      <c r="AC121" s="280"/>
      <c r="AD121" s="280"/>
      <c r="AE121" s="280"/>
      <c r="AF121" s="280"/>
      <c r="AG121" s="280"/>
      <c r="AH121" s="280"/>
      <c r="AI121" s="280"/>
      <c r="AJ121" s="280"/>
      <c r="AK121" s="280"/>
      <c r="AL121" s="280"/>
      <c r="AM121" s="280"/>
      <c r="AN121" s="280"/>
      <c r="AO121" s="280"/>
      <c r="AP121" s="280"/>
      <c r="AQ121" s="280"/>
      <c r="AR121" s="280"/>
      <c r="AS121" s="280"/>
      <c r="AT121" s="280"/>
      <c r="AU121" s="280"/>
      <c r="AV121" s="280"/>
      <c r="AW121" s="280"/>
      <c r="AX121" s="280"/>
      <c r="AY121" s="280"/>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c r="BX121" s="280"/>
      <c r="BY121" s="280"/>
      <c r="BZ121" s="280"/>
      <c r="CA121" s="280"/>
      <c r="CB121" s="280"/>
      <c r="CC121" s="280"/>
      <c r="CD121" s="280"/>
      <c r="CE121" s="280"/>
      <c r="CF121" s="280"/>
      <c r="CG121" s="280"/>
      <c r="CH121" s="280"/>
      <c r="CI121" s="280"/>
      <c r="CJ121" s="280"/>
      <c r="CK121" s="280"/>
      <c r="CL121" s="280"/>
      <c r="CM121" s="280"/>
      <c r="CN121" s="280"/>
      <c r="CO121" s="280"/>
      <c r="CP121" s="280"/>
      <c r="CQ121" s="280"/>
      <c r="CR121" s="280"/>
      <c r="CS121" s="280"/>
      <c r="CT121" s="280"/>
      <c r="CU121" s="280"/>
      <c r="CV121" s="280"/>
      <c r="CW121" s="280"/>
      <c r="CX121" s="280"/>
      <c r="CY121" s="280"/>
      <c r="CZ121" s="280"/>
      <c r="DA121" s="280"/>
      <c r="DB121" s="280"/>
      <c r="DC121" s="280"/>
      <c r="DD121" s="280"/>
      <c r="DE121" s="280"/>
      <c r="DF121" s="280"/>
      <c r="DG121" s="280"/>
      <c r="DH121" s="280"/>
      <c r="DI121" s="280"/>
      <c r="DJ121" s="280"/>
      <c r="DK121" s="280"/>
      <c r="DL121" s="280"/>
      <c r="DM121" s="280"/>
      <c r="DN121" s="280"/>
      <c r="DO121" s="280"/>
      <c r="DP121" s="280"/>
      <c r="DQ121" s="280"/>
      <c r="DR121" s="280"/>
      <c r="DS121" s="280"/>
      <c r="DT121" s="280"/>
      <c r="DU121" s="280"/>
      <c r="DV121" s="280"/>
      <c r="DW121" s="280"/>
      <c r="DX121" s="280"/>
      <c r="DY121" s="280"/>
      <c r="DZ121" s="280"/>
      <c r="EA121" s="280"/>
      <c r="EB121" s="280"/>
      <c r="EC121" s="280"/>
      <c r="ED121" s="280"/>
      <c r="EE121" s="280"/>
      <c r="EF121" s="280"/>
      <c r="EG121" s="280"/>
    </row>
    <row r="122" spans="1:137" ht="45" customHeight="1" x14ac:dyDescent="0.25">
      <c r="A122" s="65" t="s">
        <v>216</v>
      </c>
      <c r="B122" s="35" t="s">
        <v>134</v>
      </c>
      <c r="C122" s="66" t="s">
        <v>7</v>
      </c>
      <c r="D122" s="36" t="s">
        <v>10</v>
      </c>
      <c r="E122" s="45" t="s">
        <v>355</v>
      </c>
      <c r="F122" s="53" t="s">
        <v>220</v>
      </c>
      <c r="G122" s="347" t="s">
        <v>764</v>
      </c>
      <c r="H122" s="351"/>
      <c r="I122" s="39">
        <f>IF(H122=Base!X1,1,0)</f>
        <v>0</v>
      </c>
      <c r="J122" s="343"/>
      <c r="K122" s="34"/>
      <c r="L122" s="34"/>
      <c r="M122" s="34"/>
      <c r="N122" s="34"/>
      <c r="O122" s="34"/>
      <c r="P122" s="34"/>
      <c r="Q122" s="34"/>
      <c r="R122" s="34"/>
      <c r="S122" s="34"/>
      <c r="T122" s="34"/>
      <c r="U122" s="34"/>
      <c r="V122" s="280"/>
      <c r="W122" s="280"/>
      <c r="X122" s="280"/>
      <c r="Y122" s="280"/>
      <c r="Z122" s="280"/>
      <c r="AA122" s="280"/>
      <c r="AB122" s="280"/>
      <c r="AC122" s="280"/>
      <c r="AD122" s="280"/>
      <c r="AE122" s="280"/>
      <c r="AF122" s="280"/>
      <c r="AG122" s="280"/>
      <c r="AH122" s="280"/>
      <c r="AI122" s="280"/>
      <c r="AJ122" s="280"/>
      <c r="AK122" s="280"/>
      <c r="AL122" s="280"/>
      <c r="AM122" s="280"/>
      <c r="AN122" s="280"/>
      <c r="AO122" s="280"/>
      <c r="AP122" s="280"/>
      <c r="AQ122" s="280"/>
      <c r="AR122" s="280"/>
      <c r="AS122" s="280"/>
      <c r="AT122" s="280"/>
      <c r="AU122" s="280"/>
      <c r="AV122" s="280"/>
      <c r="AW122" s="280"/>
      <c r="AX122" s="280"/>
      <c r="AY122" s="280"/>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c r="BX122" s="280"/>
      <c r="BY122" s="280"/>
      <c r="BZ122" s="280"/>
      <c r="CA122" s="280"/>
      <c r="CB122" s="280"/>
      <c r="CC122" s="280"/>
      <c r="CD122" s="280"/>
      <c r="CE122" s="280"/>
      <c r="CF122" s="280"/>
      <c r="CG122" s="280"/>
      <c r="CH122" s="280"/>
      <c r="CI122" s="280"/>
      <c r="CJ122" s="280"/>
      <c r="CK122" s="280"/>
      <c r="CL122" s="280"/>
      <c r="CM122" s="280"/>
      <c r="CN122" s="280"/>
      <c r="CO122" s="280"/>
      <c r="CP122" s="280"/>
      <c r="CQ122" s="280"/>
      <c r="CR122" s="280"/>
      <c r="CS122" s="280"/>
      <c r="CT122" s="280"/>
      <c r="CU122" s="280"/>
      <c r="CV122" s="280"/>
      <c r="CW122" s="280"/>
      <c r="CX122" s="280"/>
      <c r="CY122" s="280"/>
      <c r="CZ122" s="280"/>
      <c r="DA122" s="280"/>
      <c r="DB122" s="280"/>
      <c r="DC122" s="280"/>
      <c r="DD122" s="280"/>
      <c r="DE122" s="280"/>
      <c r="DF122" s="280"/>
      <c r="DG122" s="280"/>
      <c r="DH122" s="280"/>
      <c r="DI122" s="280"/>
      <c r="DJ122" s="280"/>
      <c r="DK122" s="280"/>
      <c r="DL122" s="280"/>
      <c r="DM122" s="280"/>
      <c r="DN122" s="280"/>
      <c r="DO122" s="280"/>
      <c r="DP122" s="280"/>
      <c r="DQ122" s="280"/>
      <c r="DR122" s="280"/>
      <c r="DS122" s="280"/>
      <c r="DT122" s="280"/>
      <c r="DU122" s="280"/>
      <c r="DV122" s="280"/>
      <c r="DW122" s="280"/>
      <c r="DX122" s="280"/>
      <c r="DY122" s="280"/>
      <c r="DZ122" s="280"/>
      <c r="EA122" s="280"/>
      <c r="EB122" s="280"/>
      <c r="EC122" s="280"/>
      <c r="ED122" s="280"/>
      <c r="EE122" s="280"/>
      <c r="EF122" s="280"/>
      <c r="EG122" s="280"/>
    </row>
    <row r="123" spans="1:137" ht="45" customHeight="1" x14ac:dyDescent="0.25">
      <c r="A123" s="65" t="s">
        <v>216</v>
      </c>
      <c r="B123" s="35" t="s">
        <v>134</v>
      </c>
      <c r="C123" s="66" t="s">
        <v>7</v>
      </c>
      <c r="D123" s="36" t="s">
        <v>10</v>
      </c>
      <c r="E123" s="45" t="s">
        <v>355</v>
      </c>
      <c r="F123" s="53" t="s">
        <v>221</v>
      </c>
      <c r="G123" s="347" t="s">
        <v>764</v>
      </c>
      <c r="H123" s="351"/>
      <c r="I123" s="39">
        <f>IF(H123=Base!X1,1,0)</f>
        <v>0</v>
      </c>
      <c r="J123" s="343"/>
      <c r="K123" s="34"/>
      <c r="L123" s="34"/>
      <c r="M123" s="34"/>
      <c r="N123" s="34"/>
      <c r="O123" s="34"/>
      <c r="P123" s="34"/>
      <c r="Q123" s="34"/>
      <c r="R123" s="34"/>
      <c r="S123" s="34"/>
      <c r="T123" s="34"/>
      <c r="U123" s="34"/>
      <c r="V123" s="280"/>
      <c r="W123" s="280"/>
      <c r="X123" s="280"/>
      <c r="Y123" s="280"/>
      <c r="Z123" s="280"/>
      <c r="AA123" s="280"/>
      <c r="AB123" s="280"/>
      <c r="AC123" s="280"/>
      <c r="AD123" s="280"/>
      <c r="AE123" s="280"/>
      <c r="AF123" s="280"/>
      <c r="AG123" s="280"/>
      <c r="AH123" s="280"/>
      <c r="AI123" s="280"/>
      <c r="AJ123" s="280"/>
      <c r="AK123" s="280"/>
      <c r="AL123" s="280"/>
      <c r="AM123" s="280"/>
      <c r="AN123" s="280"/>
      <c r="AO123" s="280"/>
      <c r="AP123" s="280"/>
      <c r="AQ123" s="280"/>
      <c r="AR123" s="280"/>
      <c r="AS123" s="280"/>
      <c r="AT123" s="280"/>
      <c r="AU123" s="280"/>
      <c r="AV123" s="280"/>
      <c r="AW123" s="280"/>
      <c r="AX123" s="280"/>
      <c r="AY123" s="280"/>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c r="BX123" s="280"/>
      <c r="BY123" s="280"/>
      <c r="BZ123" s="280"/>
      <c r="CA123" s="280"/>
      <c r="CB123" s="280"/>
      <c r="CC123" s="280"/>
      <c r="CD123" s="280"/>
      <c r="CE123" s="280"/>
      <c r="CF123" s="280"/>
      <c r="CG123" s="280"/>
      <c r="CH123" s="280"/>
      <c r="CI123" s="280"/>
      <c r="CJ123" s="280"/>
      <c r="CK123" s="280"/>
      <c r="CL123" s="280"/>
      <c r="CM123" s="280"/>
      <c r="CN123" s="280"/>
      <c r="CO123" s="280"/>
      <c r="CP123" s="280"/>
      <c r="CQ123" s="280"/>
      <c r="CR123" s="280"/>
      <c r="CS123" s="280"/>
      <c r="CT123" s="280"/>
      <c r="CU123" s="280"/>
      <c r="CV123" s="280"/>
      <c r="CW123" s="280"/>
      <c r="CX123" s="280"/>
      <c r="CY123" s="280"/>
      <c r="CZ123" s="280"/>
      <c r="DA123" s="280"/>
      <c r="DB123" s="280"/>
      <c r="DC123" s="280"/>
      <c r="DD123" s="280"/>
      <c r="DE123" s="280"/>
      <c r="DF123" s="280"/>
      <c r="DG123" s="280"/>
      <c r="DH123" s="280"/>
      <c r="DI123" s="280"/>
      <c r="DJ123" s="280"/>
      <c r="DK123" s="280"/>
      <c r="DL123" s="280"/>
      <c r="DM123" s="280"/>
      <c r="DN123" s="280"/>
      <c r="DO123" s="280"/>
      <c r="DP123" s="280"/>
      <c r="DQ123" s="280"/>
      <c r="DR123" s="280"/>
      <c r="DS123" s="280"/>
      <c r="DT123" s="280"/>
      <c r="DU123" s="280"/>
      <c r="DV123" s="280"/>
      <c r="DW123" s="280"/>
      <c r="DX123" s="280"/>
      <c r="DY123" s="280"/>
      <c r="DZ123" s="280"/>
      <c r="EA123" s="280"/>
      <c r="EB123" s="280"/>
      <c r="EC123" s="280"/>
      <c r="ED123" s="280"/>
      <c r="EE123" s="280"/>
      <c r="EF123" s="280"/>
      <c r="EG123" s="280"/>
    </row>
    <row r="124" spans="1:137" ht="45" customHeight="1" x14ac:dyDescent="0.25">
      <c r="A124" s="65" t="s">
        <v>216</v>
      </c>
      <c r="B124" s="35" t="s">
        <v>134</v>
      </c>
      <c r="C124" s="66" t="s">
        <v>7</v>
      </c>
      <c r="D124" s="36" t="s">
        <v>10</v>
      </c>
      <c r="E124" s="35" t="s">
        <v>33</v>
      </c>
      <c r="F124" s="53" t="s">
        <v>746</v>
      </c>
      <c r="G124" s="347" t="s">
        <v>764</v>
      </c>
      <c r="H124" s="351"/>
      <c r="I124" s="39">
        <f>IF(H124=Base!X1,1,0)</f>
        <v>0</v>
      </c>
      <c r="J124" s="343"/>
      <c r="K124" s="34"/>
      <c r="L124" s="34"/>
      <c r="M124" s="34"/>
      <c r="N124" s="34"/>
      <c r="O124" s="34"/>
      <c r="P124" s="34"/>
      <c r="Q124" s="34"/>
      <c r="R124" s="34"/>
      <c r="S124" s="34"/>
      <c r="T124" s="34"/>
      <c r="U124" s="34"/>
      <c r="V124" s="280"/>
      <c r="W124" s="280"/>
      <c r="X124" s="280"/>
      <c r="Y124" s="280"/>
      <c r="Z124" s="280"/>
      <c r="AA124" s="280"/>
      <c r="AB124" s="280"/>
      <c r="AC124" s="280"/>
      <c r="AD124" s="280"/>
      <c r="AE124" s="280"/>
      <c r="AF124" s="280"/>
      <c r="AG124" s="280"/>
      <c r="AH124" s="280"/>
      <c r="AI124" s="280"/>
      <c r="AJ124" s="280"/>
      <c r="AK124" s="280"/>
      <c r="AL124" s="280"/>
      <c r="AM124" s="280"/>
      <c r="AN124" s="280"/>
      <c r="AO124" s="280"/>
      <c r="AP124" s="280"/>
      <c r="AQ124" s="280"/>
      <c r="AR124" s="280"/>
      <c r="AS124" s="280"/>
      <c r="AT124" s="280"/>
      <c r="AU124" s="280"/>
      <c r="AV124" s="280"/>
      <c r="AW124" s="280"/>
      <c r="AX124" s="280"/>
      <c r="AY124" s="280"/>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c r="BX124" s="280"/>
      <c r="BY124" s="280"/>
      <c r="BZ124" s="280"/>
      <c r="CA124" s="280"/>
      <c r="CB124" s="280"/>
      <c r="CC124" s="280"/>
      <c r="CD124" s="280"/>
      <c r="CE124" s="280"/>
      <c r="CF124" s="280"/>
      <c r="CG124" s="280"/>
      <c r="CH124" s="280"/>
      <c r="CI124" s="280"/>
      <c r="CJ124" s="280"/>
      <c r="CK124" s="280"/>
      <c r="CL124" s="280"/>
      <c r="CM124" s="280"/>
      <c r="CN124" s="280"/>
      <c r="CO124" s="280"/>
      <c r="CP124" s="280"/>
      <c r="CQ124" s="280"/>
      <c r="CR124" s="280"/>
      <c r="CS124" s="280"/>
      <c r="CT124" s="280"/>
      <c r="CU124" s="280"/>
      <c r="CV124" s="280"/>
      <c r="CW124" s="280"/>
      <c r="CX124" s="280"/>
      <c r="CY124" s="280"/>
      <c r="CZ124" s="280"/>
      <c r="DA124" s="280"/>
      <c r="DB124" s="280"/>
      <c r="DC124" s="280"/>
      <c r="DD124" s="280"/>
      <c r="DE124" s="280"/>
      <c r="DF124" s="280"/>
      <c r="DG124" s="280"/>
      <c r="DH124" s="280"/>
      <c r="DI124" s="280"/>
      <c r="DJ124" s="280"/>
      <c r="DK124" s="280"/>
      <c r="DL124" s="280"/>
      <c r="DM124" s="280"/>
      <c r="DN124" s="280"/>
      <c r="DO124" s="280"/>
      <c r="DP124" s="280"/>
      <c r="DQ124" s="280"/>
      <c r="DR124" s="280"/>
      <c r="DS124" s="280"/>
      <c r="DT124" s="280"/>
      <c r="DU124" s="280"/>
      <c r="DV124" s="280"/>
      <c r="DW124" s="280"/>
      <c r="DX124" s="280"/>
      <c r="DY124" s="280"/>
      <c r="DZ124" s="280"/>
      <c r="EA124" s="280"/>
      <c r="EB124" s="280"/>
      <c r="EC124" s="280"/>
      <c r="ED124" s="280"/>
      <c r="EE124" s="280"/>
      <c r="EF124" s="280"/>
      <c r="EG124" s="280"/>
    </row>
    <row r="125" spans="1:137" ht="45" customHeight="1" x14ac:dyDescent="0.25">
      <c r="A125" s="65" t="s">
        <v>216</v>
      </c>
      <c r="B125" s="35" t="s">
        <v>134</v>
      </c>
      <c r="C125" s="36" t="s">
        <v>7</v>
      </c>
      <c r="D125" s="36" t="s">
        <v>10</v>
      </c>
      <c r="E125" s="45" t="s">
        <v>355</v>
      </c>
      <c r="F125" s="72" t="s">
        <v>222</v>
      </c>
      <c r="G125" s="347" t="s">
        <v>764</v>
      </c>
      <c r="H125" s="351"/>
      <c r="I125" s="39">
        <f>IF(H125=Base!X1,1,0)</f>
        <v>0</v>
      </c>
      <c r="J125" s="343"/>
      <c r="K125" s="34"/>
      <c r="L125" s="34"/>
      <c r="M125" s="34"/>
      <c r="N125" s="34"/>
      <c r="O125" s="34"/>
      <c r="P125" s="34"/>
      <c r="Q125" s="34"/>
      <c r="R125" s="34"/>
      <c r="S125" s="34"/>
      <c r="T125" s="34"/>
      <c r="U125" s="34"/>
      <c r="V125" s="280"/>
      <c r="W125" s="280"/>
      <c r="X125" s="280"/>
      <c r="Y125" s="280"/>
      <c r="Z125" s="280"/>
      <c r="AA125" s="280"/>
      <c r="AB125" s="280"/>
      <c r="AC125" s="280"/>
      <c r="AD125" s="280"/>
      <c r="AE125" s="280"/>
      <c r="AF125" s="280"/>
      <c r="AG125" s="280"/>
      <c r="AH125" s="280"/>
      <c r="AI125" s="280"/>
      <c r="AJ125" s="280"/>
      <c r="AK125" s="280"/>
      <c r="AL125" s="280"/>
      <c r="AM125" s="280"/>
      <c r="AN125" s="280"/>
      <c r="AO125" s="280"/>
      <c r="AP125" s="280"/>
      <c r="AQ125" s="280"/>
      <c r="AR125" s="280"/>
      <c r="AS125" s="280"/>
      <c r="AT125" s="280"/>
      <c r="AU125" s="280"/>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c r="BX125" s="280"/>
      <c r="BY125" s="280"/>
      <c r="BZ125" s="280"/>
      <c r="CA125" s="280"/>
      <c r="CB125" s="280"/>
      <c r="CC125" s="280"/>
      <c r="CD125" s="280"/>
      <c r="CE125" s="280"/>
      <c r="CF125" s="280"/>
      <c r="CG125" s="280"/>
      <c r="CH125" s="280"/>
      <c r="CI125" s="280"/>
      <c r="CJ125" s="280"/>
      <c r="CK125" s="280"/>
      <c r="CL125" s="280"/>
      <c r="CM125" s="280"/>
      <c r="CN125" s="280"/>
      <c r="CO125" s="280"/>
      <c r="CP125" s="280"/>
      <c r="CQ125" s="280"/>
      <c r="CR125" s="280"/>
      <c r="CS125" s="280"/>
      <c r="CT125" s="280"/>
      <c r="CU125" s="280"/>
      <c r="CV125" s="280"/>
      <c r="CW125" s="280"/>
      <c r="CX125" s="280"/>
      <c r="CY125" s="280"/>
      <c r="CZ125" s="280"/>
      <c r="DA125" s="280"/>
      <c r="DB125" s="280"/>
      <c r="DC125" s="280"/>
      <c r="DD125" s="280"/>
      <c r="DE125" s="280"/>
      <c r="DF125" s="280"/>
      <c r="DG125" s="280"/>
      <c r="DH125" s="280"/>
      <c r="DI125" s="280"/>
      <c r="DJ125" s="280"/>
      <c r="DK125" s="280"/>
      <c r="DL125" s="280"/>
      <c r="DM125" s="280"/>
      <c r="DN125" s="280"/>
      <c r="DO125" s="280"/>
      <c r="DP125" s="280"/>
      <c r="DQ125" s="280"/>
      <c r="DR125" s="280"/>
      <c r="DS125" s="280"/>
      <c r="DT125" s="280"/>
      <c r="DU125" s="280"/>
      <c r="DV125" s="280"/>
      <c r="DW125" s="280"/>
      <c r="DX125" s="280"/>
      <c r="DY125" s="280"/>
      <c r="DZ125" s="280"/>
      <c r="EA125" s="280"/>
      <c r="EB125" s="280"/>
      <c r="EC125" s="280"/>
      <c r="ED125" s="280"/>
      <c r="EE125" s="280"/>
      <c r="EF125" s="280"/>
      <c r="EG125" s="280"/>
    </row>
    <row r="126" spans="1:137" ht="45" customHeight="1" x14ac:dyDescent="0.25">
      <c r="A126" s="65" t="s">
        <v>216</v>
      </c>
      <c r="B126" s="35" t="s">
        <v>134</v>
      </c>
      <c r="C126" s="36" t="s">
        <v>7</v>
      </c>
      <c r="D126" s="36" t="s">
        <v>10</v>
      </c>
      <c r="E126" s="45" t="s">
        <v>355</v>
      </c>
      <c r="F126" s="72" t="s">
        <v>223</v>
      </c>
      <c r="G126" s="347" t="s">
        <v>764</v>
      </c>
      <c r="H126" s="351"/>
      <c r="I126" s="39">
        <f>IF(H126=Base!X1,1,0)</f>
        <v>0</v>
      </c>
      <c r="J126" s="343"/>
      <c r="K126" s="34"/>
      <c r="L126" s="34"/>
      <c r="M126" s="34"/>
      <c r="N126" s="34"/>
      <c r="O126" s="34"/>
      <c r="P126" s="34"/>
      <c r="Q126" s="34"/>
      <c r="R126" s="34"/>
      <c r="S126" s="34"/>
      <c r="T126" s="34"/>
      <c r="U126" s="34"/>
      <c r="V126" s="280"/>
      <c r="W126" s="280"/>
      <c r="X126" s="280"/>
      <c r="Y126" s="280"/>
      <c r="Z126" s="280"/>
      <c r="AA126" s="280"/>
      <c r="AB126" s="280"/>
      <c r="AC126" s="280"/>
      <c r="AD126" s="280"/>
      <c r="AE126" s="280"/>
      <c r="AF126" s="280"/>
      <c r="AG126" s="280"/>
      <c r="AH126" s="280"/>
      <c r="AI126" s="280"/>
      <c r="AJ126" s="280"/>
      <c r="AK126" s="280"/>
      <c r="AL126" s="280"/>
      <c r="AM126" s="280"/>
      <c r="AN126" s="280"/>
      <c r="AO126" s="280"/>
      <c r="AP126" s="280"/>
      <c r="AQ126" s="280"/>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80"/>
      <c r="CQ126" s="280"/>
      <c r="CR126" s="280"/>
      <c r="CS126" s="280"/>
      <c r="CT126" s="280"/>
      <c r="CU126" s="280"/>
      <c r="CV126" s="280"/>
      <c r="CW126" s="280"/>
      <c r="CX126" s="280"/>
      <c r="CY126" s="280"/>
      <c r="CZ126" s="280"/>
      <c r="DA126" s="280"/>
      <c r="DB126" s="280"/>
      <c r="DC126" s="280"/>
      <c r="DD126" s="280"/>
      <c r="DE126" s="280"/>
      <c r="DF126" s="280"/>
      <c r="DG126" s="280"/>
      <c r="DH126" s="280"/>
      <c r="DI126" s="280"/>
      <c r="DJ126" s="280"/>
      <c r="DK126" s="280"/>
      <c r="DL126" s="280"/>
      <c r="DM126" s="280"/>
      <c r="DN126" s="280"/>
      <c r="DO126" s="280"/>
      <c r="DP126" s="280"/>
      <c r="DQ126" s="280"/>
      <c r="DR126" s="280"/>
      <c r="DS126" s="280"/>
      <c r="DT126" s="280"/>
      <c r="DU126" s="280"/>
      <c r="DV126" s="280"/>
      <c r="DW126" s="280"/>
      <c r="DX126" s="280"/>
      <c r="DY126" s="280"/>
      <c r="DZ126" s="280"/>
      <c r="EA126" s="280"/>
      <c r="EB126" s="280"/>
      <c r="EC126" s="280"/>
      <c r="ED126" s="280"/>
      <c r="EE126" s="280"/>
      <c r="EF126" s="280"/>
      <c r="EG126" s="280"/>
    </row>
    <row r="127" spans="1:137" ht="45" customHeight="1" x14ac:dyDescent="0.25">
      <c r="A127" s="65" t="s">
        <v>216</v>
      </c>
      <c r="B127" s="35" t="s">
        <v>134</v>
      </c>
      <c r="C127" s="36" t="s">
        <v>7</v>
      </c>
      <c r="D127" s="36" t="s">
        <v>26</v>
      </c>
      <c r="E127" s="35" t="s">
        <v>32</v>
      </c>
      <c r="F127" s="72" t="s">
        <v>224</v>
      </c>
      <c r="G127" s="347" t="s">
        <v>762</v>
      </c>
      <c r="H127" s="351"/>
      <c r="I127" s="39">
        <f>IF(H127=Base!X1,1,0)</f>
        <v>0</v>
      </c>
      <c r="J127" s="343"/>
      <c r="K127" s="34"/>
      <c r="L127" s="34"/>
      <c r="M127" s="34"/>
      <c r="N127" s="34"/>
      <c r="O127" s="34"/>
      <c r="P127" s="34"/>
      <c r="Q127" s="34"/>
      <c r="R127" s="34"/>
      <c r="S127" s="34"/>
      <c r="T127" s="34"/>
      <c r="U127" s="34"/>
      <c r="V127" s="280"/>
      <c r="W127" s="280"/>
      <c r="X127" s="280"/>
      <c r="Y127" s="280"/>
      <c r="Z127" s="280"/>
      <c r="AA127" s="280"/>
      <c r="AB127" s="280"/>
      <c r="AC127" s="280"/>
      <c r="AD127" s="280"/>
      <c r="AE127" s="280"/>
      <c r="AF127" s="280"/>
      <c r="AG127" s="280"/>
      <c r="AH127" s="280"/>
      <c r="AI127" s="280"/>
      <c r="AJ127" s="280"/>
      <c r="AK127" s="280"/>
      <c r="AL127" s="280"/>
      <c r="AM127" s="280"/>
      <c r="AN127" s="280"/>
      <c r="AO127" s="280"/>
      <c r="AP127" s="280"/>
      <c r="AQ127" s="280"/>
      <c r="AR127" s="280"/>
      <c r="AS127" s="280"/>
      <c r="AT127" s="280"/>
      <c r="AU127" s="280"/>
      <c r="AV127" s="280"/>
      <c r="AW127" s="280"/>
      <c r="AX127" s="280"/>
      <c r="AY127" s="280"/>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c r="BX127" s="280"/>
      <c r="BY127" s="280"/>
      <c r="BZ127" s="280"/>
      <c r="CA127" s="280"/>
      <c r="CB127" s="280"/>
      <c r="CC127" s="280"/>
      <c r="CD127" s="280"/>
      <c r="CE127" s="280"/>
      <c r="CF127" s="280"/>
      <c r="CG127" s="280"/>
      <c r="CH127" s="280"/>
      <c r="CI127" s="280"/>
      <c r="CJ127" s="280"/>
      <c r="CK127" s="280"/>
      <c r="CL127" s="280"/>
      <c r="CM127" s="280"/>
      <c r="CN127" s="280"/>
      <c r="CO127" s="280"/>
      <c r="CP127" s="280"/>
      <c r="CQ127" s="280"/>
      <c r="CR127" s="280"/>
      <c r="CS127" s="280"/>
      <c r="CT127" s="280"/>
      <c r="CU127" s="280"/>
      <c r="CV127" s="280"/>
      <c r="CW127" s="280"/>
      <c r="CX127" s="280"/>
      <c r="CY127" s="280"/>
      <c r="CZ127" s="280"/>
      <c r="DA127" s="280"/>
      <c r="DB127" s="280"/>
      <c r="DC127" s="280"/>
      <c r="DD127" s="280"/>
      <c r="DE127" s="280"/>
      <c r="DF127" s="280"/>
      <c r="DG127" s="280"/>
      <c r="DH127" s="280"/>
      <c r="DI127" s="280"/>
      <c r="DJ127" s="280"/>
      <c r="DK127" s="280"/>
      <c r="DL127" s="280"/>
      <c r="DM127" s="280"/>
      <c r="DN127" s="280"/>
      <c r="DO127" s="280"/>
      <c r="DP127" s="280"/>
      <c r="DQ127" s="280"/>
      <c r="DR127" s="280"/>
      <c r="DS127" s="280"/>
      <c r="DT127" s="280"/>
      <c r="DU127" s="280"/>
      <c r="DV127" s="280"/>
      <c r="DW127" s="280"/>
      <c r="DX127" s="280"/>
      <c r="DY127" s="280"/>
      <c r="DZ127" s="280"/>
      <c r="EA127" s="280"/>
      <c r="EB127" s="280"/>
      <c r="EC127" s="280"/>
      <c r="ED127" s="280"/>
      <c r="EE127" s="280"/>
      <c r="EF127" s="280"/>
      <c r="EG127" s="280"/>
    </row>
    <row r="128" spans="1:137" ht="45" customHeight="1" x14ac:dyDescent="0.25">
      <c r="A128" s="65" t="s">
        <v>216</v>
      </c>
      <c r="B128" s="35" t="s">
        <v>134</v>
      </c>
      <c r="C128" s="36" t="s">
        <v>7</v>
      </c>
      <c r="D128" s="36" t="s">
        <v>10</v>
      </c>
      <c r="E128" s="35" t="s">
        <v>190</v>
      </c>
      <c r="F128" s="72" t="s">
        <v>225</v>
      </c>
      <c r="G128" s="347" t="s">
        <v>764</v>
      </c>
      <c r="H128" s="351"/>
      <c r="I128" s="39">
        <f>IF(H128=Base!X1,1,0)</f>
        <v>0</v>
      </c>
      <c r="J128" s="343"/>
      <c r="K128" s="34"/>
      <c r="L128" s="34"/>
      <c r="M128" s="34"/>
      <c r="N128" s="34"/>
      <c r="O128" s="34"/>
      <c r="P128" s="34"/>
      <c r="Q128" s="34"/>
      <c r="R128" s="34"/>
      <c r="S128" s="34"/>
      <c r="T128" s="34"/>
      <c r="U128" s="34"/>
      <c r="V128" s="280"/>
      <c r="W128" s="280"/>
      <c r="X128" s="280"/>
      <c r="Y128" s="280"/>
      <c r="Z128" s="280"/>
      <c r="AA128" s="280"/>
      <c r="AB128" s="280"/>
      <c r="AC128" s="280"/>
      <c r="AD128" s="280"/>
      <c r="AE128" s="280"/>
      <c r="AF128" s="280"/>
      <c r="AG128" s="280"/>
      <c r="AH128" s="280"/>
      <c r="AI128" s="280"/>
      <c r="AJ128" s="280"/>
      <c r="AK128" s="280"/>
      <c r="AL128" s="280"/>
      <c r="AM128" s="280"/>
      <c r="AN128" s="280"/>
      <c r="AO128" s="280"/>
      <c r="AP128" s="280"/>
      <c r="AQ128" s="280"/>
      <c r="AR128" s="280"/>
      <c r="AS128" s="280"/>
      <c r="AT128" s="280"/>
      <c r="AU128" s="280"/>
      <c r="AV128" s="280"/>
      <c r="AW128" s="280"/>
      <c r="AX128" s="280"/>
      <c r="AY128" s="280"/>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c r="BX128" s="280"/>
      <c r="BY128" s="280"/>
      <c r="BZ128" s="280"/>
      <c r="CA128" s="280"/>
      <c r="CB128" s="280"/>
      <c r="CC128" s="280"/>
      <c r="CD128" s="280"/>
      <c r="CE128" s="280"/>
      <c r="CF128" s="280"/>
      <c r="CG128" s="280"/>
      <c r="CH128" s="280"/>
      <c r="CI128" s="280"/>
      <c r="CJ128" s="280"/>
      <c r="CK128" s="280"/>
      <c r="CL128" s="280"/>
      <c r="CM128" s="280"/>
      <c r="CN128" s="280"/>
      <c r="CO128" s="280"/>
      <c r="CP128" s="280"/>
      <c r="CQ128" s="280"/>
      <c r="CR128" s="280"/>
      <c r="CS128" s="280"/>
      <c r="CT128" s="280"/>
      <c r="CU128" s="280"/>
      <c r="CV128" s="280"/>
      <c r="CW128" s="280"/>
      <c r="CX128" s="280"/>
      <c r="CY128" s="280"/>
      <c r="CZ128" s="280"/>
      <c r="DA128" s="280"/>
      <c r="DB128" s="280"/>
      <c r="DC128" s="280"/>
      <c r="DD128" s="280"/>
      <c r="DE128" s="280"/>
      <c r="DF128" s="280"/>
      <c r="DG128" s="280"/>
      <c r="DH128" s="280"/>
      <c r="DI128" s="280"/>
      <c r="DJ128" s="280"/>
      <c r="DK128" s="280"/>
      <c r="DL128" s="280"/>
      <c r="DM128" s="280"/>
      <c r="DN128" s="280"/>
      <c r="DO128" s="280"/>
      <c r="DP128" s="280"/>
      <c r="DQ128" s="280"/>
      <c r="DR128" s="280"/>
      <c r="DS128" s="280"/>
      <c r="DT128" s="280"/>
      <c r="DU128" s="280"/>
      <c r="DV128" s="280"/>
      <c r="DW128" s="280"/>
      <c r="DX128" s="280"/>
      <c r="DY128" s="280"/>
      <c r="DZ128" s="280"/>
      <c r="EA128" s="280"/>
      <c r="EB128" s="280"/>
      <c r="EC128" s="280"/>
      <c r="ED128" s="280"/>
      <c r="EE128" s="280"/>
      <c r="EF128" s="280"/>
      <c r="EG128" s="280"/>
    </row>
    <row r="129" spans="1:137" ht="45" customHeight="1" x14ac:dyDescent="0.25">
      <c r="A129" s="65" t="s">
        <v>216</v>
      </c>
      <c r="B129" s="35" t="s">
        <v>134</v>
      </c>
      <c r="C129" s="36" t="s">
        <v>7</v>
      </c>
      <c r="D129" s="36" t="s">
        <v>175</v>
      </c>
      <c r="E129" s="45" t="s">
        <v>355</v>
      </c>
      <c r="F129" s="72" t="s">
        <v>226</v>
      </c>
      <c r="G129" s="345"/>
      <c r="H129" s="351"/>
      <c r="I129" s="39">
        <f>IF(H129=Base!X1,1,0)</f>
        <v>0</v>
      </c>
      <c r="J129" s="343"/>
      <c r="K129" s="34"/>
      <c r="L129" s="34"/>
      <c r="M129" s="34"/>
      <c r="N129" s="34"/>
      <c r="O129" s="34"/>
      <c r="P129" s="34"/>
      <c r="Q129" s="34"/>
      <c r="R129" s="34"/>
      <c r="S129" s="34"/>
      <c r="T129" s="34"/>
      <c r="U129" s="34"/>
      <c r="V129" s="280"/>
      <c r="W129" s="280"/>
      <c r="X129" s="280"/>
      <c r="Y129" s="280"/>
      <c r="Z129" s="280"/>
      <c r="AA129" s="280"/>
      <c r="AB129" s="280"/>
      <c r="AC129" s="280"/>
      <c r="AD129" s="280"/>
      <c r="AE129" s="280"/>
      <c r="AF129" s="280"/>
      <c r="AG129" s="280"/>
      <c r="AH129" s="280"/>
      <c r="AI129" s="280"/>
      <c r="AJ129" s="280"/>
      <c r="AK129" s="280"/>
      <c r="AL129" s="280"/>
      <c r="AM129" s="280"/>
      <c r="AN129" s="280"/>
      <c r="AO129" s="280"/>
      <c r="AP129" s="280"/>
      <c r="AQ129" s="280"/>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c r="CK129" s="280"/>
      <c r="CL129" s="280"/>
      <c r="CM129" s="280"/>
      <c r="CN129" s="280"/>
      <c r="CO129" s="280"/>
      <c r="CP129" s="280"/>
      <c r="CQ129" s="280"/>
      <c r="CR129" s="280"/>
      <c r="CS129" s="280"/>
      <c r="CT129" s="280"/>
      <c r="CU129" s="280"/>
      <c r="CV129" s="280"/>
      <c r="CW129" s="280"/>
      <c r="CX129" s="280"/>
      <c r="CY129" s="280"/>
      <c r="CZ129" s="280"/>
      <c r="DA129" s="280"/>
      <c r="DB129" s="280"/>
      <c r="DC129" s="280"/>
      <c r="DD129" s="280"/>
      <c r="DE129" s="280"/>
      <c r="DF129" s="280"/>
      <c r="DG129" s="280"/>
      <c r="DH129" s="280"/>
      <c r="DI129" s="280"/>
      <c r="DJ129" s="280"/>
      <c r="DK129" s="280"/>
      <c r="DL129" s="280"/>
      <c r="DM129" s="280"/>
      <c r="DN129" s="280"/>
      <c r="DO129" s="280"/>
      <c r="DP129" s="280"/>
      <c r="DQ129" s="280"/>
      <c r="DR129" s="280"/>
      <c r="DS129" s="280"/>
      <c r="DT129" s="280"/>
      <c r="DU129" s="280"/>
      <c r="DV129" s="280"/>
      <c r="DW129" s="280"/>
      <c r="DX129" s="280"/>
      <c r="DY129" s="280"/>
      <c r="DZ129" s="280"/>
      <c r="EA129" s="280"/>
      <c r="EB129" s="280"/>
      <c r="EC129" s="280"/>
      <c r="ED129" s="280"/>
      <c r="EE129" s="280"/>
      <c r="EF129" s="280"/>
      <c r="EG129" s="280"/>
    </row>
    <row r="130" spans="1:137" ht="45" customHeight="1" x14ac:dyDescent="0.25">
      <c r="A130" s="65" t="s">
        <v>216</v>
      </c>
      <c r="B130" s="35" t="s">
        <v>134</v>
      </c>
      <c r="C130" s="36" t="s">
        <v>7</v>
      </c>
      <c r="D130" s="36" t="s">
        <v>26</v>
      </c>
      <c r="E130" s="35" t="s">
        <v>32</v>
      </c>
      <c r="F130" s="53" t="s">
        <v>227</v>
      </c>
      <c r="G130" s="347" t="s">
        <v>762</v>
      </c>
      <c r="H130" s="351"/>
      <c r="I130" s="39">
        <f>IF(H130=Base!X1,1,0)</f>
        <v>0</v>
      </c>
      <c r="J130" s="343"/>
      <c r="K130" s="34"/>
      <c r="L130" s="34"/>
      <c r="M130" s="34"/>
      <c r="N130" s="34"/>
      <c r="O130" s="34"/>
      <c r="P130" s="34"/>
      <c r="Q130" s="34"/>
      <c r="R130" s="34"/>
      <c r="S130" s="34"/>
      <c r="T130" s="34"/>
      <c r="U130" s="34"/>
      <c r="V130" s="280"/>
      <c r="W130" s="280"/>
      <c r="X130" s="280"/>
      <c r="Y130" s="280"/>
      <c r="Z130" s="280"/>
      <c r="AA130" s="280"/>
      <c r="AB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80"/>
      <c r="CQ130" s="280"/>
      <c r="CR130" s="280"/>
      <c r="CS130" s="280"/>
      <c r="CT130" s="280"/>
      <c r="CU130" s="280"/>
      <c r="CV130" s="280"/>
      <c r="CW130" s="280"/>
      <c r="CX130" s="280"/>
      <c r="CY130" s="280"/>
      <c r="CZ130" s="280"/>
      <c r="DA130" s="280"/>
      <c r="DB130" s="280"/>
      <c r="DC130" s="280"/>
      <c r="DD130" s="280"/>
      <c r="DE130" s="280"/>
      <c r="DF130" s="280"/>
      <c r="DG130" s="280"/>
      <c r="DH130" s="280"/>
      <c r="DI130" s="280"/>
      <c r="DJ130" s="280"/>
      <c r="DK130" s="280"/>
      <c r="DL130" s="280"/>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row>
    <row r="131" spans="1:137" ht="45" customHeight="1" x14ac:dyDescent="0.25">
      <c r="A131" s="65" t="s">
        <v>216</v>
      </c>
      <c r="B131" s="35" t="s">
        <v>134</v>
      </c>
      <c r="C131" s="36" t="s">
        <v>7</v>
      </c>
      <c r="D131" s="36" t="s">
        <v>175</v>
      </c>
      <c r="E131" s="45" t="s">
        <v>355</v>
      </c>
      <c r="F131" s="72" t="s">
        <v>228</v>
      </c>
      <c r="G131" s="345"/>
      <c r="H131" s="351"/>
      <c r="I131" s="39">
        <f>IF(H131=Base!X1,1,0)</f>
        <v>0</v>
      </c>
      <c r="J131" s="343"/>
      <c r="K131" s="34"/>
      <c r="L131" s="34"/>
      <c r="M131" s="34"/>
      <c r="N131" s="34"/>
      <c r="O131" s="34"/>
      <c r="P131" s="34"/>
      <c r="Q131" s="34"/>
      <c r="R131" s="34"/>
      <c r="S131" s="34"/>
      <c r="T131" s="34"/>
      <c r="U131" s="34"/>
      <c r="V131" s="280"/>
      <c r="W131" s="280"/>
      <c r="X131" s="280"/>
      <c r="Y131" s="280"/>
      <c r="Z131" s="280"/>
      <c r="AA131" s="280"/>
      <c r="AB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80"/>
      <c r="CQ131" s="280"/>
      <c r="CR131" s="280"/>
      <c r="CS131" s="280"/>
      <c r="CT131" s="280"/>
      <c r="CU131" s="280"/>
      <c r="CV131" s="280"/>
      <c r="CW131" s="280"/>
      <c r="CX131" s="280"/>
      <c r="CY131" s="280"/>
      <c r="CZ131" s="280"/>
      <c r="DA131" s="280"/>
      <c r="DB131" s="280"/>
      <c r="DC131" s="280"/>
      <c r="DD131" s="280"/>
      <c r="DE131" s="280"/>
      <c r="DF131" s="280"/>
      <c r="DG131" s="280"/>
      <c r="DH131" s="280"/>
      <c r="DI131" s="280"/>
      <c r="DJ131" s="280"/>
      <c r="DK131" s="280"/>
      <c r="DL131" s="280"/>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row>
    <row r="132" spans="1:137" ht="45" customHeight="1" x14ac:dyDescent="0.25">
      <c r="A132" s="65" t="s">
        <v>216</v>
      </c>
      <c r="B132" s="35" t="s">
        <v>134</v>
      </c>
      <c r="C132" s="36" t="s">
        <v>7</v>
      </c>
      <c r="D132" s="36" t="s">
        <v>26</v>
      </c>
      <c r="E132" s="35" t="s">
        <v>32</v>
      </c>
      <c r="F132" s="53" t="s">
        <v>229</v>
      </c>
      <c r="G132" s="347" t="s">
        <v>762</v>
      </c>
      <c r="H132" s="351"/>
      <c r="I132" s="39">
        <f>IF(H132=Base!X1,1,0)</f>
        <v>0</v>
      </c>
      <c r="J132" s="343"/>
      <c r="K132" s="34"/>
      <c r="L132" s="34"/>
      <c r="M132" s="34"/>
      <c r="N132" s="34"/>
      <c r="O132" s="34"/>
      <c r="P132" s="34"/>
      <c r="Q132" s="34"/>
      <c r="R132" s="34"/>
      <c r="S132" s="34"/>
      <c r="T132" s="34"/>
      <c r="U132" s="34"/>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80"/>
      <c r="CQ132" s="280"/>
      <c r="CR132" s="280"/>
      <c r="CS132" s="280"/>
      <c r="CT132" s="280"/>
      <c r="CU132" s="280"/>
      <c r="CV132" s="280"/>
      <c r="CW132" s="280"/>
      <c r="CX132" s="280"/>
      <c r="CY132" s="280"/>
      <c r="CZ132" s="280"/>
      <c r="DA132" s="280"/>
      <c r="DB132" s="280"/>
      <c r="DC132" s="280"/>
      <c r="DD132" s="280"/>
      <c r="DE132" s="280"/>
      <c r="DF132" s="280"/>
      <c r="DG132" s="280"/>
      <c r="DH132" s="280"/>
      <c r="DI132" s="280"/>
      <c r="DJ132" s="280"/>
      <c r="DK132" s="280"/>
      <c r="DL132" s="280"/>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row>
    <row r="133" spans="1:137" ht="45" customHeight="1" x14ac:dyDescent="0.25">
      <c r="A133" s="65" t="s">
        <v>216</v>
      </c>
      <c r="B133" s="35" t="s">
        <v>134</v>
      </c>
      <c r="C133" s="36" t="s">
        <v>7</v>
      </c>
      <c r="D133" s="36" t="s">
        <v>10</v>
      </c>
      <c r="E133" s="35" t="s">
        <v>44</v>
      </c>
      <c r="F133" s="37" t="s">
        <v>784</v>
      </c>
      <c r="G133" s="353" t="s">
        <v>764</v>
      </c>
      <c r="H133" s="351"/>
      <c r="I133" s="39">
        <f>IF(H133=Base!X1,1,0)</f>
        <v>0</v>
      </c>
      <c r="J133" s="343"/>
      <c r="K133" s="34"/>
      <c r="L133" s="34"/>
      <c r="M133" s="34"/>
      <c r="N133" s="34"/>
      <c r="O133" s="34"/>
      <c r="P133" s="34"/>
      <c r="Q133" s="34"/>
      <c r="R133" s="34"/>
      <c r="S133" s="34"/>
      <c r="T133" s="34"/>
      <c r="U133" s="34"/>
      <c r="V133" s="280"/>
      <c r="W133" s="280"/>
      <c r="X133" s="280"/>
      <c r="Y133" s="280"/>
      <c r="Z133" s="280"/>
      <c r="AA133" s="280"/>
      <c r="AB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80"/>
      <c r="CQ133" s="280"/>
      <c r="CR133" s="280"/>
      <c r="CS133" s="280"/>
      <c r="CT133" s="280"/>
      <c r="CU133" s="280"/>
      <c r="CV133" s="280"/>
      <c r="CW133" s="280"/>
      <c r="CX133" s="280"/>
      <c r="CY133" s="280"/>
      <c r="CZ133" s="280"/>
      <c r="DA133" s="280"/>
      <c r="DB133" s="280"/>
      <c r="DC133" s="280"/>
      <c r="DD133" s="280"/>
      <c r="DE133" s="280"/>
      <c r="DF133" s="280"/>
      <c r="DG133" s="280"/>
      <c r="DH133" s="280"/>
      <c r="DI133" s="280"/>
      <c r="DJ133" s="280"/>
      <c r="DK133" s="280"/>
      <c r="DL133" s="280"/>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row>
    <row r="134" spans="1:137" ht="45" customHeight="1" x14ac:dyDescent="0.25">
      <c r="A134" s="65" t="s">
        <v>216</v>
      </c>
      <c r="B134" s="35" t="s">
        <v>134</v>
      </c>
      <c r="C134" s="36" t="s">
        <v>7</v>
      </c>
      <c r="D134" s="36" t="s">
        <v>10</v>
      </c>
      <c r="E134" s="45" t="s">
        <v>355</v>
      </c>
      <c r="F134" s="53" t="s">
        <v>230</v>
      </c>
      <c r="G134" s="347" t="s">
        <v>764</v>
      </c>
      <c r="H134" s="351"/>
      <c r="I134" s="39">
        <f>IF(H134=Base!X1,1,0)</f>
        <v>0</v>
      </c>
      <c r="J134" s="343"/>
      <c r="K134" s="34"/>
      <c r="L134" s="34"/>
      <c r="M134" s="34"/>
      <c r="N134" s="34"/>
      <c r="O134" s="34"/>
      <c r="P134" s="34"/>
      <c r="Q134" s="34"/>
      <c r="R134" s="34"/>
      <c r="S134" s="34"/>
      <c r="T134" s="34"/>
      <c r="U134" s="34"/>
      <c r="V134" s="280"/>
      <c r="W134" s="280"/>
      <c r="X134" s="280"/>
      <c r="Y134" s="280"/>
      <c r="Z134" s="280"/>
      <c r="AA134" s="280"/>
      <c r="AB134" s="280"/>
      <c r="AC134" s="280"/>
      <c r="AD134" s="280"/>
      <c r="AE134" s="280"/>
      <c r="AF134" s="280"/>
      <c r="AG134" s="280"/>
      <c r="AH134" s="280"/>
      <c r="AI134" s="280"/>
      <c r="AJ134" s="280"/>
      <c r="AK134" s="280"/>
      <c r="AL134" s="280"/>
      <c r="AM134" s="280"/>
      <c r="AN134" s="280"/>
      <c r="AO134" s="280"/>
      <c r="AP134" s="280"/>
      <c r="AQ134" s="280"/>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280"/>
      <c r="CD134" s="280"/>
      <c r="CE134" s="280"/>
      <c r="CF134" s="280"/>
      <c r="CG134" s="280"/>
      <c r="CH134" s="280"/>
      <c r="CI134" s="280"/>
      <c r="CJ134" s="280"/>
      <c r="CK134" s="280"/>
      <c r="CL134" s="280"/>
      <c r="CM134" s="280"/>
      <c r="CN134" s="280"/>
      <c r="CO134" s="280"/>
      <c r="CP134" s="280"/>
      <c r="CQ134" s="280"/>
      <c r="CR134" s="280"/>
      <c r="CS134" s="280"/>
      <c r="CT134" s="280"/>
      <c r="CU134" s="280"/>
      <c r="CV134" s="280"/>
      <c r="CW134" s="280"/>
      <c r="CX134" s="280"/>
      <c r="CY134" s="280"/>
      <c r="CZ134" s="280"/>
      <c r="DA134" s="280"/>
      <c r="DB134" s="280"/>
      <c r="DC134" s="280"/>
      <c r="DD134" s="280"/>
      <c r="DE134" s="280"/>
      <c r="DF134" s="280"/>
      <c r="DG134" s="280"/>
      <c r="DH134" s="280"/>
      <c r="DI134" s="280"/>
      <c r="DJ134" s="280"/>
      <c r="DK134" s="280"/>
      <c r="DL134" s="280"/>
      <c r="DM134" s="280"/>
      <c r="DN134" s="280"/>
      <c r="DO134" s="280"/>
      <c r="DP134" s="280"/>
      <c r="DQ134" s="280"/>
      <c r="DR134" s="280"/>
      <c r="DS134" s="280"/>
      <c r="DT134" s="280"/>
      <c r="DU134" s="280"/>
      <c r="DV134" s="280"/>
      <c r="DW134" s="280"/>
      <c r="DX134" s="280"/>
      <c r="DY134" s="280"/>
      <c r="DZ134" s="280"/>
      <c r="EA134" s="280"/>
      <c r="EB134" s="280"/>
      <c r="EC134" s="280"/>
      <c r="ED134" s="280"/>
      <c r="EE134" s="280"/>
      <c r="EF134" s="280"/>
      <c r="EG134" s="280"/>
    </row>
    <row r="135" spans="1:137" ht="45" customHeight="1" x14ac:dyDescent="0.25">
      <c r="A135" s="65" t="s">
        <v>216</v>
      </c>
      <c r="B135" s="36" t="s">
        <v>170</v>
      </c>
      <c r="C135" s="36" t="s">
        <v>7</v>
      </c>
      <c r="D135" s="36" t="s">
        <v>10</v>
      </c>
      <c r="E135" s="45" t="s">
        <v>31</v>
      </c>
      <c r="F135" s="37" t="s">
        <v>329</v>
      </c>
      <c r="G135" s="348" t="s">
        <v>763</v>
      </c>
      <c r="H135" s="351"/>
      <c r="I135" s="39"/>
      <c r="J135" s="343"/>
      <c r="K135" s="34"/>
      <c r="L135" s="34"/>
      <c r="M135" s="34"/>
      <c r="N135" s="34"/>
      <c r="O135" s="34"/>
      <c r="P135" s="34"/>
      <c r="Q135" s="34"/>
      <c r="R135" s="34"/>
      <c r="S135" s="34"/>
      <c r="T135" s="34"/>
      <c r="U135" s="34"/>
      <c r="V135" s="280"/>
      <c r="W135" s="280"/>
      <c r="X135" s="280"/>
      <c r="Y135" s="280"/>
      <c r="Z135" s="280"/>
      <c r="AA135" s="280"/>
      <c r="AB135" s="280"/>
      <c r="AC135" s="280"/>
      <c r="AD135" s="280"/>
      <c r="AE135" s="280"/>
      <c r="AF135" s="280"/>
      <c r="AG135" s="280"/>
      <c r="AH135" s="280"/>
      <c r="AI135" s="280"/>
      <c r="AJ135" s="280"/>
      <c r="AK135" s="280"/>
      <c r="AL135" s="280"/>
      <c r="AM135" s="280"/>
      <c r="AN135" s="280"/>
      <c r="AO135" s="280"/>
      <c r="AP135" s="280"/>
      <c r="AQ135" s="280"/>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280"/>
      <c r="CD135" s="280"/>
      <c r="CE135" s="280"/>
      <c r="CF135" s="280"/>
      <c r="CG135" s="280"/>
      <c r="CH135" s="280"/>
      <c r="CI135" s="280"/>
      <c r="CJ135" s="280"/>
      <c r="CK135" s="280"/>
      <c r="CL135" s="280"/>
      <c r="CM135" s="280"/>
      <c r="CN135" s="280"/>
      <c r="CO135" s="280"/>
      <c r="CP135" s="280"/>
      <c r="CQ135" s="280"/>
      <c r="CR135" s="280"/>
      <c r="CS135" s="280"/>
      <c r="CT135" s="280"/>
      <c r="CU135" s="280"/>
      <c r="CV135" s="280"/>
      <c r="CW135" s="280"/>
      <c r="CX135" s="280"/>
      <c r="CY135" s="280"/>
      <c r="CZ135" s="280"/>
      <c r="DA135" s="280"/>
      <c r="DB135" s="280"/>
      <c r="DC135" s="280"/>
      <c r="DD135" s="280"/>
      <c r="DE135" s="280"/>
      <c r="DF135" s="280"/>
      <c r="DG135" s="280"/>
      <c r="DH135" s="280"/>
      <c r="DI135" s="280"/>
      <c r="DJ135" s="280"/>
      <c r="DK135" s="280"/>
      <c r="DL135" s="280"/>
      <c r="DM135" s="280"/>
      <c r="DN135" s="280"/>
      <c r="DO135" s="280"/>
      <c r="DP135" s="280"/>
      <c r="DQ135" s="280"/>
      <c r="DR135" s="280"/>
      <c r="DS135" s="280"/>
      <c r="DT135" s="280"/>
      <c r="DU135" s="280"/>
      <c r="DV135" s="280"/>
      <c r="DW135" s="280"/>
      <c r="DX135" s="280"/>
      <c r="DY135" s="280"/>
      <c r="DZ135" s="280"/>
      <c r="EA135" s="280"/>
      <c r="EB135" s="280"/>
      <c r="EC135" s="280"/>
      <c r="ED135" s="280"/>
      <c r="EE135" s="280"/>
      <c r="EF135" s="280"/>
      <c r="EG135" s="280"/>
    </row>
    <row r="136" spans="1:137" ht="45" customHeight="1" x14ac:dyDescent="0.25">
      <c r="A136" s="65" t="s">
        <v>216</v>
      </c>
      <c r="B136" s="36" t="s">
        <v>170</v>
      </c>
      <c r="C136" s="36" t="s">
        <v>7</v>
      </c>
      <c r="D136" s="36" t="s">
        <v>10</v>
      </c>
      <c r="E136" s="45" t="s">
        <v>31</v>
      </c>
      <c r="F136" s="37" t="s">
        <v>328</v>
      </c>
      <c r="G136" s="348" t="s">
        <v>763</v>
      </c>
      <c r="H136" s="351"/>
      <c r="I136" s="39"/>
      <c r="J136" s="343"/>
      <c r="K136" s="34"/>
      <c r="L136" s="34"/>
      <c r="M136" s="34"/>
      <c r="N136" s="34"/>
      <c r="O136" s="34"/>
      <c r="P136" s="34"/>
      <c r="Q136" s="34"/>
      <c r="R136" s="34"/>
      <c r="S136" s="34"/>
      <c r="T136" s="34"/>
      <c r="U136" s="34"/>
      <c r="V136" s="280"/>
      <c r="W136" s="280"/>
      <c r="X136" s="280"/>
      <c r="Y136" s="280"/>
      <c r="Z136" s="280"/>
      <c r="AA136" s="280"/>
      <c r="AB136" s="280"/>
      <c r="AC136" s="280"/>
      <c r="AD136" s="280"/>
      <c r="AE136" s="280"/>
      <c r="AF136" s="280"/>
      <c r="AG136" s="280"/>
      <c r="AH136" s="280"/>
      <c r="AI136" s="280"/>
      <c r="AJ136" s="280"/>
      <c r="AK136" s="280"/>
      <c r="AL136" s="280"/>
      <c r="AM136" s="280"/>
      <c r="AN136" s="280"/>
      <c r="AO136" s="280"/>
      <c r="AP136" s="280"/>
      <c r="AQ136" s="280"/>
      <c r="AR136" s="280"/>
      <c r="AS136" s="280"/>
      <c r="AT136" s="280"/>
      <c r="AU136" s="280"/>
      <c r="AV136" s="280"/>
      <c r="AW136" s="280"/>
      <c r="AX136" s="280"/>
      <c r="AY136" s="280"/>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c r="BX136" s="280"/>
      <c r="BY136" s="280"/>
      <c r="BZ136" s="280"/>
      <c r="CA136" s="280"/>
      <c r="CB136" s="280"/>
      <c r="CC136" s="280"/>
      <c r="CD136" s="280"/>
      <c r="CE136" s="280"/>
      <c r="CF136" s="280"/>
      <c r="CG136" s="280"/>
      <c r="CH136" s="280"/>
      <c r="CI136" s="280"/>
      <c r="CJ136" s="280"/>
      <c r="CK136" s="280"/>
      <c r="CL136" s="280"/>
      <c r="CM136" s="280"/>
      <c r="CN136" s="280"/>
      <c r="CO136" s="280"/>
      <c r="CP136" s="280"/>
      <c r="CQ136" s="280"/>
      <c r="CR136" s="280"/>
      <c r="CS136" s="280"/>
      <c r="CT136" s="280"/>
      <c r="CU136" s="280"/>
      <c r="CV136" s="280"/>
      <c r="CW136" s="280"/>
      <c r="CX136" s="280"/>
      <c r="CY136" s="280"/>
      <c r="CZ136" s="280"/>
      <c r="DA136" s="280"/>
      <c r="DB136" s="280"/>
      <c r="DC136" s="280"/>
      <c r="DD136" s="280"/>
      <c r="DE136" s="280"/>
      <c r="DF136" s="280"/>
      <c r="DG136" s="280"/>
      <c r="DH136" s="280"/>
      <c r="DI136" s="280"/>
      <c r="DJ136" s="280"/>
      <c r="DK136" s="280"/>
      <c r="DL136" s="280"/>
      <c r="DM136" s="280"/>
      <c r="DN136" s="280"/>
      <c r="DO136" s="280"/>
      <c r="DP136" s="280"/>
      <c r="DQ136" s="280"/>
      <c r="DR136" s="280"/>
      <c r="DS136" s="280"/>
      <c r="DT136" s="280"/>
      <c r="DU136" s="280"/>
      <c r="DV136" s="280"/>
      <c r="DW136" s="280"/>
      <c r="DX136" s="280"/>
      <c r="DY136" s="280"/>
      <c r="DZ136" s="280"/>
      <c r="EA136" s="280"/>
      <c r="EB136" s="280"/>
      <c r="EC136" s="280"/>
      <c r="ED136" s="280"/>
      <c r="EE136" s="280"/>
      <c r="EF136" s="280"/>
      <c r="EG136" s="280"/>
    </row>
    <row r="137" spans="1:137" ht="45" customHeight="1" x14ac:dyDescent="0.25">
      <c r="A137" s="65" t="s">
        <v>216</v>
      </c>
      <c r="B137" s="36" t="s">
        <v>170</v>
      </c>
      <c r="C137" s="36" t="s">
        <v>7</v>
      </c>
      <c r="D137" s="36" t="s">
        <v>10</v>
      </c>
      <c r="E137" s="45" t="s">
        <v>31</v>
      </c>
      <c r="F137" s="37" t="s">
        <v>780</v>
      </c>
      <c r="G137" s="348" t="s">
        <v>763</v>
      </c>
      <c r="H137" s="351"/>
      <c r="I137" s="39">
        <f>H137</f>
        <v>0</v>
      </c>
      <c r="J137" s="343"/>
      <c r="K137" s="34"/>
      <c r="L137" s="34"/>
      <c r="M137" s="34"/>
      <c r="N137" s="34"/>
      <c r="O137" s="34"/>
      <c r="P137" s="34"/>
      <c r="Q137" s="34"/>
      <c r="R137" s="34"/>
      <c r="S137" s="34"/>
      <c r="T137" s="34"/>
      <c r="U137" s="34"/>
      <c r="V137" s="280"/>
      <c r="W137" s="280"/>
      <c r="X137" s="280"/>
      <c r="Y137" s="280"/>
      <c r="Z137" s="280"/>
      <c r="AA137" s="280"/>
      <c r="AB137" s="280"/>
      <c r="AC137" s="280"/>
      <c r="AD137" s="280"/>
      <c r="AE137" s="280"/>
      <c r="AF137" s="280"/>
      <c r="AG137" s="280"/>
      <c r="AH137" s="280"/>
      <c r="AI137" s="280"/>
      <c r="AJ137" s="280"/>
      <c r="AK137" s="280"/>
      <c r="AL137" s="280"/>
      <c r="AM137" s="280"/>
      <c r="AN137" s="280"/>
      <c r="AO137" s="280"/>
      <c r="AP137" s="280"/>
      <c r="AQ137" s="280"/>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c r="BX137" s="280"/>
      <c r="BY137" s="280"/>
      <c r="BZ137" s="280"/>
      <c r="CA137" s="280"/>
      <c r="CB137" s="280"/>
      <c r="CC137" s="280"/>
      <c r="CD137" s="280"/>
      <c r="CE137" s="280"/>
      <c r="CF137" s="280"/>
      <c r="CG137" s="280"/>
      <c r="CH137" s="280"/>
      <c r="CI137" s="280"/>
      <c r="CJ137" s="280"/>
      <c r="CK137" s="280"/>
      <c r="CL137" s="280"/>
      <c r="CM137" s="280"/>
      <c r="CN137" s="280"/>
      <c r="CO137" s="280"/>
      <c r="CP137" s="280"/>
      <c r="CQ137" s="280"/>
      <c r="CR137" s="280"/>
      <c r="CS137" s="280"/>
      <c r="CT137" s="280"/>
      <c r="CU137" s="280"/>
      <c r="CV137" s="280"/>
      <c r="CW137" s="280"/>
      <c r="CX137" s="280"/>
      <c r="CY137" s="280"/>
      <c r="CZ137" s="280"/>
      <c r="DA137" s="280"/>
      <c r="DB137" s="280"/>
      <c r="DC137" s="280"/>
      <c r="DD137" s="280"/>
      <c r="DE137" s="280"/>
      <c r="DF137" s="280"/>
      <c r="DG137" s="280"/>
      <c r="DH137" s="280"/>
      <c r="DI137" s="280"/>
      <c r="DJ137" s="280"/>
      <c r="DK137" s="280"/>
      <c r="DL137" s="280"/>
      <c r="DM137" s="280"/>
      <c r="DN137" s="280"/>
      <c r="DO137" s="280"/>
      <c r="DP137" s="280"/>
      <c r="DQ137" s="280"/>
      <c r="DR137" s="280"/>
      <c r="DS137" s="280"/>
      <c r="DT137" s="280"/>
      <c r="DU137" s="280"/>
      <c r="DV137" s="280"/>
      <c r="DW137" s="280"/>
      <c r="DX137" s="280"/>
      <c r="DY137" s="280"/>
      <c r="DZ137" s="280"/>
      <c r="EA137" s="280"/>
      <c r="EB137" s="280"/>
      <c r="EC137" s="280"/>
      <c r="ED137" s="280"/>
      <c r="EE137" s="280"/>
      <c r="EF137" s="280"/>
      <c r="EG137" s="280"/>
    </row>
    <row r="138" spans="1:137" ht="45" customHeight="1" x14ac:dyDescent="0.25">
      <c r="A138" s="65" t="s">
        <v>216</v>
      </c>
      <c r="B138" s="36" t="s">
        <v>170</v>
      </c>
      <c r="C138" s="36" t="s">
        <v>7</v>
      </c>
      <c r="D138" s="36" t="s">
        <v>10</v>
      </c>
      <c r="E138" s="45" t="s">
        <v>31</v>
      </c>
      <c r="F138" s="37" t="s">
        <v>781</v>
      </c>
      <c r="G138" s="348" t="s">
        <v>763</v>
      </c>
      <c r="H138" s="351"/>
      <c r="I138" s="39">
        <f>H138</f>
        <v>0</v>
      </c>
      <c r="J138" s="343"/>
      <c r="K138" s="34"/>
      <c r="L138" s="34"/>
      <c r="M138" s="34"/>
      <c r="N138" s="34"/>
      <c r="O138" s="34"/>
      <c r="P138" s="34"/>
      <c r="Q138" s="34"/>
      <c r="R138" s="34"/>
      <c r="S138" s="34"/>
      <c r="T138" s="34"/>
      <c r="U138" s="34"/>
      <c r="V138" s="280"/>
      <c r="W138" s="280"/>
      <c r="X138" s="280"/>
      <c r="Y138" s="280"/>
      <c r="Z138" s="280"/>
      <c r="AA138" s="280"/>
      <c r="AB138" s="280"/>
      <c r="AC138" s="280"/>
      <c r="AD138" s="280"/>
      <c r="AE138" s="280"/>
      <c r="AF138" s="280"/>
      <c r="AG138" s="280"/>
      <c r="AH138" s="280"/>
      <c r="AI138" s="280"/>
      <c r="AJ138" s="280"/>
      <c r="AK138" s="280"/>
      <c r="AL138" s="280"/>
      <c r="AM138" s="280"/>
      <c r="AN138" s="280"/>
      <c r="AO138" s="280"/>
      <c r="AP138" s="280"/>
      <c r="AQ138" s="280"/>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c r="BX138" s="280"/>
      <c r="BY138" s="280"/>
      <c r="BZ138" s="280"/>
      <c r="CA138" s="280"/>
      <c r="CB138" s="280"/>
      <c r="CC138" s="280"/>
      <c r="CD138" s="280"/>
      <c r="CE138" s="280"/>
      <c r="CF138" s="280"/>
      <c r="CG138" s="280"/>
      <c r="CH138" s="280"/>
      <c r="CI138" s="280"/>
      <c r="CJ138" s="280"/>
      <c r="CK138" s="280"/>
      <c r="CL138" s="280"/>
      <c r="CM138" s="280"/>
      <c r="CN138" s="280"/>
      <c r="CO138" s="280"/>
      <c r="CP138" s="280"/>
      <c r="CQ138" s="280"/>
      <c r="CR138" s="280"/>
      <c r="CS138" s="280"/>
      <c r="CT138" s="280"/>
      <c r="CU138" s="280"/>
      <c r="CV138" s="280"/>
      <c r="CW138" s="280"/>
      <c r="CX138" s="280"/>
      <c r="CY138" s="280"/>
      <c r="CZ138" s="280"/>
      <c r="DA138" s="280"/>
      <c r="DB138" s="280"/>
      <c r="DC138" s="280"/>
      <c r="DD138" s="280"/>
      <c r="DE138" s="280"/>
      <c r="DF138" s="280"/>
      <c r="DG138" s="280"/>
      <c r="DH138" s="280"/>
      <c r="DI138" s="280"/>
      <c r="DJ138" s="280"/>
      <c r="DK138" s="280"/>
      <c r="DL138" s="280"/>
      <c r="DM138" s="280"/>
      <c r="DN138" s="280"/>
      <c r="DO138" s="280"/>
      <c r="DP138" s="280"/>
      <c r="DQ138" s="280"/>
      <c r="DR138" s="280"/>
      <c r="DS138" s="280"/>
      <c r="DT138" s="280"/>
      <c r="DU138" s="280"/>
      <c r="DV138" s="280"/>
      <c r="DW138" s="280"/>
      <c r="DX138" s="280"/>
      <c r="DY138" s="280"/>
      <c r="DZ138" s="280"/>
      <c r="EA138" s="280"/>
      <c r="EB138" s="280"/>
      <c r="EC138" s="280"/>
      <c r="ED138" s="280"/>
      <c r="EE138" s="280"/>
      <c r="EF138" s="280"/>
      <c r="EG138" s="280"/>
    </row>
    <row r="139" spans="1:137" ht="45" customHeight="1" x14ac:dyDescent="0.25">
      <c r="A139" s="65" t="s">
        <v>216</v>
      </c>
      <c r="B139" s="36" t="s">
        <v>170</v>
      </c>
      <c r="C139" s="36" t="s">
        <v>6</v>
      </c>
      <c r="D139" s="36" t="s">
        <v>173</v>
      </c>
      <c r="E139" s="45" t="s">
        <v>31</v>
      </c>
      <c r="F139" s="53" t="s">
        <v>333</v>
      </c>
      <c r="G139" s="348" t="s">
        <v>763</v>
      </c>
      <c r="H139" s="351"/>
      <c r="I139" s="39">
        <f>H139</f>
        <v>0</v>
      </c>
      <c r="J139" s="343"/>
      <c r="K139" s="34"/>
      <c r="L139" s="34"/>
      <c r="M139" s="34"/>
      <c r="N139" s="34"/>
      <c r="O139" s="34"/>
      <c r="P139" s="34"/>
      <c r="Q139" s="34"/>
      <c r="R139" s="34"/>
      <c r="S139" s="34"/>
      <c r="T139" s="34"/>
      <c r="U139" s="34"/>
      <c r="V139" s="280"/>
      <c r="W139" s="280"/>
      <c r="X139" s="280"/>
      <c r="Y139" s="280"/>
      <c r="Z139" s="280"/>
      <c r="AA139" s="280"/>
      <c r="AB139" s="280"/>
      <c r="AC139" s="280"/>
      <c r="AD139" s="280"/>
      <c r="AE139" s="280"/>
      <c r="AF139" s="280"/>
      <c r="AG139" s="280"/>
      <c r="AH139" s="280"/>
      <c r="AI139" s="280"/>
      <c r="AJ139" s="280"/>
      <c r="AK139" s="280"/>
      <c r="AL139" s="280"/>
      <c r="AM139" s="280"/>
      <c r="AN139" s="280"/>
      <c r="AO139" s="280"/>
      <c r="AP139" s="280"/>
      <c r="AQ139" s="280"/>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280"/>
      <c r="CD139" s="280"/>
      <c r="CE139" s="280"/>
      <c r="CF139" s="280"/>
      <c r="CG139" s="280"/>
      <c r="CH139" s="280"/>
      <c r="CI139" s="280"/>
      <c r="CJ139" s="280"/>
      <c r="CK139" s="280"/>
      <c r="CL139" s="280"/>
      <c r="CM139" s="280"/>
      <c r="CN139" s="280"/>
      <c r="CO139" s="280"/>
      <c r="CP139" s="280"/>
      <c r="CQ139" s="280"/>
      <c r="CR139" s="280"/>
      <c r="CS139" s="280"/>
      <c r="CT139" s="280"/>
      <c r="CU139" s="280"/>
      <c r="CV139" s="280"/>
      <c r="CW139" s="280"/>
      <c r="CX139" s="280"/>
      <c r="CY139" s="280"/>
      <c r="CZ139" s="280"/>
      <c r="DA139" s="280"/>
      <c r="DB139" s="280"/>
      <c r="DC139" s="280"/>
      <c r="DD139" s="280"/>
      <c r="DE139" s="280"/>
      <c r="DF139" s="280"/>
      <c r="DG139" s="280"/>
      <c r="DH139" s="280"/>
      <c r="DI139" s="280"/>
      <c r="DJ139" s="280"/>
      <c r="DK139" s="280"/>
      <c r="DL139" s="280"/>
      <c r="DM139" s="280"/>
      <c r="DN139" s="280"/>
      <c r="DO139" s="280"/>
      <c r="DP139" s="280"/>
      <c r="DQ139" s="280"/>
      <c r="DR139" s="280"/>
      <c r="DS139" s="280"/>
      <c r="DT139" s="280"/>
      <c r="DU139" s="280"/>
      <c r="DV139" s="280"/>
      <c r="DW139" s="280"/>
      <c r="DX139" s="280"/>
      <c r="DY139" s="280"/>
      <c r="DZ139" s="280"/>
      <c r="EA139" s="280"/>
      <c r="EB139" s="280"/>
      <c r="EC139" s="280"/>
      <c r="ED139" s="280"/>
      <c r="EE139" s="280"/>
      <c r="EF139" s="280"/>
      <c r="EG139" s="280"/>
    </row>
    <row r="140" spans="1:137" ht="45" customHeight="1" x14ac:dyDescent="0.25">
      <c r="A140" s="40" t="s">
        <v>16</v>
      </c>
      <c r="B140" s="35" t="s">
        <v>132</v>
      </c>
      <c r="C140" s="35" t="s">
        <v>7</v>
      </c>
      <c r="D140" s="36" t="s">
        <v>173</v>
      </c>
      <c r="E140" s="36" t="s">
        <v>30</v>
      </c>
      <c r="F140" s="37" t="s">
        <v>17</v>
      </c>
      <c r="G140" s="345"/>
      <c r="H140" s="351"/>
      <c r="I140" s="36">
        <f>IF(H140=Base!W1,1,0)</f>
        <v>0</v>
      </c>
      <c r="J140" s="343"/>
      <c r="K140" s="34"/>
      <c r="L140" s="34"/>
      <c r="M140" s="34"/>
      <c r="N140" s="34"/>
      <c r="O140" s="34"/>
      <c r="P140" s="34"/>
      <c r="Q140" s="34"/>
      <c r="R140" s="34"/>
      <c r="S140" s="34"/>
      <c r="T140" s="34"/>
      <c r="U140" s="34"/>
      <c r="V140" s="280"/>
      <c r="W140" s="280"/>
      <c r="X140" s="280"/>
      <c r="Y140" s="280"/>
      <c r="Z140" s="280"/>
      <c r="AA140" s="280"/>
      <c r="AB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280"/>
      <c r="CD140" s="280"/>
      <c r="CE140" s="280"/>
      <c r="CF140" s="280"/>
      <c r="CG140" s="280"/>
      <c r="CH140" s="280"/>
      <c r="CI140" s="280"/>
      <c r="CJ140" s="280"/>
      <c r="CK140" s="280"/>
      <c r="CL140" s="280"/>
      <c r="CM140" s="280"/>
      <c r="CN140" s="280"/>
      <c r="CO140" s="280"/>
      <c r="CP140" s="280"/>
      <c r="CQ140" s="280"/>
      <c r="CR140" s="280"/>
      <c r="CS140" s="280"/>
      <c r="CT140" s="280"/>
      <c r="CU140" s="280"/>
      <c r="CV140" s="280"/>
      <c r="CW140" s="280"/>
      <c r="CX140" s="280"/>
      <c r="CY140" s="280"/>
      <c r="CZ140" s="280"/>
      <c r="DA140" s="280"/>
      <c r="DB140" s="280"/>
      <c r="DC140" s="280"/>
      <c r="DD140" s="280"/>
      <c r="DE140" s="280"/>
      <c r="DF140" s="280"/>
      <c r="DG140" s="280"/>
      <c r="DH140" s="280"/>
      <c r="DI140" s="280"/>
      <c r="DJ140" s="280"/>
      <c r="DK140" s="280"/>
      <c r="DL140" s="280"/>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row>
    <row r="141" spans="1:137" ht="45" customHeight="1" x14ac:dyDescent="0.25">
      <c r="A141" s="40" t="s">
        <v>16</v>
      </c>
      <c r="B141" s="35" t="s">
        <v>132</v>
      </c>
      <c r="C141" s="35" t="s">
        <v>7</v>
      </c>
      <c r="D141" s="36" t="s">
        <v>173</v>
      </c>
      <c r="E141" s="36" t="s">
        <v>30</v>
      </c>
      <c r="F141" s="37" t="s">
        <v>18</v>
      </c>
      <c r="G141" s="345"/>
      <c r="H141" s="351"/>
      <c r="I141" s="36">
        <f>IF(H141=Base!W1,1,0)</f>
        <v>0</v>
      </c>
      <c r="J141" s="343"/>
      <c r="K141" s="34"/>
      <c r="L141" s="34"/>
      <c r="M141" s="34"/>
      <c r="N141" s="34"/>
      <c r="O141" s="34"/>
      <c r="P141" s="34"/>
      <c r="Q141" s="34"/>
      <c r="R141" s="34"/>
      <c r="S141" s="34"/>
      <c r="T141" s="34"/>
      <c r="U141" s="34"/>
      <c r="V141" s="280"/>
      <c r="W141" s="280"/>
      <c r="X141" s="280"/>
      <c r="Y141" s="280"/>
      <c r="Z141" s="280"/>
      <c r="AA141" s="280"/>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280"/>
      <c r="CD141" s="280"/>
      <c r="CE141" s="280"/>
      <c r="CF141" s="280"/>
      <c r="CG141" s="280"/>
      <c r="CH141" s="280"/>
      <c r="CI141" s="280"/>
      <c r="CJ141" s="280"/>
      <c r="CK141" s="280"/>
      <c r="CL141" s="280"/>
      <c r="CM141" s="280"/>
      <c r="CN141" s="280"/>
      <c r="CO141" s="280"/>
      <c r="CP141" s="280"/>
      <c r="CQ141" s="280"/>
      <c r="CR141" s="280"/>
      <c r="CS141" s="280"/>
      <c r="CT141" s="280"/>
      <c r="CU141" s="280"/>
      <c r="CV141" s="280"/>
      <c r="CW141" s="280"/>
      <c r="CX141" s="280"/>
      <c r="CY141" s="280"/>
      <c r="CZ141" s="280"/>
      <c r="DA141" s="280"/>
      <c r="DB141" s="280"/>
      <c r="DC141" s="280"/>
      <c r="DD141" s="280"/>
      <c r="DE141" s="280"/>
      <c r="DF141" s="280"/>
      <c r="DG141" s="280"/>
      <c r="DH141" s="280"/>
      <c r="DI141" s="280"/>
      <c r="DJ141" s="280"/>
      <c r="DK141" s="280"/>
      <c r="DL141" s="280"/>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row>
    <row r="142" spans="1:137" ht="45" customHeight="1" x14ac:dyDescent="0.25">
      <c r="A142" s="40" t="s">
        <v>16</v>
      </c>
      <c r="B142" s="35" t="s">
        <v>132</v>
      </c>
      <c r="C142" s="67" t="s">
        <v>6</v>
      </c>
      <c r="D142" s="36" t="s">
        <v>173</v>
      </c>
      <c r="E142" s="45" t="s">
        <v>355</v>
      </c>
      <c r="F142" s="37" t="s">
        <v>19</v>
      </c>
      <c r="G142" s="345"/>
      <c r="H142" s="351"/>
      <c r="I142" s="36">
        <f>IF(H142=Base!W1,1,0)</f>
        <v>0</v>
      </c>
      <c r="J142" s="343"/>
      <c r="K142" s="34"/>
      <c r="L142" s="34"/>
      <c r="M142" s="34"/>
      <c r="N142" s="34"/>
      <c r="O142" s="34"/>
      <c r="P142" s="34"/>
      <c r="Q142" s="34"/>
      <c r="R142" s="34"/>
      <c r="S142" s="34"/>
      <c r="T142" s="34"/>
      <c r="U142" s="34"/>
      <c r="V142" s="280"/>
      <c r="W142" s="280"/>
      <c r="X142" s="280"/>
      <c r="Y142" s="280"/>
      <c r="Z142" s="280"/>
      <c r="AA142" s="280"/>
      <c r="AB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280"/>
      <c r="CD142" s="280"/>
      <c r="CE142" s="280"/>
      <c r="CF142" s="280"/>
      <c r="CG142" s="280"/>
      <c r="CH142" s="280"/>
      <c r="CI142" s="280"/>
      <c r="CJ142" s="280"/>
      <c r="CK142" s="280"/>
      <c r="CL142" s="280"/>
      <c r="CM142" s="280"/>
      <c r="CN142" s="280"/>
      <c r="CO142" s="280"/>
      <c r="CP142" s="280"/>
      <c r="CQ142" s="280"/>
      <c r="CR142" s="280"/>
      <c r="CS142" s="280"/>
      <c r="CT142" s="280"/>
      <c r="CU142" s="280"/>
      <c r="CV142" s="280"/>
      <c r="CW142" s="280"/>
      <c r="CX142" s="280"/>
      <c r="CY142" s="280"/>
      <c r="CZ142" s="280"/>
      <c r="DA142" s="280"/>
      <c r="DB142" s="280"/>
      <c r="DC142" s="280"/>
      <c r="DD142" s="280"/>
      <c r="DE142" s="280"/>
      <c r="DF142" s="280"/>
      <c r="DG142" s="280"/>
      <c r="DH142" s="280"/>
      <c r="DI142" s="280"/>
      <c r="DJ142" s="280"/>
      <c r="DK142" s="280"/>
      <c r="DL142" s="280"/>
      <c r="DM142" s="280"/>
      <c r="DN142" s="280"/>
      <c r="DO142" s="280"/>
      <c r="DP142" s="280"/>
      <c r="DQ142" s="280"/>
      <c r="DR142" s="280"/>
      <c r="DS142" s="280"/>
      <c r="DT142" s="280"/>
      <c r="DU142" s="280"/>
      <c r="DV142" s="280"/>
      <c r="DW142" s="280"/>
      <c r="DX142" s="280"/>
      <c r="DY142" s="280"/>
      <c r="DZ142" s="280"/>
      <c r="EA142" s="280"/>
      <c r="EB142" s="280"/>
      <c r="EC142" s="280"/>
      <c r="ED142" s="280"/>
      <c r="EE142" s="280"/>
      <c r="EF142" s="280"/>
      <c r="EG142" s="280"/>
    </row>
    <row r="143" spans="1:137" ht="45" customHeight="1" x14ac:dyDescent="0.25">
      <c r="A143" s="40" t="s">
        <v>16</v>
      </c>
      <c r="B143" s="35" t="s">
        <v>132</v>
      </c>
      <c r="C143" s="35" t="s">
        <v>7</v>
      </c>
      <c r="D143" s="36" t="s">
        <v>173</v>
      </c>
      <c r="E143" s="36" t="s">
        <v>31</v>
      </c>
      <c r="F143" s="37" t="s">
        <v>95</v>
      </c>
      <c r="G143" s="345"/>
      <c r="H143" s="351"/>
      <c r="I143" s="36">
        <f>IF(H143=Base!W1,1,0)</f>
        <v>0</v>
      </c>
      <c r="J143" s="343"/>
      <c r="K143" s="34"/>
      <c r="L143" s="34"/>
      <c r="M143" s="34"/>
      <c r="N143" s="34"/>
      <c r="O143" s="34"/>
      <c r="P143" s="34"/>
      <c r="Q143" s="34"/>
      <c r="R143" s="34"/>
      <c r="S143" s="34"/>
      <c r="T143" s="34"/>
      <c r="U143" s="34"/>
      <c r="V143" s="280"/>
      <c r="W143" s="280"/>
      <c r="X143" s="280"/>
      <c r="Y143" s="280"/>
      <c r="Z143" s="280"/>
      <c r="AA143" s="280"/>
      <c r="AB143" s="280"/>
      <c r="AC143" s="280"/>
      <c r="AD143" s="280"/>
      <c r="AE143" s="280"/>
      <c r="AF143" s="280"/>
      <c r="AG143" s="280"/>
      <c r="AH143" s="280"/>
      <c r="AI143" s="280"/>
      <c r="AJ143" s="280"/>
      <c r="AK143" s="280"/>
      <c r="AL143" s="280"/>
      <c r="AM143" s="280"/>
      <c r="AN143" s="280"/>
      <c r="AO143" s="280"/>
      <c r="AP143" s="280"/>
      <c r="AQ143" s="280"/>
      <c r="AR143" s="280"/>
      <c r="AS143" s="280"/>
      <c r="AT143" s="280"/>
      <c r="AU143" s="280"/>
      <c r="AV143" s="280"/>
      <c r="AW143" s="280"/>
      <c r="AX143" s="280"/>
      <c r="AY143" s="280"/>
      <c r="AZ143" s="280"/>
      <c r="BA143" s="280"/>
      <c r="BB143" s="280"/>
      <c r="BC143" s="280"/>
      <c r="BD143" s="280"/>
      <c r="BE143" s="280"/>
      <c r="BF143" s="280"/>
      <c r="BG143" s="280"/>
      <c r="BH143" s="280"/>
      <c r="BI143" s="280"/>
      <c r="BJ143" s="280"/>
      <c r="BK143" s="280"/>
      <c r="BL143" s="280"/>
      <c r="BM143" s="280"/>
      <c r="BN143" s="280"/>
      <c r="BO143" s="280"/>
      <c r="BP143" s="280"/>
      <c r="BQ143" s="280"/>
      <c r="BR143" s="280"/>
      <c r="BS143" s="280"/>
      <c r="BT143" s="280"/>
      <c r="BU143" s="280"/>
      <c r="BV143" s="280"/>
      <c r="BW143" s="280"/>
      <c r="BX143" s="280"/>
      <c r="BY143" s="280"/>
      <c r="BZ143" s="280"/>
      <c r="CA143" s="280"/>
      <c r="CB143" s="280"/>
      <c r="CC143" s="280"/>
      <c r="CD143" s="280"/>
      <c r="CE143" s="280"/>
      <c r="CF143" s="280"/>
      <c r="CG143" s="280"/>
      <c r="CH143" s="280"/>
      <c r="CI143" s="280"/>
      <c r="CJ143" s="280"/>
      <c r="CK143" s="280"/>
      <c r="CL143" s="280"/>
      <c r="CM143" s="280"/>
      <c r="CN143" s="280"/>
      <c r="CO143" s="280"/>
      <c r="CP143" s="280"/>
      <c r="CQ143" s="280"/>
      <c r="CR143" s="280"/>
      <c r="CS143" s="280"/>
      <c r="CT143" s="280"/>
      <c r="CU143" s="280"/>
      <c r="CV143" s="280"/>
      <c r="CW143" s="280"/>
      <c r="CX143" s="280"/>
      <c r="CY143" s="280"/>
      <c r="CZ143" s="280"/>
      <c r="DA143" s="280"/>
      <c r="DB143" s="280"/>
      <c r="DC143" s="280"/>
      <c r="DD143" s="280"/>
      <c r="DE143" s="280"/>
      <c r="DF143" s="280"/>
      <c r="DG143" s="280"/>
      <c r="DH143" s="280"/>
      <c r="DI143" s="280"/>
      <c r="DJ143" s="280"/>
      <c r="DK143" s="280"/>
      <c r="DL143" s="280"/>
      <c r="DM143" s="280"/>
      <c r="DN143" s="280"/>
      <c r="DO143" s="280"/>
      <c r="DP143" s="280"/>
      <c r="DQ143" s="280"/>
      <c r="DR143" s="280"/>
      <c r="DS143" s="280"/>
      <c r="DT143" s="280"/>
      <c r="DU143" s="280"/>
      <c r="DV143" s="280"/>
      <c r="DW143" s="280"/>
      <c r="DX143" s="280"/>
      <c r="DY143" s="280"/>
      <c r="DZ143" s="280"/>
      <c r="EA143" s="280"/>
      <c r="EB143" s="280"/>
      <c r="EC143" s="280"/>
      <c r="ED143" s="280"/>
      <c r="EE143" s="280"/>
      <c r="EF143" s="280"/>
      <c r="EG143" s="280"/>
    </row>
    <row r="144" spans="1:137" ht="45" customHeight="1" x14ac:dyDescent="0.25">
      <c r="A144" s="40" t="s">
        <v>16</v>
      </c>
      <c r="B144" s="35" t="s">
        <v>50</v>
      </c>
      <c r="C144" s="35" t="s">
        <v>7</v>
      </c>
      <c r="D144" s="36" t="s">
        <v>173</v>
      </c>
      <c r="E144" s="36" t="s">
        <v>174</v>
      </c>
      <c r="F144" s="37" t="s">
        <v>20</v>
      </c>
      <c r="G144" s="345"/>
      <c r="H144" s="351"/>
      <c r="I144" s="36">
        <f>IF(H144=Base!W1,1,0)</f>
        <v>0</v>
      </c>
      <c r="J144" s="343"/>
      <c r="K144" s="34"/>
      <c r="L144" s="34"/>
      <c r="M144" s="34"/>
      <c r="N144" s="34"/>
      <c r="O144" s="34"/>
      <c r="P144" s="34"/>
      <c r="Q144" s="34"/>
      <c r="R144" s="34"/>
      <c r="S144" s="34"/>
      <c r="T144" s="34"/>
      <c r="U144" s="34"/>
      <c r="V144" s="280"/>
      <c r="W144" s="280"/>
      <c r="X144" s="280"/>
      <c r="Y144" s="280"/>
      <c r="Z144" s="280"/>
      <c r="AA144" s="280"/>
      <c r="AB144" s="280"/>
      <c r="AC144" s="280"/>
      <c r="AD144" s="280"/>
      <c r="AE144" s="280"/>
      <c r="AF144" s="280"/>
      <c r="AG144" s="280"/>
      <c r="AH144" s="280"/>
      <c r="AI144" s="280"/>
      <c r="AJ144" s="280"/>
      <c r="AK144" s="280"/>
      <c r="AL144" s="280"/>
      <c r="AM144" s="280"/>
      <c r="AN144" s="280"/>
      <c r="AO144" s="280"/>
      <c r="AP144" s="280"/>
      <c r="AQ144" s="280"/>
      <c r="AR144" s="280"/>
      <c r="AS144" s="280"/>
      <c r="AT144" s="280"/>
      <c r="AU144" s="280"/>
      <c r="AV144" s="280"/>
      <c r="AW144" s="280"/>
      <c r="AX144" s="280"/>
      <c r="AY144" s="280"/>
      <c r="AZ144" s="280"/>
      <c r="BA144" s="280"/>
      <c r="BB144" s="280"/>
      <c r="BC144" s="280"/>
      <c r="BD144" s="280"/>
      <c r="BE144" s="280"/>
      <c r="BF144" s="280"/>
      <c r="BG144" s="280"/>
      <c r="BH144" s="280"/>
      <c r="BI144" s="280"/>
      <c r="BJ144" s="280"/>
      <c r="BK144" s="280"/>
      <c r="BL144" s="280"/>
      <c r="BM144" s="280"/>
      <c r="BN144" s="280"/>
      <c r="BO144" s="280"/>
      <c r="BP144" s="280"/>
      <c r="BQ144" s="280"/>
      <c r="BR144" s="280"/>
      <c r="BS144" s="280"/>
      <c r="BT144" s="280"/>
      <c r="BU144" s="280"/>
      <c r="BV144" s="280"/>
      <c r="BW144" s="280"/>
      <c r="BX144" s="280"/>
      <c r="BY144" s="280"/>
      <c r="BZ144" s="280"/>
      <c r="CA144" s="280"/>
      <c r="CB144" s="280"/>
      <c r="CC144" s="280"/>
      <c r="CD144" s="280"/>
      <c r="CE144" s="280"/>
      <c r="CF144" s="280"/>
      <c r="CG144" s="280"/>
      <c r="CH144" s="280"/>
      <c r="CI144" s="280"/>
      <c r="CJ144" s="280"/>
      <c r="CK144" s="280"/>
      <c r="CL144" s="280"/>
      <c r="CM144" s="280"/>
      <c r="CN144" s="280"/>
      <c r="CO144" s="280"/>
      <c r="CP144" s="280"/>
      <c r="CQ144" s="280"/>
      <c r="CR144" s="280"/>
      <c r="CS144" s="280"/>
      <c r="CT144" s="280"/>
      <c r="CU144" s="280"/>
      <c r="CV144" s="280"/>
      <c r="CW144" s="280"/>
      <c r="CX144" s="280"/>
      <c r="CY144" s="280"/>
      <c r="CZ144" s="280"/>
      <c r="DA144" s="280"/>
      <c r="DB144" s="280"/>
      <c r="DC144" s="280"/>
      <c r="DD144" s="280"/>
      <c r="DE144" s="280"/>
      <c r="DF144" s="280"/>
      <c r="DG144" s="280"/>
      <c r="DH144" s="280"/>
      <c r="DI144" s="280"/>
      <c r="DJ144" s="280"/>
      <c r="DK144" s="280"/>
      <c r="DL144" s="280"/>
      <c r="DM144" s="280"/>
      <c r="DN144" s="280"/>
      <c r="DO144" s="280"/>
      <c r="DP144" s="280"/>
      <c r="DQ144" s="280"/>
      <c r="DR144" s="280"/>
      <c r="DS144" s="280"/>
      <c r="DT144" s="280"/>
      <c r="DU144" s="280"/>
      <c r="DV144" s="280"/>
      <c r="DW144" s="280"/>
      <c r="DX144" s="280"/>
      <c r="DY144" s="280"/>
      <c r="DZ144" s="280"/>
      <c r="EA144" s="280"/>
      <c r="EB144" s="280"/>
      <c r="EC144" s="280"/>
      <c r="ED144" s="280"/>
      <c r="EE144" s="280"/>
      <c r="EF144" s="280"/>
      <c r="EG144" s="280"/>
    </row>
    <row r="145" spans="1:137" ht="45" customHeight="1" x14ac:dyDescent="0.25">
      <c r="A145" s="40" t="s">
        <v>16</v>
      </c>
      <c r="B145" s="35" t="s">
        <v>50</v>
      </c>
      <c r="C145" s="35" t="s">
        <v>7</v>
      </c>
      <c r="D145" s="36" t="s">
        <v>173</v>
      </c>
      <c r="E145" s="36" t="s">
        <v>174</v>
      </c>
      <c r="F145" s="37" t="s">
        <v>21</v>
      </c>
      <c r="G145" s="345"/>
      <c r="H145" s="351"/>
      <c r="I145" s="36">
        <f>IF(H145=Base!W1,1,0)</f>
        <v>0</v>
      </c>
      <c r="J145" s="343"/>
      <c r="K145" s="34"/>
      <c r="L145" s="34"/>
      <c r="M145" s="34"/>
      <c r="N145" s="34"/>
      <c r="O145" s="34"/>
      <c r="P145" s="34"/>
      <c r="Q145" s="34"/>
      <c r="R145" s="34"/>
      <c r="S145" s="34"/>
      <c r="T145" s="34"/>
      <c r="U145" s="34"/>
      <c r="V145" s="280"/>
      <c r="W145" s="280"/>
      <c r="X145" s="280"/>
      <c r="Y145" s="280"/>
      <c r="Z145" s="280"/>
      <c r="AA145" s="280"/>
      <c r="AB145" s="280"/>
      <c r="AC145" s="280"/>
      <c r="AD145" s="280"/>
      <c r="AE145" s="280"/>
      <c r="AF145" s="280"/>
      <c r="AG145" s="280"/>
      <c r="AH145" s="280"/>
      <c r="AI145" s="280"/>
      <c r="AJ145" s="280"/>
      <c r="AK145" s="280"/>
      <c r="AL145" s="280"/>
      <c r="AM145" s="280"/>
      <c r="AN145" s="280"/>
      <c r="AO145" s="280"/>
      <c r="AP145" s="280"/>
      <c r="AQ145" s="280"/>
      <c r="AR145" s="280"/>
      <c r="AS145" s="280"/>
      <c r="AT145" s="280"/>
      <c r="AU145" s="280"/>
      <c r="AV145" s="280"/>
      <c r="AW145" s="280"/>
      <c r="AX145" s="280"/>
      <c r="AY145" s="280"/>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c r="BX145" s="280"/>
      <c r="BY145" s="280"/>
      <c r="BZ145" s="280"/>
      <c r="CA145" s="280"/>
      <c r="CB145" s="280"/>
      <c r="CC145" s="280"/>
      <c r="CD145" s="280"/>
      <c r="CE145" s="280"/>
      <c r="CF145" s="280"/>
      <c r="CG145" s="280"/>
      <c r="CH145" s="280"/>
      <c r="CI145" s="280"/>
      <c r="CJ145" s="280"/>
      <c r="CK145" s="280"/>
      <c r="CL145" s="280"/>
      <c r="CM145" s="280"/>
      <c r="CN145" s="280"/>
      <c r="CO145" s="280"/>
      <c r="CP145" s="280"/>
      <c r="CQ145" s="280"/>
      <c r="CR145" s="280"/>
      <c r="CS145" s="280"/>
      <c r="CT145" s="280"/>
      <c r="CU145" s="280"/>
      <c r="CV145" s="280"/>
      <c r="CW145" s="280"/>
      <c r="CX145" s="280"/>
      <c r="CY145" s="280"/>
      <c r="CZ145" s="280"/>
      <c r="DA145" s="280"/>
      <c r="DB145" s="280"/>
      <c r="DC145" s="280"/>
      <c r="DD145" s="280"/>
      <c r="DE145" s="280"/>
      <c r="DF145" s="280"/>
      <c r="DG145" s="280"/>
      <c r="DH145" s="280"/>
      <c r="DI145" s="280"/>
      <c r="DJ145" s="280"/>
      <c r="DK145" s="280"/>
      <c r="DL145" s="280"/>
      <c r="DM145" s="280"/>
      <c r="DN145" s="280"/>
      <c r="DO145" s="280"/>
      <c r="DP145" s="280"/>
      <c r="DQ145" s="280"/>
      <c r="DR145" s="280"/>
      <c r="DS145" s="280"/>
      <c r="DT145" s="280"/>
      <c r="DU145" s="280"/>
      <c r="DV145" s="280"/>
      <c r="DW145" s="280"/>
      <c r="DX145" s="280"/>
      <c r="DY145" s="280"/>
      <c r="DZ145" s="280"/>
      <c r="EA145" s="280"/>
      <c r="EB145" s="280"/>
      <c r="EC145" s="280"/>
      <c r="ED145" s="280"/>
      <c r="EE145" s="280"/>
      <c r="EF145" s="280"/>
      <c r="EG145" s="280"/>
    </row>
    <row r="146" spans="1:137" ht="45" customHeight="1" x14ac:dyDescent="0.25">
      <c r="A146" s="40" t="s">
        <v>16</v>
      </c>
      <c r="B146" s="35" t="s">
        <v>50</v>
      </c>
      <c r="C146" s="35" t="s">
        <v>7</v>
      </c>
      <c r="D146" s="35" t="s">
        <v>12</v>
      </c>
      <c r="E146" s="36" t="s">
        <v>39</v>
      </c>
      <c r="F146" s="37" t="s">
        <v>747</v>
      </c>
      <c r="G146" s="345"/>
      <c r="H146" s="351"/>
      <c r="I146" s="36">
        <f>IF(H146=Base!X1,1,0)</f>
        <v>0</v>
      </c>
      <c r="J146" s="343"/>
      <c r="K146" s="34"/>
      <c r="L146" s="34"/>
      <c r="M146" s="34"/>
      <c r="N146" s="34"/>
      <c r="O146" s="34"/>
      <c r="P146" s="34"/>
      <c r="Q146" s="34"/>
      <c r="R146" s="34"/>
      <c r="S146" s="34"/>
      <c r="T146" s="34"/>
      <c r="U146" s="34"/>
      <c r="V146" s="280"/>
      <c r="W146" s="280"/>
      <c r="X146" s="280"/>
      <c r="Y146" s="280"/>
      <c r="Z146" s="280"/>
      <c r="AA146" s="280"/>
      <c r="AB146" s="280"/>
      <c r="AC146" s="280"/>
      <c r="AD146" s="280"/>
      <c r="AE146" s="280"/>
      <c r="AF146" s="280"/>
      <c r="AG146" s="280"/>
      <c r="AH146" s="280"/>
      <c r="AI146" s="280"/>
      <c r="AJ146" s="280"/>
      <c r="AK146" s="280"/>
      <c r="AL146" s="280"/>
      <c r="AM146" s="280"/>
      <c r="AN146" s="280"/>
      <c r="AO146" s="280"/>
      <c r="AP146" s="280"/>
      <c r="AQ146" s="280"/>
      <c r="AR146" s="280"/>
      <c r="AS146" s="280"/>
      <c r="AT146" s="280"/>
      <c r="AU146" s="280"/>
      <c r="AV146" s="280"/>
      <c r="AW146" s="280"/>
      <c r="AX146" s="280"/>
      <c r="AY146" s="280"/>
      <c r="AZ146" s="280"/>
      <c r="BA146" s="280"/>
      <c r="BB146" s="280"/>
      <c r="BC146" s="280"/>
      <c r="BD146" s="280"/>
      <c r="BE146" s="280"/>
      <c r="BF146" s="280"/>
      <c r="BG146" s="280"/>
      <c r="BH146" s="280"/>
      <c r="BI146" s="280"/>
      <c r="BJ146" s="280"/>
      <c r="BK146" s="280"/>
      <c r="BL146" s="280"/>
      <c r="BM146" s="280"/>
      <c r="BN146" s="280"/>
      <c r="BO146" s="280"/>
      <c r="BP146" s="280"/>
      <c r="BQ146" s="280"/>
      <c r="BR146" s="280"/>
      <c r="BS146" s="280"/>
      <c r="BT146" s="280"/>
      <c r="BU146" s="280"/>
      <c r="BV146" s="280"/>
      <c r="BW146" s="280"/>
      <c r="BX146" s="280"/>
      <c r="BY146" s="280"/>
      <c r="BZ146" s="280"/>
      <c r="CA146" s="280"/>
      <c r="CB146" s="280"/>
      <c r="CC146" s="280"/>
      <c r="CD146" s="280"/>
      <c r="CE146" s="280"/>
      <c r="CF146" s="280"/>
      <c r="CG146" s="280"/>
      <c r="CH146" s="280"/>
      <c r="CI146" s="280"/>
      <c r="CJ146" s="280"/>
      <c r="CK146" s="280"/>
      <c r="CL146" s="280"/>
      <c r="CM146" s="280"/>
      <c r="CN146" s="280"/>
      <c r="CO146" s="280"/>
      <c r="CP146" s="280"/>
      <c r="CQ146" s="280"/>
      <c r="CR146" s="280"/>
      <c r="CS146" s="280"/>
      <c r="CT146" s="280"/>
      <c r="CU146" s="280"/>
      <c r="CV146" s="280"/>
      <c r="CW146" s="280"/>
      <c r="CX146" s="280"/>
      <c r="CY146" s="280"/>
      <c r="CZ146" s="280"/>
      <c r="DA146" s="280"/>
      <c r="DB146" s="280"/>
      <c r="DC146" s="280"/>
      <c r="DD146" s="280"/>
      <c r="DE146" s="280"/>
      <c r="DF146" s="280"/>
      <c r="DG146" s="280"/>
      <c r="DH146" s="280"/>
      <c r="DI146" s="280"/>
      <c r="DJ146" s="280"/>
      <c r="DK146" s="280"/>
      <c r="DL146" s="280"/>
      <c r="DM146" s="280"/>
      <c r="DN146" s="280"/>
      <c r="DO146" s="280"/>
      <c r="DP146" s="280"/>
      <c r="DQ146" s="280"/>
      <c r="DR146" s="280"/>
      <c r="DS146" s="280"/>
      <c r="DT146" s="280"/>
      <c r="DU146" s="280"/>
      <c r="DV146" s="280"/>
      <c r="DW146" s="280"/>
      <c r="DX146" s="280"/>
      <c r="DY146" s="280"/>
      <c r="DZ146" s="280"/>
      <c r="EA146" s="280"/>
      <c r="EB146" s="280"/>
      <c r="EC146" s="280"/>
      <c r="ED146" s="280"/>
      <c r="EE146" s="280"/>
      <c r="EF146" s="280"/>
      <c r="EG146" s="280"/>
    </row>
    <row r="147" spans="1:137" ht="45" customHeight="1" x14ac:dyDescent="0.25">
      <c r="A147" s="40" t="s">
        <v>16</v>
      </c>
      <c r="B147" s="35" t="s">
        <v>50</v>
      </c>
      <c r="C147" s="35" t="s">
        <v>7</v>
      </c>
      <c r="D147" s="35" t="s">
        <v>12</v>
      </c>
      <c r="E147" s="36" t="s">
        <v>39</v>
      </c>
      <c r="F147" s="37" t="s">
        <v>22</v>
      </c>
      <c r="G147" s="345"/>
      <c r="H147" s="351"/>
      <c r="I147" s="36">
        <f>IF(H147=Base!X1,1,0)</f>
        <v>0</v>
      </c>
      <c r="J147" s="343"/>
      <c r="K147" s="34"/>
      <c r="L147" s="34"/>
      <c r="M147" s="34"/>
      <c r="N147" s="34"/>
      <c r="O147" s="34"/>
      <c r="P147" s="34"/>
      <c r="Q147" s="34"/>
      <c r="R147" s="34"/>
      <c r="S147" s="34"/>
      <c r="T147" s="34"/>
      <c r="U147" s="34"/>
      <c r="V147" s="280"/>
      <c r="W147" s="280"/>
      <c r="X147" s="280"/>
      <c r="Y147" s="280"/>
      <c r="Z147" s="280"/>
      <c r="AA147" s="280"/>
      <c r="AB147" s="280"/>
      <c r="AC147" s="280"/>
      <c r="AD147" s="280"/>
      <c r="AE147" s="280"/>
      <c r="AF147" s="280"/>
      <c r="AG147" s="280"/>
      <c r="AH147" s="280"/>
      <c r="AI147" s="280"/>
      <c r="AJ147" s="280"/>
      <c r="AK147" s="280"/>
      <c r="AL147" s="280"/>
      <c r="AM147" s="280"/>
      <c r="AN147" s="280"/>
      <c r="AO147" s="280"/>
      <c r="AP147" s="280"/>
      <c r="AQ147" s="280"/>
      <c r="AR147" s="280"/>
      <c r="AS147" s="280"/>
      <c r="AT147" s="280"/>
      <c r="AU147" s="280"/>
      <c r="AV147" s="280"/>
      <c r="AW147" s="280"/>
      <c r="AX147" s="280"/>
      <c r="AY147" s="280"/>
      <c r="AZ147" s="280"/>
      <c r="BA147" s="280"/>
      <c r="BB147" s="280"/>
      <c r="BC147" s="280"/>
      <c r="BD147" s="280"/>
      <c r="BE147" s="280"/>
      <c r="BF147" s="280"/>
      <c r="BG147" s="280"/>
      <c r="BH147" s="280"/>
      <c r="BI147" s="280"/>
      <c r="BJ147" s="280"/>
      <c r="BK147" s="280"/>
      <c r="BL147" s="280"/>
      <c r="BM147" s="280"/>
      <c r="BN147" s="280"/>
      <c r="BO147" s="280"/>
      <c r="BP147" s="280"/>
      <c r="BQ147" s="280"/>
      <c r="BR147" s="280"/>
      <c r="BS147" s="280"/>
      <c r="BT147" s="280"/>
      <c r="BU147" s="280"/>
      <c r="BV147" s="280"/>
      <c r="BW147" s="280"/>
      <c r="BX147" s="280"/>
      <c r="BY147" s="280"/>
      <c r="BZ147" s="280"/>
      <c r="CA147" s="280"/>
      <c r="CB147" s="280"/>
      <c r="CC147" s="280"/>
      <c r="CD147" s="280"/>
      <c r="CE147" s="280"/>
      <c r="CF147" s="280"/>
      <c r="CG147" s="280"/>
      <c r="CH147" s="280"/>
      <c r="CI147" s="280"/>
      <c r="CJ147" s="280"/>
      <c r="CK147" s="280"/>
      <c r="CL147" s="280"/>
      <c r="CM147" s="280"/>
      <c r="CN147" s="280"/>
      <c r="CO147" s="280"/>
      <c r="CP147" s="280"/>
      <c r="CQ147" s="280"/>
      <c r="CR147" s="280"/>
      <c r="CS147" s="280"/>
      <c r="CT147" s="280"/>
      <c r="CU147" s="280"/>
      <c r="CV147" s="280"/>
      <c r="CW147" s="280"/>
      <c r="CX147" s="280"/>
      <c r="CY147" s="280"/>
      <c r="CZ147" s="280"/>
      <c r="DA147" s="280"/>
      <c r="DB147" s="280"/>
      <c r="DC147" s="280"/>
      <c r="DD147" s="280"/>
      <c r="DE147" s="280"/>
      <c r="DF147" s="280"/>
      <c r="DG147" s="280"/>
      <c r="DH147" s="280"/>
      <c r="DI147" s="280"/>
      <c r="DJ147" s="280"/>
      <c r="DK147" s="280"/>
      <c r="DL147" s="280"/>
      <c r="DM147" s="280"/>
      <c r="DN147" s="280"/>
      <c r="DO147" s="280"/>
      <c r="DP147" s="280"/>
      <c r="DQ147" s="280"/>
      <c r="DR147" s="280"/>
      <c r="DS147" s="280"/>
      <c r="DT147" s="280"/>
      <c r="DU147" s="280"/>
      <c r="DV147" s="280"/>
      <c r="DW147" s="280"/>
      <c r="DX147" s="280"/>
      <c r="DY147" s="280"/>
      <c r="DZ147" s="280"/>
      <c r="EA147" s="280"/>
      <c r="EB147" s="280"/>
      <c r="EC147" s="280"/>
      <c r="ED147" s="280"/>
      <c r="EE147" s="280"/>
      <c r="EF147" s="280"/>
      <c r="EG147" s="280"/>
    </row>
    <row r="148" spans="1:137" ht="45" customHeight="1" x14ac:dyDescent="0.25">
      <c r="A148" s="40" t="s">
        <v>16</v>
      </c>
      <c r="B148" s="35" t="s">
        <v>50</v>
      </c>
      <c r="C148" s="67" t="s">
        <v>6</v>
      </c>
      <c r="D148" s="35" t="s">
        <v>12</v>
      </c>
      <c r="E148" s="36" t="s">
        <v>39</v>
      </c>
      <c r="F148" s="37" t="s">
        <v>23</v>
      </c>
      <c r="G148" s="345"/>
      <c r="H148" s="351"/>
      <c r="I148" s="36">
        <f>IF(H148=Base!X1,1,0)</f>
        <v>0</v>
      </c>
      <c r="J148" s="343"/>
      <c r="K148" s="34"/>
      <c r="L148" s="34"/>
      <c r="M148" s="34"/>
      <c r="N148" s="34"/>
      <c r="O148" s="34"/>
      <c r="P148" s="34"/>
      <c r="Q148" s="34"/>
      <c r="R148" s="34"/>
      <c r="S148" s="34"/>
      <c r="T148" s="34"/>
      <c r="U148" s="34"/>
      <c r="V148" s="280"/>
      <c r="W148" s="280"/>
      <c r="X148" s="280"/>
      <c r="Y148" s="280"/>
      <c r="Z148" s="280"/>
      <c r="AA148" s="280"/>
      <c r="AB148" s="280"/>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280"/>
      <c r="BM148" s="280"/>
      <c r="BN148" s="280"/>
      <c r="BO148" s="280"/>
      <c r="BP148" s="280"/>
      <c r="BQ148" s="280"/>
      <c r="BR148" s="280"/>
      <c r="BS148" s="280"/>
      <c r="BT148" s="280"/>
      <c r="BU148" s="280"/>
      <c r="BV148" s="280"/>
      <c r="BW148" s="280"/>
      <c r="BX148" s="280"/>
      <c r="BY148" s="280"/>
      <c r="BZ148" s="280"/>
      <c r="CA148" s="280"/>
      <c r="CB148" s="280"/>
      <c r="CC148" s="280"/>
      <c r="CD148" s="280"/>
      <c r="CE148" s="280"/>
      <c r="CF148" s="280"/>
      <c r="CG148" s="280"/>
      <c r="CH148" s="280"/>
      <c r="CI148" s="280"/>
      <c r="CJ148" s="280"/>
      <c r="CK148" s="280"/>
      <c r="CL148" s="280"/>
      <c r="CM148" s="280"/>
      <c r="CN148" s="280"/>
      <c r="CO148" s="280"/>
      <c r="CP148" s="280"/>
      <c r="CQ148" s="280"/>
      <c r="CR148" s="280"/>
      <c r="CS148" s="280"/>
      <c r="CT148" s="280"/>
      <c r="CU148" s="280"/>
      <c r="CV148" s="280"/>
      <c r="CW148" s="280"/>
      <c r="CX148" s="280"/>
      <c r="CY148" s="280"/>
      <c r="CZ148" s="280"/>
      <c r="DA148" s="280"/>
      <c r="DB148" s="280"/>
      <c r="DC148" s="280"/>
      <c r="DD148" s="280"/>
      <c r="DE148" s="280"/>
      <c r="DF148" s="280"/>
      <c r="DG148" s="280"/>
      <c r="DH148" s="280"/>
      <c r="DI148" s="280"/>
      <c r="DJ148" s="280"/>
      <c r="DK148" s="280"/>
      <c r="DL148" s="280"/>
      <c r="DM148" s="280"/>
      <c r="DN148" s="280"/>
      <c r="DO148" s="280"/>
      <c r="DP148" s="280"/>
      <c r="DQ148" s="280"/>
      <c r="DR148" s="280"/>
      <c r="DS148" s="280"/>
      <c r="DT148" s="280"/>
      <c r="DU148" s="280"/>
      <c r="DV148" s="280"/>
      <c r="DW148" s="280"/>
      <c r="DX148" s="280"/>
      <c r="DY148" s="280"/>
      <c r="DZ148" s="280"/>
      <c r="EA148" s="280"/>
      <c r="EB148" s="280"/>
      <c r="EC148" s="280"/>
      <c r="ED148" s="280"/>
      <c r="EE148" s="280"/>
      <c r="EF148" s="280"/>
      <c r="EG148" s="280"/>
    </row>
    <row r="149" spans="1:137" ht="45" customHeight="1" x14ac:dyDescent="0.25">
      <c r="A149" s="40" t="s">
        <v>16</v>
      </c>
      <c r="B149" s="35" t="s">
        <v>50</v>
      </c>
      <c r="C149" s="35" t="s">
        <v>7</v>
      </c>
      <c r="D149" s="35" t="s">
        <v>12</v>
      </c>
      <c r="E149" s="36" t="s">
        <v>39</v>
      </c>
      <c r="F149" s="37" t="s">
        <v>24</v>
      </c>
      <c r="G149" s="345"/>
      <c r="H149" s="351"/>
      <c r="I149" s="36">
        <f>IF(H149=Base!W1,1,0)</f>
        <v>0</v>
      </c>
      <c r="J149" s="343"/>
      <c r="K149" s="34"/>
      <c r="L149" s="34"/>
      <c r="M149" s="34"/>
      <c r="N149" s="34"/>
      <c r="O149" s="34"/>
      <c r="P149" s="34"/>
      <c r="Q149" s="34"/>
      <c r="R149" s="34"/>
      <c r="S149" s="34"/>
      <c r="T149" s="34"/>
      <c r="U149" s="34"/>
      <c r="V149" s="280"/>
      <c r="W149" s="280"/>
      <c r="X149" s="280"/>
      <c r="Y149" s="280"/>
      <c r="Z149" s="280"/>
      <c r="AA149" s="280"/>
      <c r="AB149" s="280"/>
      <c r="AC149" s="280"/>
      <c r="AD149" s="280"/>
      <c r="AE149" s="280"/>
      <c r="AF149" s="280"/>
      <c r="AG149" s="280"/>
      <c r="AH149" s="280"/>
      <c r="AI149" s="280"/>
      <c r="AJ149" s="280"/>
      <c r="AK149" s="280"/>
      <c r="AL149" s="280"/>
      <c r="AM149" s="280"/>
      <c r="AN149" s="280"/>
      <c r="AO149" s="280"/>
      <c r="AP149" s="280"/>
      <c r="AQ149" s="280"/>
      <c r="AR149" s="280"/>
      <c r="AS149" s="280"/>
      <c r="AT149" s="280"/>
      <c r="AU149" s="280"/>
      <c r="AV149" s="280"/>
      <c r="AW149" s="280"/>
      <c r="AX149" s="280"/>
      <c r="AY149" s="280"/>
      <c r="AZ149" s="280"/>
      <c r="BA149" s="280"/>
      <c r="BB149" s="280"/>
      <c r="BC149" s="280"/>
      <c r="BD149" s="280"/>
      <c r="BE149" s="280"/>
      <c r="BF149" s="280"/>
      <c r="BG149" s="280"/>
      <c r="BH149" s="280"/>
      <c r="BI149" s="280"/>
      <c r="BJ149" s="280"/>
      <c r="BK149" s="280"/>
      <c r="BL149" s="280"/>
      <c r="BM149" s="280"/>
      <c r="BN149" s="280"/>
      <c r="BO149" s="280"/>
      <c r="BP149" s="280"/>
      <c r="BQ149" s="280"/>
      <c r="BR149" s="280"/>
      <c r="BS149" s="280"/>
      <c r="BT149" s="280"/>
      <c r="BU149" s="280"/>
      <c r="BV149" s="280"/>
      <c r="BW149" s="280"/>
      <c r="BX149" s="280"/>
      <c r="BY149" s="280"/>
      <c r="BZ149" s="280"/>
      <c r="CA149" s="280"/>
      <c r="CB149" s="280"/>
      <c r="CC149" s="280"/>
      <c r="CD149" s="280"/>
      <c r="CE149" s="280"/>
      <c r="CF149" s="280"/>
      <c r="CG149" s="280"/>
      <c r="CH149" s="280"/>
      <c r="CI149" s="280"/>
      <c r="CJ149" s="280"/>
      <c r="CK149" s="280"/>
      <c r="CL149" s="280"/>
      <c r="CM149" s="280"/>
      <c r="CN149" s="280"/>
      <c r="CO149" s="280"/>
      <c r="CP149" s="280"/>
      <c r="CQ149" s="280"/>
      <c r="CR149" s="280"/>
      <c r="CS149" s="280"/>
      <c r="CT149" s="280"/>
      <c r="CU149" s="280"/>
      <c r="CV149" s="280"/>
      <c r="CW149" s="280"/>
      <c r="CX149" s="280"/>
      <c r="CY149" s="280"/>
      <c r="CZ149" s="280"/>
      <c r="DA149" s="280"/>
      <c r="DB149" s="280"/>
      <c r="DC149" s="280"/>
      <c r="DD149" s="280"/>
      <c r="DE149" s="280"/>
      <c r="DF149" s="280"/>
      <c r="DG149" s="280"/>
      <c r="DH149" s="280"/>
      <c r="DI149" s="280"/>
      <c r="DJ149" s="280"/>
      <c r="DK149" s="280"/>
      <c r="DL149" s="280"/>
      <c r="DM149" s="280"/>
      <c r="DN149" s="280"/>
      <c r="DO149" s="280"/>
      <c r="DP149" s="280"/>
      <c r="DQ149" s="280"/>
      <c r="DR149" s="280"/>
      <c r="DS149" s="280"/>
      <c r="DT149" s="280"/>
      <c r="DU149" s="280"/>
      <c r="DV149" s="280"/>
      <c r="DW149" s="280"/>
      <c r="DX149" s="280"/>
      <c r="DY149" s="280"/>
      <c r="DZ149" s="280"/>
      <c r="EA149" s="280"/>
      <c r="EB149" s="280"/>
      <c r="EC149" s="280"/>
      <c r="ED149" s="280"/>
      <c r="EE149" s="280"/>
      <c r="EF149" s="280"/>
      <c r="EG149" s="280"/>
    </row>
    <row r="150" spans="1:137" ht="45" customHeight="1" x14ac:dyDescent="0.25">
      <c r="A150" s="40" t="s">
        <v>16</v>
      </c>
      <c r="B150" s="35" t="s">
        <v>50</v>
      </c>
      <c r="C150" s="35" t="s">
        <v>7</v>
      </c>
      <c r="D150" s="36" t="s">
        <v>173</v>
      </c>
      <c r="E150" s="45" t="s">
        <v>355</v>
      </c>
      <c r="F150" s="37" t="s">
        <v>25</v>
      </c>
      <c r="G150" s="345"/>
      <c r="H150" s="351"/>
      <c r="I150" s="36">
        <f>IF(H150=Base!W1,1,0)</f>
        <v>0</v>
      </c>
      <c r="J150" s="343"/>
      <c r="K150" s="34"/>
      <c r="L150" s="34"/>
      <c r="M150" s="34"/>
      <c r="N150" s="34"/>
      <c r="O150" s="34"/>
      <c r="P150" s="34"/>
      <c r="Q150" s="34"/>
      <c r="R150" s="34"/>
      <c r="S150" s="34"/>
      <c r="T150" s="34"/>
      <c r="U150" s="34"/>
      <c r="V150" s="280"/>
      <c r="W150" s="280"/>
      <c r="X150" s="280"/>
      <c r="Y150" s="280"/>
      <c r="Z150" s="280"/>
      <c r="AA150" s="280"/>
      <c r="AB150" s="280"/>
      <c r="AC150" s="280"/>
      <c r="AD150" s="280"/>
      <c r="AE150" s="280"/>
      <c r="AF150" s="280"/>
      <c r="AG150" s="280"/>
      <c r="AH150" s="280"/>
      <c r="AI150" s="280"/>
      <c r="AJ150" s="280"/>
      <c r="AK150" s="280"/>
      <c r="AL150" s="280"/>
      <c r="AM150" s="280"/>
      <c r="AN150" s="280"/>
      <c r="AO150" s="280"/>
      <c r="AP150" s="280"/>
      <c r="AQ150" s="280"/>
      <c r="AR150" s="280"/>
      <c r="AS150" s="280"/>
      <c r="AT150" s="280"/>
      <c r="AU150" s="280"/>
      <c r="AV150" s="280"/>
      <c r="AW150" s="280"/>
      <c r="AX150" s="280"/>
      <c r="AY150" s="280"/>
      <c r="AZ150" s="280"/>
      <c r="BA150" s="280"/>
      <c r="BB150" s="280"/>
      <c r="BC150" s="280"/>
      <c r="BD150" s="280"/>
      <c r="BE150" s="280"/>
      <c r="BF150" s="280"/>
      <c r="BG150" s="280"/>
      <c r="BH150" s="280"/>
      <c r="BI150" s="280"/>
      <c r="BJ150" s="280"/>
      <c r="BK150" s="280"/>
      <c r="BL150" s="280"/>
      <c r="BM150" s="280"/>
      <c r="BN150" s="280"/>
      <c r="BO150" s="280"/>
      <c r="BP150" s="280"/>
      <c r="BQ150" s="280"/>
      <c r="BR150" s="280"/>
      <c r="BS150" s="280"/>
      <c r="BT150" s="280"/>
      <c r="BU150" s="280"/>
      <c r="BV150" s="280"/>
      <c r="BW150" s="280"/>
      <c r="BX150" s="280"/>
      <c r="BY150" s="280"/>
      <c r="BZ150" s="280"/>
      <c r="CA150" s="280"/>
      <c r="CB150" s="280"/>
      <c r="CC150" s="280"/>
      <c r="CD150" s="280"/>
      <c r="CE150" s="280"/>
      <c r="CF150" s="280"/>
      <c r="CG150" s="280"/>
      <c r="CH150" s="280"/>
      <c r="CI150" s="280"/>
      <c r="CJ150" s="280"/>
      <c r="CK150" s="280"/>
      <c r="CL150" s="280"/>
      <c r="CM150" s="280"/>
      <c r="CN150" s="280"/>
      <c r="CO150" s="280"/>
      <c r="CP150" s="280"/>
      <c r="CQ150" s="280"/>
      <c r="CR150" s="280"/>
      <c r="CS150" s="280"/>
      <c r="CT150" s="280"/>
      <c r="CU150" s="280"/>
      <c r="CV150" s="280"/>
      <c r="CW150" s="280"/>
      <c r="CX150" s="280"/>
      <c r="CY150" s="280"/>
      <c r="CZ150" s="280"/>
      <c r="DA150" s="280"/>
      <c r="DB150" s="280"/>
      <c r="DC150" s="280"/>
      <c r="DD150" s="280"/>
      <c r="DE150" s="280"/>
      <c r="DF150" s="280"/>
      <c r="DG150" s="280"/>
      <c r="DH150" s="280"/>
      <c r="DI150" s="280"/>
      <c r="DJ150" s="280"/>
      <c r="DK150" s="280"/>
      <c r="DL150" s="280"/>
      <c r="DM150" s="280"/>
      <c r="DN150" s="280"/>
      <c r="DO150" s="280"/>
      <c r="DP150" s="280"/>
      <c r="DQ150" s="280"/>
      <c r="DR150" s="280"/>
      <c r="DS150" s="280"/>
      <c r="DT150" s="280"/>
      <c r="DU150" s="280"/>
      <c r="DV150" s="280"/>
      <c r="DW150" s="280"/>
      <c r="DX150" s="280"/>
      <c r="DY150" s="280"/>
      <c r="DZ150" s="280"/>
      <c r="EA150" s="280"/>
      <c r="EB150" s="280"/>
      <c r="EC150" s="280"/>
      <c r="ED150" s="280"/>
      <c r="EE150" s="280"/>
      <c r="EF150" s="280"/>
      <c r="EG150" s="280"/>
    </row>
    <row r="151" spans="1:137" ht="45" customHeight="1" x14ac:dyDescent="0.25">
      <c r="A151" s="40" t="s">
        <v>16</v>
      </c>
      <c r="B151" s="35" t="s">
        <v>134</v>
      </c>
      <c r="C151" s="67" t="s">
        <v>6</v>
      </c>
      <c r="D151" s="35" t="s">
        <v>10</v>
      </c>
      <c r="E151" s="36" t="s">
        <v>43</v>
      </c>
      <c r="F151" s="37" t="s">
        <v>139</v>
      </c>
      <c r="G151" s="347" t="s">
        <v>764</v>
      </c>
      <c r="H151" s="351"/>
      <c r="I151" s="36">
        <f>IF(H151=Base!X1,1,0)</f>
        <v>0</v>
      </c>
      <c r="J151" s="343"/>
      <c r="K151" s="34"/>
      <c r="L151" s="34"/>
      <c r="M151" s="34"/>
      <c r="N151" s="34"/>
      <c r="O151" s="34"/>
      <c r="P151" s="34"/>
      <c r="Q151" s="34"/>
      <c r="R151" s="34"/>
      <c r="S151" s="34"/>
      <c r="T151" s="34"/>
      <c r="U151" s="34"/>
      <c r="V151" s="280"/>
      <c r="W151" s="280"/>
      <c r="X151" s="280"/>
      <c r="Y151" s="280"/>
      <c r="Z151" s="280"/>
      <c r="AA151" s="280"/>
      <c r="AB151" s="280"/>
      <c r="AC151" s="280"/>
      <c r="AD151" s="280"/>
      <c r="AE151" s="280"/>
      <c r="AF151" s="280"/>
      <c r="AG151" s="280"/>
      <c r="AH151" s="280"/>
      <c r="AI151" s="280"/>
      <c r="AJ151" s="280"/>
      <c r="AK151" s="280"/>
      <c r="AL151" s="280"/>
      <c r="AM151" s="280"/>
      <c r="AN151" s="280"/>
      <c r="AO151" s="280"/>
      <c r="AP151" s="280"/>
      <c r="AQ151" s="280"/>
      <c r="AR151" s="280"/>
      <c r="AS151" s="280"/>
      <c r="AT151" s="280"/>
      <c r="AU151" s="280"/>
      <c r="AV151" s="280"/>
      <c r="AW151" s="280"/>
      <c r="AX151" s="280"/>
      <c r="AY151" s="280"/>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c r="BX151" s="280"/>
      <c r="BY151" s="280"/>
      <c r="BZ151" s="280"/>
      <c r="CA151" s="280"/>
      <c r="CB151" s="280"/>
      <c r="CC151" s="280"/>
      <c r="CD151" s="280"/>
      <c r="CE151" s="280"/>
      <c r="CF151" s="280"/>
      <c r="CG151" s="280"/>
      <c r="CH151" s="280"/>
      <c r="CI151" s="280"/>
      <c r="CJ151" s="280"/>
      <c r="CK151" s="280"/>
      <c r="CL151" s="280"/>
      <c r="CM151" s="280"/>
      <c r="CN151" s="280"/>
      <c r="CO151" s="280"/>
      <c r="CP151" s="280"/>
      <c r="CQ151" s="280"/>
      <c r="CR151" s="280"/>
      <c r="CS151" s="280"/>
      <c r="CT151" s="280"/>
      <c r="CU151" s="280"/>
      <c r="CV151" s="280"/>
      <c r="CW151" s="280"/>
      <c r="CX151" s="280"/>
      <c r="CY151" s="280"/>
      <c r="CZ151" s="280"/>
      <c r="DA151" s="280"/>
      <c r="DB151" s="280"/>
      <c r="DC151" s="280"/>
      <c r="DD151" s="280"/>
      <c r="DE151" s="280"/>
      <c r="DF151" s="280"/>
      <c r="DG151" s="280"/>
      <c r="DH151" s="280"/>
      <c r="DI151" s="280"/>
      <c r="DJ151" s="280"/>
      <c r="DK151" s="280"/>
      <c r="DL151" s="280"/>
      <c r="DM151" s="280"/>
      <c r="DN151" s="280"/>
      <c r="DO151" s="280"/>
      <c r="DP151" s="280"/>
      <c r="DQ151" s="280"/>
      <c r="DR151" s="280"/>
      <c r="DS151" s="280"/>
      <c r="DT151" s="280"/>
      <c r="DU151" s="280"/>
      <c r="DV151" s="280"/>
      <c r="DW151" s="280"/>
      <c r="DX151" s="280"/>
      <c r="DY151" s="280"/>
      <c r="DZ151" s="280"/>
      <c r="EA151" s="280"/>
      <c r="EB151" s="280"/>
      <c r="EC151" s="280"/>
      <c r="ED151" s="280"/>
      <c r="EE151" s="280"/>
      <c r="EF151" s="280"/>
      <c r="EG151" s="280"/>
    </row>
    <row r="152" spans="1:137" ht="45" customHeight="1" x14ac:dyDescent="0.25">
      <c r="A152" s="40" t="s">
        <v>16</v>
      </c>
      <c r="B152" s="35" t="s">
        <v>134</v>
      </c>
      <c r="C152" s="35" t="s">
        <v>7</v>
      </c>
      <c r="D152" s="35" t="s">
        <v>10</v>
      </c>
      <c r="E152" s="36" t="s">
        <v>43</v>
      </c>
      <c r="F152" s="37" t="s">
        <v>140</v>
      </c>
      <c r="G152" s="347" t="s">
        <v>764</v>
      </c>
      <c r="H152" s="351"/>
      <c r="I152" s="36">
        <f>IF(H152=Base!X1,1,0)</f>
        <v>0</v>
      </c>
      <c r="J152" s="343"/>
      <c r="K152" s="34"/>
      <c r="L152" s="34"/>
      <c r="M152" s="34"/>
      <c r="N152" s="34"/>
      <c r="O152" s="34"/>
      <c r="P152" s="34"/>
      <c r="Q152" s="34"/>
      <c r="R152" s="34"/>
      <c r="S152" s="34"/>
      <c r="T152" s="34"/>
      <c r="U152" s="34"/>
      <c r="V152" s="280"/>
      <c r="W152" s="280"/>
      <c r="X152" s="280"/>
      <c r="Y152" s="280"/>
      <c r="Z152" s="280"/>
      <c r="AA152" s="280"/>
      <c r="AB152" s="280"/>
      <c r="AC152" s="280"/>
      <c r="AD152" s="280"/>
      <c r="AE152" s="280"/>
      <c r="AF152" s="280"/>
      <c r="AG152" s="280"/>
      <c r="AH152" s="280"/>
      <c r="AI152" s="280"/>
      <c r="AJ152" s="280"/>
      <c r="AK152" s="280"/>
      <c r="AL152" s="280"/>
      <c r="AM152" s="280"/>
      <c r="AN152" s="280"/>
      <c r="AO152" s="280"/>
      <c r="AP152" s="280"/>
      <c r="AQ152" s="280"/>
      <c r="AR152" s="280"/>
      <c r="AS152" s="280"/>
      <c r="AT152" s="280"/>
      <c r="AU152" s="280"/>
      <c r="AV152" s="280"/>
      <c r="AW152" s="280"/>
      <c r="AX152" s="280"/>
      <c r="AY152" s="280"/>
      <c r="AZ152" s="280"/>
      <c r="BA152" s="280"/>
      <c r="BB152" s="280"/>
      <c r="BC152" s="280"/>
      <c r="BD152" s="280"/>
      <c r="BE152" s="280"/>
      <c r="BF152" s="280"/>
      <c r="BG152" s="280"/>
      <c r="BH152" s="280"/>
      <c r="BI152" s="280"/>
      <c r="BJ152" s="280"/>
      <c r="BK152" s="280"/>
      <c r="BL152" s="280"/>
      <c r="BM152" s="280"/>
      <c r="BN152" s="280"/>
      <c r="BO152" s="280"/>
      <c r="BP152" s="280"/>
      <c r="BQ152" s="280"/>
      <c r="BR152" s="280"/>
      <c r="BS152" s="280"/>
      <c r="BT152" s="280"/>
      <c r="BU152" s="280"/>
      <c r="BV152" s="280"/>
      <c r="BW152" s="280"/>
      <c r="BX152" s="280"/>
      <c r="BY152" s="280"/>
      <c r="BZ152" s="280"/>
      <c r="CA152" s="280"/>
      <c r="CB152" s="280"/>
      <c r="CC152" s="280"/>
      <c r="CD152" s="280"/>
      <c r="CE152" s="280"/>
      <c r="CF152" s="280"/>
      <c r="CG152" s="280"/>
      <c r="CH152" s="280"/>
      <c r="CI152" s="280"/>
      <c r="CJ152" s="280"/>
      <c r="CK152" s="280"/>
      <c r="CL152" s="280"/>
      <c r="CM152" s="280"/>
      <c r="CN152" s="280"/>
      <c r="CO152" s="280"/>
      <c r="CP152" s="280"/>
      <c r="CQ152" s="280"/>
      <c r="CR152" s="280"/>
      <c r="CS152" s="280"/>
      <c r="CT152" s="280"/>
      <c r="CU152" s="280"/>
      <c r="CV152" s="280"/>
      <c r="CW152" s="280"/>
      <c r="CX152" s="280"/>
      <c r="CY152" s="280"/>
      <c r="CZ152" s="280"/>
      <c r="DA152" s="280"/>
      <c r="DB152" s="280"/>
      <c r="DC152" s="280"/>
      <c r="DD152" s="280"/>
      <c r="DE152" s="280"/>
      <c r="DF152" s="280"/>
      <c r="DG152" s="280"/>
      <c r="DH152" s="280"/>
      <c r="DI152" s="280"/>
      <c r="DJ152" s="280"/>
      <c r="DK152" s="280"/>
      <c r="DL152" s="280"/>
      <c r="DM152" s="280"/>
      <c r="DN152" s="280"/>
      <c r="DO152" s="280"/>
      <c r="DP152" s="280"/>
      <c r="DQ152" s="280"/>
      <c r="DR152" s="280"/>
      <c r="DS152" s="280"/>
      <c r="DT152" s="280"/>
      <c r="DU152" s="280"/>
      <c r="DV152" s="280"/>
      <c r="DW152" s="280"/>
      <c r="DX152" s="280"/>
      <c r="DY152" s="280"/>
      <c r="DZ152" s="280"/>
      <c r="EA152" s="280"/>
      <c r="EB152" s="280"/>
      <c r="EC152" s="280"/>
      <c r="ED152" s="280"/>
      <c r="EE152" s="280"/>
      <c r="EF152" s="280"/>
      <c r="EG152" s="280"/>
    </row>
    <row r="153" spans="1:137" ht="45" customHeight="1" x14ac:dyDescent="0.25">
      <c r="A153" s="40" t="s">
        <v>16</v>
      </c>
      <c r="B153" s="35" t="s">
        <v>134</v>
      </c>
      <c r="C153" s="35" t="s">
        <v>7</v>
      </c>
      <c r="D153" s="35" t="s">
        <v>10</v>
      </c>
      <c r="E153" s="36" t="s">
        <v>43</v>
      </c>
      <c r="F153" s="37" t="s">
        <v>141</v>
      </c>
      <c r="G153" s="347" t="s">
        <v>764</v>
      </c>
      <c r="H153" s="351"/>
      <c r="I153" s="36">
        <f>IF(H153=Base!X1,1,0)</f>
        <v>0</v>
      </c>
      <c r="J153" s="343"/>
      <c r="K153" s="34"/>
      <c r="L153" s="34"/>
      <c r="M153" s="34"/>
      <c r="N153" s="34"/>
      <c r="O153" s="34"/>
      <c r="P153" s="34"/>
      <c r="Q153" s="34"/>
      <c r="R153" s="34"/>
      <c r="S153" s="34"/>
      <c r="T153" s="34"/>
      <c r="U153" s="34"/>
      <c r="V153" s="280"/>
      <c r="W153" s="280"/>
      <c r="X153" s="280"/>
      <c r="Y153" s="280"/>
      <c r="Z153" s="280"/>
      <c r="AA153" s="280"/>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0"/>
      <c r="CB153" s="280"/>
      <c r="CC153" s="280"/>
      <c r="CD153" s="280"/>
      <c r="CE153" s="280"/>
      <c r="CF153" s="280"/>
      <c r="CG153" s="280"/>
      <c r="CH153" s="280"/>
      <c r="CI153" s="280"/>
      <c r="CJ153" s="280"/>
      <c r="CK153" s="280"/>
      <c r="CL153" s="280"/>
      <c r="CM153" s="280"/>
      <c r="CN153" s="280"/>
      <c r="CO153" s="280"/>
      <c r="CP153" s="280"/>
      <c r="CQ153" s="280"/>
      <c r="CR153" s="280"/>
      <c r="CS153" s="280"/>
      <c r="CT153" s="280"/>
      <c r="CU153" s="280"/>
      <c r="CV153" s="280"/>
      <c r="CW153" s="280"/>
      <c r="CX153" s="280"/>
      <c r="CY153" s="280"/>
      <c r="CZ153" s="280"/>
      <c r="DA153" s="280"/>
      <c r="DB153" s="280"/>
      <c r="DC153" s="280"/>
      <c r="DD153" s="280"/>
      <c r="DE153" s="280"/>
      <c r="DF153" s="280"/>
      <c r="DG153" s="280"/>
      <c r="DH153" s="280"/>
      <c r="DI153" s="280"/>
      <c r="DJ153" s="280"/>
      <c r="DK153" s="280"/>
      <c r="DL153" s="280"/>
      <c r="DM153" s="280"/>
      <c r="DN153" s="280"/>
      <c r="DO153" s="280"/>
      <c r="DP153" s="280"/>
      <c r="DQ153" s="280"/>
      <c r="DR153" s="280"/>
      <c r="DS153" s="280"/>
      <c r="DT153" s="280"/>
      <c r="DU153" s="280"/>
      <c r="DV153" s="280"/>
      <c r="DW153" s="280"/>
      <c r="DX153" s="280"/>
      <c r="DY153" s="280"/>
      <c r="DZ153" s="280"/>
      <c r="EA153" s="280"/>
      <c r="EB153" s="280"/>
      <c r="EC153" s="280"/>
      <c r="ED153" s="280"/>
      <c r="EE153" s="280"/>
      <c r="EF153" s="280"/>
      <c r="EG153" s="280"/>
    </row>
    <row r="154" spans="1:137" ht="45" customHeight="1" x14ac:dyDescent="0.25">
      <c r="A154" s="40" t="s">
        <v>16</v>
      </c>
      <c r="B154" s="35" t="s">
        <v>134</v>
      </c>
      <c r="C154" s="35" t="s">
        <v>7</v>
      </c>
      <c r="D154" s="35" t="s">
        <v>10</v>
      </c>
      <c r="E154" s="35" t="s">
        <v>33</v>
      </c>
      <c r="F154" s="37" t="s">
        <v>142</v>
      </c>
      <c r="G154" s="347" t="s">
        <v>764</v>
      </c>
      <c r="H154" s="351"/>
      <c r="I154" s="36">
        <f>IF(H154=Base!X1,1,0)</f>
        <v>0</v>
      </c>
      <c r="J154" s="343"/>
      <c r="K154" s="34"/>
      <c r="L154" s="34"/>
      <c r="M154" s="34"/>
      <c r="N154" s="34"/>
      <c r="O154" s="34"/>
      <c r="P154" s="34"/>
      <c r="Q154" s="34"/>
      <c r="R154" s="34"/>
      <c r="S154" s="34"/>
      <c r="T154" s="34"/>
      <c r="U154" s="34"/>
      <c r="V154" s="280"/>
      <c r="W154" s="280"/>
      <c r="X154" s="280"/>
      <c r="Y154" s="280"/>
      <c r="Z154" s="280"/>
      <c r="AA154" s="280"/>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280"/>
      <c r="BP154" s="280"/>
      <c r="BQ154" s="280"/>
      <c r="BR154" s="280"/>
      <c r="BS154" s="280"/>
      <c r="BT154" s="280"/>
      <c r="BU154" s="280"/>
      <c r="BV154" s="280"/>
      <c r="BW154" s="280"/>
      <c r="BX154" s="280"/>
      <c r="BY154" s="280"/>
      <c r="BZ154" s="280"/>
      <c r="CA154" s="280"/>
      <c r="CB154" s="280"/>
      <c r="CC154" s="280"/>
      <c r="CD154" s="280"/>
      <c r="CE154" s="280"/>
      <c r="CF154" s="280"/>
      <c r="CG154" s="280"/>
      <c r="CH154" s="280"/>
      <c r="CI154" s="280"/>
      <c r="CJ154" s="280"/>
      <c r="CK154" s="280"/>
      <c r="CL154" s="280"/>
      <c r="CM154" s="280"/>
      <c r="CN154" s="280"/>
      <c r="CO154" s="280"/>
      <c r="CP154" s="280"/>
      <c r="CQ154" s="280"/>
      <c r="CR154" s="280"/>
      <c r="CS154" s="280"/>
      <c r="CT154" s="280"/>
      <c r="CU154" s="280"/>
      <c r="CV154" s="280"/>
      <c r="CW154" s="280"/>
      <c r="CX154" s="280"/>
      <c r="CY154" s="280"/>
      <c r="CZ154" s="280"/>
      <c r="DA154" s="280"/>
      <c r="DB154" s="280"/>
      <c r="DC154" s="280"/>
      <c r="DD154" s="280"/>
      <c r="DE154" s="280"/>
      <c r="DF154" s="280"/>
      <c r="DG154" s="280"/>
      <c r="DH154" s="280"/>
      <c r="DI154" s="280"/>
      <c r="DJ154" s="280"/>
      <c r="DK154" s="280"/>
      <c r="DL154" s="280"/>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row>
    <row r="155" spans="1:137" ht="45" customHeight="1" x14ac:dyDescent="0.25">
      <c r="A155" s="40" t="s">
        <v>16</v>
      </c>
      <c r="B155" s="35" t="s">
        <v>134</v>
      </c>
      <c r="C155" s="67" t="s">
        <v>6</v>
      </c>
      <c r="D155" s="35" t="s">
        <v>26</v>
      </c>
      <c r="E155" s="36" t="s">
        <v>34</v>
      </c>
      <c r="F155" s="37" t="s">
        <v>304</v>
      </c>
      <c r="G155" s="347" t="s">
        <v>762</v>
      </c>
      <c r="H155" s="351"/>
      <c r="I155" s="36">
        <f>IF(H155=Base!X1,1,0)</f>
        <v>0</v>
      </c>
      <c r="J155" s="343"/>
      <c r="K155" s="34"/>
      <c r="L155" s="34"/>
      <c r="M155" s="34"/>
      <c r="N155" s="34"/>
      <c r="O155" s="34"/>
      <c r="P155" s="34"/>
      <c r="Q155" s="34"/>
      <c r="R155" s="34"/>
      <c r="S155" s="34"/>
      <c r="T155" s="34"/>
      <c r="U155" s="34"/>
      <c r="V155" s="280"/>
      <c r="W155" s="280"/>
      <c r="X155" s="280"/>
      <c r="Y155" s="280"/>
      <c r="Z155" s="280"/>
      <c r="AA155" s="280"/>
      <c r="AB155" s="280"/>
      <c r="AC155" s="280"/>
      <c r="AD155" s="280"/>
      <c r="AE155" s="280"/>
      <c r="AF155" s="280"/>
      <c r="AG155" s="280"/>
      <c r="AH155" s="280"/>
      <c r="AI155" s="280"/>
      <c r="AJ155" s="280"/>
      <c r="AK155" s="280"/>
      <c r="AL155" s="280"/>
      <c r="AM155" s="280"/>
      <c r="AN155" s="280"/>
      <c r="AO155" s="280"/>
      <c r="AP155" s="280"/>
      <c r="AQ155" s="280"/>
      <c r="AR155" s="280"/>
      <c r="AS155" s="280"/>
      <c r="AT155" s="280"/>
      <c r="AU155" s="280"/>
      <c r="AV155" s="280"/>
      <c r="AW155" s="280"/>
      <c r="AX155" s="280"/>
      <c r="AY155" s="280"/>
      <c r="AZ155" s="280"/>
      <c r="BA155" s="280"/>
      <c r="BB155" s="280"/>
      <c r="BC155" s="280"/>
      <c r="BD155" s="280"/>
      <c r="BE155" s="280"/>
      <c r="BF155" s="280"/>
      <c r="BG155" s="280"/>
      <c r="BH155" s="280"/>
      <c r="BI155" s="280"/>
      <c r="BJ155" s="280"/>
      <c r="BK155" s="280"/>
      <c r="BL155" s="280"/>
      <c r="BM155" s="280"/>
      <c r="BN155" s="280"/>
      <c r="BO155" s="280"/>
      <c r="BP155" s="280"/>
      <c r="BQ155" s="280"/>
      <c r="BR155" s="280"/>
      <c r="BS155" s="280"/>
      <c r="BT155" s="280"/>
      <c r="BU155" s="280"/>
      <c r="BV155" s="280"/>
      <c r="BW155" s="280"/>
      <c r="BX155" s="280"/>
      <c r="BY155" s="280"/>
      <c r="BZ155" s="280"/>
      <c r="CA155" s="280"/>
      <c r="CB155" s="280"/>
      <c r="CC155" s="280"/>
      <c r="CD155" s="280"/>
      <c r="CE155" s="280"/>
      <c r="CF155" s="280"/>
      <c r="CG155" s="280"/>
      <c r="CH155" s="280"/>
      <c r="CI155" s="280"/>
      <c r="CJ155" s="280"/>
      <c r="CK155" s="280"/>
      <c r="CL155" s="280"/>
      <c r="CM155" s="280"/>
      <c r="CN155" s="280"/>
      <c r="CO155" s="280"/>
      <c r="CP155" s="280"/>
      <c r="CQ155" s="280"/>
      <c r="CR155" s="280"/>
      <c r="CS155" s="280"/>
      <c r="CT155" s="280"/>
      <c r="CU155" s="280"/>
      <c r="CV155" s="280"/>
      <c r="CW155" s="280"/>
      <c r="CX155" s="280"/>
      <c r="CY155" s="280"/>
      <c r="CZ155" s="280"/>
      <c r="DA155" s="280"/>
      <c r="DB155" s="280"/>
      <c r="DC155" s="280"/>
      <c r="DD155" s="280"/>
      <c r="DE155" s="280"/>
      <c r="DF155" s="280"/>
      <c r="DG155" s="280"/>
      <c r="DH155" s="280"/>
      <c r="DI155" s="280"/>
      <c r="DJ155" s="280"/>
      <c r="DK155" s="280"/>
      <c r="DL155" s="280"/>
      <c r="DM155" s="280"/>
      <c r="DN155" s="280"/>
      <c r="DO155" s="280"/>
      <c r="DP155" s="280"/>
      <c r="DQ155" s="280"/>
      <c r="DR155" s="280"/>
      <c r="DS155" s="280"/>
      <c r="DT155" s="280"/>
      <c r="DU155" s="280"/>
      <c r="DV155" s="280"/>
      <c r="DW155" s="280"/>
      <c r="DX155" s="280"/>
      <c r="DY155" s="280"/>
      <c r="DZ155" s="280"/>
      <c r="EA155" s="280"/>
      <c r="EB155" s="280"/>
      <c r="EC155" s="280"/>
      <c r="ED155" s="280"/>
      <c r="EE155" s="280"/>
      <c r="EF155" s="280"/>
      <c r="EG155" s="280"/>
    </row>
    <row r="156" spans="1:137" ht="45" customHeight="1" x14ac:dyDescent="0.25">
      <c r="A156" s="40" t="s">
        <v>16</v>
      </c>
      <c r="B156" s="35" t="s">
        <v>134</v>
      </c>
      <c r="C156" s="67" t="s">
        <v>6</v>
      </c>
      <c r="D156" s="35" t="s">
        <v>12</v>
      </c>
      <c r="E156" s="35" t="s">
        <v>33</v>
      </c>
      <c r="F156" s="37" t="s">
        <v>143</v>
      </c>
      <c r="G156" s="347" t="s">
        <v>764</v>
      </c>
      <c r="H156" s="351"/>
      <c r="I156" s="36">
        <f>IF(H156=Base!X1,1,0)</f>
        <v>0</v>
      </c>
      <c r="J156" s="343"/>
      <c r="K156" s="34"/>
      <c r="L156" s="34"/>
      <c r="M156" s="34"/>
      <c r="N156" s="34"/>
      <c r="O156" s="34"/>
      <c r="P156" s="34"/>
      <c r="Q156" s="34"/>
      <c r="R156" s="34"/>
      <c r="S156" s="34"/>
      <c r="T156" s="34"/>
      <c r="U156" s="34"/>
      <c r="V156" s="280"/>
      <c r="W156" s="280"/>
      <c r="X156" s="280"/>
      <c r="Y156" s="280"/>
      <c r="Z156" s="280"/>
      <c r="AA156" s="280"/>
      <c r="AB156" s="280"/>
      <c r="AC156" s="280"/>
      <c r="AD156" s="280"/>
      <c r="AE156" s="280"/>
      <c r="AF156" s="280"/>
      <c r="AG156" s="280"/>
      <c r="AH156" s="280"/>
      <c r="AI156" s="280"/>
      <c r="AJ156" s="280"/>
      <c r="AK156" s="280"/>
      <c r="AL156" s="280"/>
      <c r="AM156" s="280"/>
      <c r="AN156" s="280"/>
      <c r="AO156" s="280"/>
      <c r="AP156" s="280"/>
      <c r="AQ156" s="280"/>
      <c r="AR156" s="280"/>
      <c r="AS156" s="280"/>
      <c r="AT156" s="280"/>
      <c r="AU156" s="280"/>
      <c r="AV156" s="280"/>
      <c r="AW156" s="280"/>
      <c r="AX156" s="280"/>
      <c r="AY156" s="280"/>
      <c r="AZ156" s="280"/>
      <c r="BA156" s="280"/>
      <c r="BB156" s="280"/>
      <c r="BC156" s="280"/>
      <c r="BD156" s="280"/>
      <c r="BE156" s="280"/>
      <c r="BF156" s="280"/>
      <c r="BG156" s="280"/>
      <c r="BH156" s="280"/>
      <c r="BI156" s="280"/>
      <c r="BJ156" s="280"/>
      <c r="BK156" s="280"/>
      <c r="BL156" s="280"/>
      <c r="BM156" s="280"/>
      <c r="BN156" s="280"/>
      <c r="BO156" s="280"/>
      <c r="BP156" s="280"/>
      <c r="BQ156" s="280"/>
      <c r="BR156" s="280"/>
      <c r="BS156" s="280"/>
      <c r="BT156" s="280"/>
      <c r="BU156" s="280"/>
      <c r="BV156" s="280"/>
      <c r="BW156" s="280"/>
      <c r="BX156" s="280"/>
      <c r="BY156" s="280"/>
      <c r="BZ156" s="280"/>
      <c r="CA156" s="280"/>
      <c r="CB156" s="280"/>
      <c r="CC156" s="280"/>
      <c r="CD156" s="280"/>
      <c r="CE156" s="280"/>
      <c r="CF156" s="280"/>
      <c r="CG156" s="280"/>
      <c r="CH156" s="280"/>
      <c r="CI156" s="280"/>
      <c r="CJ156" s="280"/>
      <c r="CK156" s="280"/>
      <c r="CL156" s="280"/>
      <c r="CM156" s="280"/>
      <c r="CN156" s="280"/>
      <c r="CO156" s="280"/>
      <c r="CP156" s="280"/>
      <c r="CQ156" s="280"/>
      <c r="CR156" s="280"/>
      <c r="CS156" s="280"/>
      <c r="CT156" s="280"/>
      <c r="CU156" s="280"/>
      <c r="CV156" s="280"/>
      <c r="CW156" s="280"/>
      <c r="CX156" s="280"/>
      <c r="CY156" s="280"/>
      <c r="CZ156" s="280"/>
      <c r="DA156" s="280"/>
      <c r="DB156" s="280"/>
      <c r="DC156" s="280"/>
      <c r="DD156" s="280"/>
      <c r="DE156" s="280"/>
      <c r="DF156" s="280"/>
      <c r="DG156" s="280"/>
      <c r="DH156" s="280"/>
      <c r="DI156" s="280"/>
      <c r="DJ156" s="280"/>
      <c r="DK156" s="280"/>
      <c r="DL156" s="280"/>
      <c r="DM156" s="280"/>
      <c r="DN156" s="280"/>
      <c r="DO156" s="280"/>
      <c r="DP156" s="280"/>
      <c r="DQ156" s="280"/>
      <c r="DR156" s="280"/>
      <c r="DS156" s="280"/>
      <c r="DT156" s="280"/>
      <c r="DU156" s="280"/>
      <c r="DV156" s="280"/>
      <c r="DW156" s="280"/>
      <c r="DX156" s="280"/>
      <c r="DY156" s="280"/>
      <c r="DZ156" s="280"/>
      <c r="EA156" s="280"/>
      <c r="EB156" s="280"/>
      <c r="EC156" s="280"/>
      <c r="ED156" s="280"/>
      <c r="EE156" s="280"/>
      <c r="EF156" s="280"/>
      <c r="EG156" s="280"/>
    </row>
    <row r="157" spans="1:137" ht="45" customHeight="1" x14ac:dyDescent="0.25">
      <c r="A157" s="40" t="s">
        <v>16</v>
      </c>
      <c r="B157" s="35" t="s">
        <v>134</v>
      </c>
      <c r="C157" s="67" t="s">
        <v>6</v>
      </c>
      <c r="D157" s="35" t="s">
        <v>26</v>
      </c>
      <c r="E157" s="36" t="s">
        <v>32</v>
      </c>
      <c r="F157" s="37" t="s">
        <v>305</v>
      </c>
      <c r="G157" s="347" t="s">
        <v>762</v>
      </c>
      <c r="H157" s="351"/>
      <c r="I157" s="36">
        <f>IF(H157=Base!X1,1,0)</f>
        <v>0</v>
      </c>
      <c r="J157" s="343"/>
      <c r="K157" s="34"/>
      <c r="L157" s="34"/>
      <c r="M157" s="34"/>
      <c r="N157" s="34"/>
      <c r="O157" s="34"/>
      <c r="P157" s="34"/>
      <c r="Q157" s="34"/>
      <c r="R157" s="34"/>
      <c r="S157" s="34"/>
      <c r="T157" s="34"/>
      <c r="U157" s="34"/>
      <c r="V157" s="280"/>
      <c r="W157" s="280"/>
      <c r="X157" s="280"/>
      <c r="Y157" s="280"/>
      <c r="Z157" s="280"/>
      <c r="AA157" s="280"/>
      <c r="AB157" s="280"/>
      <c r="AC157" s="280"/>
      <c r="AD157" s="280"/>
      <c r="AE157" s="280"/>
      <c r="AF157" s="280"/>
      <c r="AG157" s="280"/>
      <c r="AH157" s="280"/>
      <c r="AI157" s="280"/>
      <c r="AJ157" s="280"/>
      <c r="AK157" s="280"/>
      <c r="AL157" s="280"/>
      <c r="AM157" s="280"/>
      <c r="AN157" s="280"/>
      <c r="AO157" s="280"/>
      <c r="AP157" s="280"/>
      <c r="AQ157" s="280"/>
      <c r="AR157" s="280"/>
      <c r="AS157" s="280"/>
      <c r="AT157" s="280"/>
      <c r="AU157" s="280"/>
      <c r="AV157" s="280"/>
      <c r="AW157" s="280"/>
      <c r="AX157" s="280"/>
      <c r="AY157" s="280"/>
      <c r="AZ157" s="280"/>
      <c r="BA157" s="280"/>
      <c r="BB157" s="280"/>
      <c r="BC157" s="280"/>
      <c r="BD157" s="280"/>
      <c r="BE157" s="280"/>
      <c r="BF157" s="280"/>
      <c r="BG157" s="280"/>
      <c r="BH157" s="280"/>
      <c r="BI157" s="280"/>
      <c r="BJ157" s="280"/>
      <c r="BK157" s="280"/>
      <c r="BL157" s="280"/>
      <c r="BM157" s="280"/>
      <c r="BN157" s="280"/>
      <c r="BO157" s="280"/>
      <c r="BP157" s="280"/>
      <c r="BQ157" s="280"/>
      <c r="BR157" s="280"/>
      <c r="BS157" s="280"/>
      <c r="BT157" s="280"/>
      <c r="BU157" s="280"/>
      <c r="BV157" s="280"/>
      <c r="BW157" s="280"/>
      <c r="BX157" s="280"/>
      <c r="BY157" s="280"/>
      <c r="BZ157" s="280"/>
      <c r="CA157" s="280"/>
      <c r="CB157" s="280"/>
      <c r="CC157" s="280"/>
      <c r="CD157" s="280"/>
      <c r="CE157" s="280"/>
      <c r="CF157" s="280"/>
      <c r="CG157" s="280"/>
      <c r="CH157" s="280"/>
      <c r="CI157" s="280"/>
      <c r="CJ157" s="280"/>
      <c r="CK157" s="280"/>
      <c r="CL157" s="280"/>
      <c r="CM157" s="280"/>
      <c r="CN157" s="280"/>
      <c r="CO157" s="280"/>
      <c r="CP157" s="280"/>
      <c r="CQ157" s="280"/>
      <c r="CR157" s="280"/>
      <c r="CS157" s="280"/>
      <c r="CT157" s="280"/>
      <c r="CU157" s="280"/>
      <c r="CV157" s="280"/>
      <c r="CW157" s="280"/>
      <c r="CX157" s="280"/>
      <c r="CY157" s="280"/>
      <c r="CZ157" s="280"/>
      <c r="DA157" s="280"/>
      <c r="DB157" s="280"/>
      <c r="DC157" s="280"/>
      <c r="DD157" s="280"/>
      <c r="DE157" s="280"/>
      <c r="DF157" s="280"/>
      <c r="DG157" s="280"/>
      <c r="DH157" s="280"/>
      <c r="DI157" s="280"/>
      <c r="DJ157" s="280"/>
      <c r="DK157" s="280"/>
      <c r="DL157" s="280"/>
      <c r="DM157" s="280"/>
      <c r="DN157" s="280"/>
      <c r="DO157" s="280"/>
      <c r="DP157" s="280"/>
      <c r="DQ157" s="280"/>
      <c r="DR157" s="280"/>
      <c r="DS157" s="280"/>
      <c r="DT157" s="280"/>
      <c r="DU157" s="280"/>
      <c r="DV157" s="280"/>
      <c r="DW157" s="280"/>
      <c r="DX157" s="280"/>
      <c r="DY157" s="280"/>
      <c r="DZ157" s="280"/>
      <c r="EA157" s="280"/>
      <c r="EB157" s="280"/>
      <c r="EC157" s="280"/>
      <c r="ED157" s="280"/>
      <c r="EE157" s="280"/>
      <c r="EF157" s="280"/>
      <c r="EG157" s="280"/>
    </row>
    <row r="158" spans="1:137" ht="45" customHeight="1" x14ac:dyDescent="0.25">
      <c r="A158" s="40" t="s">
        <v>16</v>
      </c>
      <c r="B158" s="35" t="s">
        <v>134</v>
      </c>
      <c r="C158" s="67" t="s">
        <v>6</v>
      </c>
      <c r="D158" s="35" t="s">
        <v>10</v>
      </c>
      <c r="E158" s="36" t="s">
        <v>44</v>
      </c>
      <c r="F158" s="37" t="s">
        <v>306</v>
      </c>
      <c r="G158" s="347" t="s">
        <v>764</v>
      </c>
      <c r="H158" s="351"/>
      <c r="I158" s="36">
        <f>IF(H158=Base!X1,1,0)</f>
        <v>0</v>
      </c>
      <c r="J158" s="343"/>
      <c r="K158" s="34"/>
      <c r="L158" s="34"/>
      <c r="M158" s="34"/>
      <c r="N158" s="34"/>
      <c r="O158" s="34"/>
      <c r="P158" s="34"/>
      <c r="Q158" s="34"/>
      <c r="R158" s="34"/>
      <c r="S158" s="34"/>
      <c r="T158" s="34"/>
      <c r="U158" s="34"/>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80"/>
      <c r="CH158" s="280"/>
      <c r="CI158" s="280"/>
      <c r="CJ158" s="280"/>
      <c r="CK158" s="280"/>
      <c r="CL158" s="280"/>
      <c r="CM158" s="280"/>
      <c r="CN158" s="280"/>
      <c r="CO158" s="280"/>
      <c r="CP158" s="280"/>
      <c r="CQ158" s="280"/>
      <c r="CR158" s="280"/>
      <c r="CS158" s="280"/>
      <c r="CT158" s="280"/>
      <c r="CU158" s="280"/>
      <c r="CV158" s="280"/>
      <c r="CW158" s="280"/>
      <c r="CX158" s="280"/>
      <c r="CY158" s="280"/>
      <c r="CZ158" s="280"/>
      <c r="DA158" s="280"/>
      <c r="DB158" s="280"/>
      <c r="DC158" s="280"/>
      <c r="DD158" s="280"/>
      <c r="DE158" s="280"/>
      <c r="DF158" s="280"/>
      <c r="DG158" s="280"/>
      <c r="DH158" s="280"/>
      <c r="DI158" s="280"/>
      <c r="DJ158" s="280"/>
      <c r="DK158" s="280"/>
      <c r="DL158" s="280"/>
      <c r="DM158" s="280"/>
      <c r="DN158" s="280"/>
      <c r="DO158" s="280"/>
      <c r="DP158" s="280"/>
      <c r="DQ158" s="280"/>
      <c r="DR158" s="280"/>
      <c r="DS158" s="280"/>
      <c r="DT158" s="280"/>
      <c r="DU158" s="280"/>
      <c r="DV158" s="280"/>
      <c r="DW158" s="280"/>
      <c r="DX158" s="280"/>
      <c r="DY158" s="280"/>
      <c r="DZ158" s="280"/>
      <c r="EA158" s="280"/>
      <c r="EB158" s="280"/>
      <c r="EC158" s="280"/>
      <c r="ED158" s="280"/>
      <c r="EE158" s="280"/>
      <c r="EF158" s="280"/>
      <c r="EG158" s="280"/>
    </row>
    <row r="159" spans="1:137" ht="45" customHeight="1" x14ac:dyDescent="0.25">
      <c r="A159" s="40" t="s">
        <v>16</v>
      </c>
      <c r="B159" s="35" t="s">
        <v>134</v>
      </c>
      <c r="C159" s="35" t="s">
        <v>7</v>
      </c>
      <c r="D159" s="35" t="s">
        <v>26</v>
      </c>
      <c r="E159" s="36" t="s">
        <v>32</v>
      </c>
      <c r="F159" s="37" t="s">
        <v>307</v>
      </c>
      <c r="G159" s="347" t="s">
        <v>762</v>
      </c>
      <c r="H159" s="351"/>
      <c r="I159" s="36">
        <f>IF(H159=Base!X1,1,0)</f>
        <v>0</v>
      </c>
      <c r="J159" s="343"/>
      <c r="K159" s="34"/>
      <c r="L159" s="34"/>
      <c r="M159" s="34"/>
      <c r="N159" s="34"/>
      <c r="O159" s="34"/>
      <c r="P159" s="34"/>
      <c r="Q159" s="34"/>
      <c r="R159" s="34"/>
      <c r="S159" s="34"/>
      <c r="T159" s="34"/>
      <c r="U159" s="34"/>
      <c r="V159" s="280"/>
      <c r="W159" s="280"/>
      <c r="X159" s="280"/>
      <c r="Y159" s="280"/>
      <c r="Z159" s="280"/>
      <c r="AA159" s="280"/>
      <c r="AB159" s="280"/>
      <c r="AC159" s="280"/>
      <c r="AD159" s="280"/>
      <c r="AE159" s="280"/>
      <c r="AF159" s="280"/>
      <c r="AG159" s="280"/>
      <c r="AH159" s="280"/>
      <c r="AI159" s="280"/>
      <c r="AJ159" s="280"/>
      <c r="AK159" s="280"/>
      <c r="AL159" s="280"/>
      <c r="AM159" s="280"/>
      <c r="AN159" s="280"/>
      <c r="AO159" s="280"/>
      <c r="AP159" s="280"/>
      <c r="AQ159" s="280"/>
      <c r="AR159" s="280"/>
      <c r="AS159" s="280"/>
      <c r="AT159" s="280"/>
      <c r="AU159" s="280"/>
      <c r="AV159" s="280"/>
      <c r="AW159" s="280"/>
      <c r="AX159" s="280"/>
      <c r="AY159" s="280"/>
      <c r="AZ159" s="280"/>
      <c r="BA159" s="280"/>
      <c r="BB159" s="280"/>
      <c r="BC159" s="280"/>
      <c r="BD159" s="280"/>
      <c r="BE159" s="280"/>
      <c r="BF159" s="280"/>
      <c r="BG159" s="280"/>
      <c r="BH159" s="280"/>
      <c r="BI159" s="280"/>
      <c r="BJ159" s="280"/>
      <c r="BK159" s="280"/>
      <c r="BL159" s="280"/>
      <c r="BM159" s="280"/>
      <c r="BN159" s="280"/>
      <c r="BO159" s="280"/>
      <c r="BP159" s="280"/>
      <c r="BQ159" s="280"/>
      <c r="BR159" s="280"/>
      <c r="BS159" s="280"/>
      <c r="BT159" s="280"/>
      <c r="BU159" s="280"/>
      <c r="BV159" s="280"/>
      <c r="BW159" s="280"/>
      <c r="BX159" s="280"/>
      <c r="BY159" s="280"/>
      <c r="BZ159" s="280"/>
      <c r="CA159" s="280"/>
      <c r="CB159" s="280"/>
      <c r="CC159" s="280"/>
      <c r="CD159" s="280"/>
      <c r="CE159" s="280"/>
      <c r="CF159" s="280"/>
      <c r="CG159" s="280"/>
      <c r="CH159" s="280"/>
      <c r="CI159" s="280"/>
      <c r="CJ159" s="280"/>
      <c r="CK159" s="280"/>
      <c r="CL159" s="280"/>
      <c r="CM159" s="280"/>
      <c r="CN159" s="280"/>
      <c r="CO159" s="280"/>
      <c r="CP159" s="280"/>
      <c r="CQ159" s="280"/>
      <c r="CR159" s="280"/>
      <c r="CS159" s="280"/>
      <c r="CT159" s="280"/>
      <c r="CU159" s="280"/>
      <c r="CV159" s="280"/>
      <c r="CW159" s="280"/>
      <c r="CX159" s="280"/>
      <c r="CY159" s="280"/>
      <c r="CZ159" s="280"/>
      <c r="DA159" s="280"/>
      <c r="DB159" s="280"/>
      <c r="DC159" s="280"/>
      <c r="DD159" s="280"/>
      <c r="DE159" s="280"/>
      <c r="DF159" s="280"/>
      <c r="DG159" s="280"/>
      <c r="DH159" s="280"/>
      <c r="DI159" s="280"/>
      <c r="DJ159" s="280"/>
      <c r="DK159" s="280"/>
      <c r="DL159" s="280"/>
      <c r="DM159" s="280"/>
      <c r="DN159" s="280"/>
      <c r="DO159" s="280"/>
      <c r="DP159" s="280"/>
      <c r="DQ159" s="280"/>
      <c r="DR159" s="280"/>
      <c r="DS159" s="280"/>
      <c r="DT159" s="280"/>
      <c r="DU159" s="280"/>
      <c r="DV159" s="280"/>
      <c r="DW159" s="280"/>
      <c r="DX159" s="280"/>
      <c r="DY159" s="280"/>
      <c r="DZ159" s="280"/>
      <c r="EA159" s="280"/>
      <c r="EB159" s="280"/>
      <c r="EC159" s="280"/>
      <c r="ED159" s="280"/>
      <c r="EE159" s="280"/>
      <c r="EF159" s="280"/>
      <c r="EG159" s="280"/>
    </row>
    <row r="160" spans="1:137" ht="45" customHeight="1" x14ac:dyDescent="0.25">
      <c r="A160" s="40" t="s">
        <v>16</v>
      </c>
      <c r="B160" s="35" t="s">
        <v>134</v>
      </c>
      <c r="C160" s="67" t="s">
        <v>6</v>
      </c>
      <c r="D160" s="35" t="s">
        <v>10</v>
      </c>
      <c r="E160" s="35" t="s">
        <v>33</v>
      </c>
      <c r="F160" s="37" t="s">
        <v>308</v>
      </c>
      <c r="G160" s="347" t="s">
        <v>764</v>
      </c>
      <c r="H160" s="351"/>
      <c r="I160" s="36">
        <f>IF(H160=Base!X1,1,0)</f>
        <v>0</v>
      </c>
      <c r="J160" s="343"/>
      <c r="K160" s="34"/>
      <c r="L160" s="34"/>
      <c r="M160" s="34"/>
      <c r="N160" s="34"/>
      <c r="O160" s="34"/>
      <c r="P160" s="34"/>
      <c r="Q160" s="34"/>
      <c r="R160" s="34"/>
      <c r="S160" s="34"/>
      <c r="T160" s="34"/>
      <c r="U160" s="34"/>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80"/>
      <c r="CX160" s="280"/>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row>
    <row r="161" spans="1:137" ht="45" customHeight="1" x14ac:dyDescent="0.25">
      <c r="A161" s="40" t="s">
        <v>16</v>
      </c>
      <c r="B161" s="35" t="s">
        <v>134</v>
      </c>
      <c r="C161" s="35" t="s">
        <v>7</v>
      </c>
      <c r="D161" s="35" t="s">
        <v>12</v>
      </c>
      <c r="E161" s="35" t="s">
        <v>33</v>
      </c>
      <c r="F161" s="37" t="s">
        <v>309</v>
      </c>
      <c r="G161" s="347" t="s">
        <v>764</v>
      </c>
      <c r="H161" s="351"/>
      <c r="I161" s="36">
        <f>IF(H161=Base!X1,1,0)</f>
        <v>0</v>
      </c>
      <c r="J161" s="343"/>
      <c r="K161" s="34"/>
      <c r="L161" s="34"/>
      <c r="M161" s="34"/>
      <c r="N161" s="34"/>
      <c r="O161" s="34"/>
      <c r="P161" s="34"/>
      <c r="Q161" s="34"/>
      <c r="R161" s="34"/>
      <c r="S161" s="34"/>
      <c r="T161" s="34"/>
      <c r="U161" s="34"/>
      <c r="V161" s="280"/>
      <c r="W161" s="280"/>
      <c r="X161" s="280"/>
      <c r="Y161" s="280"/>
      <c r="Z161" s="280"/>
      <c r="AA161" s="280"/>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80"/>
      <c r="BN161" s="280"/>
      <c r="BO161" s="280"/>
      <c r="BP161" s="280"/>
      <c r="BQ161" s="280"/>
      <c r="BR161" s="280"/>
      <c r="BS161" s="280"/>
      <c r="BT161" s="280"/>
      <c r="BU161" s="280"/>
      <c r="BV161" s="280"/>
      <c r="BW161" s="280"/>
      <c r="BX161" s="280"/>
      <c r="BY161" s="280"/>
      <c r="BZ161" s="280"/>
      <c r="CA161" s="280"/>
      <c r="CB161" s="280"/>
      <c r="CC161" s="280"/>
      <c r="CD161" s="280"/>
      <c r="CE161" s="280"/>
      <c r="CF161" s="280"/>
      <c r="CG161" s="280"/>
      <c r="CH161" s="280"/>
      <c r="CI161" s="280"/>
      <c r="CJ161" s="280"/>
      <c r="CK161" s="280"/>
      <c r="CL161" s="280"/>
      <c r="CM161" s="280"/>
      <c r="CN161" s="280"/>
      <c r="CO161" s="280"/>
      <c r="CP161" s="280"/>
      <c r="CQ161" s="280"/>
      <c r="CR161" s="280"/>
      <c r="CS161" s="280"/>
      <c r="CT161" s="280"/>
      <c r="CU161" s="280"/>
      <c r="CV161" s="280"/>
      <c r="CW161" s="280"/>
      <c r="CX161" s="280"/>
      <c r="CY161" s="280"/>
      <c r="CZ161" s="280"/>
      <c r="DA161" s="280"/>
      <c r="DB161" s="280"/>
      <c r="DC161" s="280"/>
      <c r="DD161" s="280"/>
      <c r="DE161" s="280"/>
      <c r="DF161" s="280"/>
      <c r="DG161" s="280"/>
      <c r="DH161" s="280"/>
      <c r="DI161" s="280"/>
      <c r="DJ161" s="280"/>
      <c r="DK161" s="280"/>
      <c r="DL161" s="280"/>
      <c r="DM161" s="280"/>
      <c r="DN161" s="280"/>
      <c r="DO161" s="280"/>
      <c r="DP161" s="280"/>
      <c r="DQ161" s="280"/>
      <c r="DR161" s="280"/>
      <c r="DS161" s="280"/>
      <c r="DT161" s="280"/>
      <c r="DU161" s="280"/>
      <c r="DV161" s="280"/>
      <c r="DW161" s="280"/>
      <c r="DX161" s="280"/>
      <c r="DY161" s="280"/>
      <c r="DZ161" s="280"/>
      <c r="EA161" s="280"/>
      <c r="EB161" s="280"/>
      <c r="EC161" s="280"/>
      <c r="ED161" s="280"/>
      <c r="EE161" s="280"/>
      <c r="EF161" s="280"/>
      <c r="EG161" s="280"/>
    </row>
    <row r="162" spans="1:137" ht="45" customHeight="1" x14ac:dyDescent="0.25">
      <c r="A162" s="40" t="s">
        <v>16</v>
      </c>
      <c r="B162" s="35" t="s">
        <v>135</v>
      </c>
      <c r="C162" s="182" t="s">
        <v>6</v>
      </c>
      <c r="D162" s="36" t="s">
        <v>173</v>
      </c>
      <c r="E162" s="45" t="s">
        <v>31</v>
      </c>
      <c r="F162" s="37" t="s">
        <v>96</v>
      </c>
      <c r="G162" s="348" t="s">
        <v>763</v>
      </c>
      <c r="H162" s="351"/>
      <c r="I162" s="39">
        <f>IF(H162=Base!W6,1,0)</f>
        <v>0</v>
      </c>
      <c r="J162" s="343"/>
      <c r="K162" s="34"/>
      <c r="L162" s="34"/>
      <c r="M162" s="34"/>
      <c r="N162" s="34"/>
      <c r="O162" s="34"/>
      <c r="P162" s="34"/>
      <c r="Q162" s="34"/>
      <c r="R162" s="34"/>
      <c r="S162" s="34"/>
      <c r="T162" s="34"/>
      <c r="U162" s="34"/>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c r="CK162" s="280"/>
      <c r="CL162" s="280"/>
      <c r="CM162" s="280"/>
      <c r="CN162" s="280"/>
      <c r="CO162" s="280"/>
      <c r="CP162" s="280"/>
      <c r="CQ162" s="280"/>
      <c r="CR162" s="280"/>
      <c r="CS162" s="280"/>
      <c r="CT162" s="280"/>
      <c r="CU162" s="280"/>
      <c r="CV162" s="280"/>
      <c r="CW162" s="280"/>
      <c r="CX162" s="280"/>
      <c r="CY162" s="280"/>
      <c r="CZ162" s="280"/>
      <c r="DA162" s="280"/>
      <c r="DB162" s="280"/>
      <c r="DC162" s="280"/>
      <c r="DD162" s="280"/>
      <c r="DE162" s="280"/>
      <c r="DF162" s="280"/>
      <c r="DG162" s="280"/>
      <c r="DH162" s="280"/>
      <c r="DI162" s="280"/>
      <c r="DJ162" s="280"/>
      <c r="DK162" s="280"/>
      <c r="DL162" s="280"/>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row>
    <row r="163" spans="1:137" ht="45" customHeight="1" x14ac:dyDescent="0.25">
      <c r="A163" s="40" t="s">
        <v>16</v>
      </c>
      <c r="B163" s="35" t="s">
        <v>135</v>
      </c>
      <c r="C163" s="36" t="s">
        <v>7</v>
      </c>
      <c r="D163" s="36" t="s">
        <v>173</v>
      </c>
      <c r="E163" s="45" t="s">
        <v>31</v>
      </c>
      <c r="F163" s="37" t="s">
        <v>101</v>
      </c>
      <c r="G163" s="348" t="s">
        <v>763</v>
      </c>
      <c r="H163" s="351"/>
      <c r="I163" s="39">
        <f>Base!AB2</f>
        <v>0</v>
      </c>
      <c r="J163" s="343"/>
      <c r="K163" s="34"/>
      <c r="L163" s="34"/>
      <c r="M163" s="34"/>
      <c r="N163" s="34"/>
      <c r="O163" s="34"/>
      <c r="P163" s="34"/>
      <c r="Q163" s="34"/>
      <c r="R163" s="34"/>
      <c r="S163" s="34"/>
      <c r="T163" s="34"/>
      <c r="U163" s="34"/>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0"/>
      <c r="CB163" s="280"/>
      <c r="CC163" s="280"/>
      <c r="CD163" s="280"/>
      <c r="CE163" s="280"/>
      <c r="CF163" s="280"/>
      <c r="CG163" s="280"/>
      <c r="CH163" s="280"/>
      <c r="CI163" s="280"/>
      <c r="CJ163" s="280"/>
      <c r="CK163" s="280"/>
      <c r="CL163" s="280"/>
      <c r="CM163" s="280"/>
      <c r="CN163" s="280"/>
      <c r="CO163" s="280"/>
      <c r="CP163" s="280"/>
      <c r="CQ163" s="280"/>
      <c r="CR163" s="280"/>
      <c r="CS163" s="280"/>
      <c r="CT163" s="280"/>
      <c r="CU163" s="280"/>
      <c r="CV163" s="280"/>
      <c r="CW163" s="280"/>
      <c r="CX163" s="280"/>
      <c r="CY163" s="280"/>
      <c r="CZ163" s="280"/>
      <c r="DA163" s="280"/>
      <c r="DB163" s="280"/>
      <c r="DC163" s="280"/>
      <c r="DD163" s="280"/>
      <c r="DE163" s="280"/>
      <c r="DF163" s="280"/>
      <c r="DG163" s="280"/>
      <c r="DH163" s="280"/>
      <c r="DI163" s="280"/>
      <c r="DJ163" s="280"/>
      <c r="DK163" s="280"/>
      <c r="DL163" s="280"/>
      <c r="DM163" s="280"/>
      <c r="DN163" s="280"/>
      <c r="DO163" s="280"/>
      <c r="DP163" s="280"/>
      <c r="DQ163" s="280"/>
      <c r="DR163" s="280"/>
      <c r="DS163" s="280"/>
      <c r="DT163" s="280"/>
      <c r="DU163" s="280"/>
      <c r="DV163" s="280"/>
      <c r="DW163" s="280"/>
      <c r="DX163" s="280"/>
      <c r="DY163" s="280"/>
      <c r="DZ163" s="280"/>
      <c r="EA163" s="280"/>
      <c r="EB163" s="280"/>
      <c r="EC163" s="280"/>
      <c r="ED163" s="280"/>
      <c r="EE163" s="280"/>
      <c r="EF163" s="280"/>
      <c r="EG163" s="280"/>
    </row>
    <row r="164" spans="1:137" ht="45" customHeight="1" x14ac:dyDescent="0.25">
      <c r="A164" s="40" t="s">
        <v>16</v>
      </c>
      <c r="B164" s="35" t="s">
        <v>135</v>
      </c>
      <c r="C164" s="66" t="s">
        <v>6</v>
      </c>
      <c r="D164" s="36" t="s">
        <v>173</v>
      </c>
      <c r="E164" s="45" t="s">
        <v>31</v>
      </c>
      <c r="F164" s="37" t="s">
        <v>275</v>
      </c>
      <c r="G164" s="348" t="s">
        <v>763</v>
      </c>
      <c r="H164" s="354"/>
      <c r="I164" s="41"/>
      <c r="J164" s="343"/>
      <c r="K164" s="34"/>
      <c r="L164" s="34"/>
      <c r="M164" s="34"/>
      <c r="N164" s="34"/>
      <c r="O164" s="34"/>
      <c r="P164" s="34"/>
      <c r="Q164" s="34"/>
      <c r="R164" s="34"/>
      <c r="S164" s="34"/>
      <c r="T164" s="34"/>
      <c r="U164" s="34"/>
      <c r="V164" s="280"/>
      <c r="W164" s="280"/>
      <c r="X164" s="280"/>
      <c r="Y164" s="280"/>
      <c r="Z164" s="280"/>
      <c r="AA164" s="280"/>
      <c r="AB164" s="280"/>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0"/>
      <c r="CB164" s="280"/>
      <c r="CC164" s="280"/>
      <c r="CD164" s="280"/>
      <c r="CE164" s="280"/>
      <c r="CF164" s="280"/>
      <c r="CG164" s="280"/>
      <c r="CH164" s="280"/>
      <c r="CI164" s="280"/>
      <c r="CJ164" s="280"/>
      <c r="CK164" s="280"/>
      <c r="CL164" s="280"/>
      <c r="CM164" s="280"/>
      <c r="CN164" s="280"/>
      <c r="CO164" s="280"/>
      <c r="CP164" s="280"/>
      <c r="CQ164" s="280"/>
      <c r="CR164" s="280"/>
      <c r="CS164" s="280"/>
      <c r="CT164" s="280"/>
      <c r="CU164" s="280"/>
      <c r="CV164" s="280"/>
      <c r="CW164" s="280"/>
      <c r="CX164" s="280"/>
      <c r="CY164" s="280"/>
      <c r="CZ164" s="280"/>
      <c r="DA164" s="280"/>
      <c r="DB164" s="280"/>
      <c r="DC164" s="280"/>
      <c r="DD164" s="280"/>
      <c r="DE164" s="280"/>
      <c r="DF164" s="280"/>
      <c r="DG164" s="280"/>
      <c r="DH164" s="280"/>
      <c r="DI164" s="280"/>
      <c r="DJ164" s="280"/>
      <c r="DK164" s="280"/>
      <c r="DL164" s="280"/>
      <c r="DM164" s="280"/>
      <c r="DN164" s="280"/>
      <c r="DO164" s="280"/>
      <c r="DP164" s="280"/>
      <c r="DQ164" s="280"/>
      <c r="DR164" s="280"/>
      <c r="DS164" s="280"/>
      <c r="DT164" s="280"/>
      <c r="DU164" s="280"/>
      <c r="DV164" s="280"/>
      <c r="DW164" s="280"/>
      <c r="DX164" s="280"/>
      <c r="DY164" s="280"/>
      <c r="DZ164" s="280"/>
      <c r="EA164" s="280"/>
      <c r="EB164" s="280"/>
      <c r="EC164" s="280"/>
      <c r="ED164" s="280"/>
      <c r="EE164" s="280"/>
      <c r="EF164" s="280"/>
      <c r="EG164" s="280"/>
    </row>
    <row r="165" spans="1:137" ht="45" customHeight="1" x14ac:dyDescent="0.25">
      <c r="A165" s="47" t="s">
        <v>91</v>
      </c>
      <c r="B165" s="35" t="s">
        <v>50</v>
      </c>
      <c r="C165" s="36" t="s">
        <v>7</v>
      </c>
      <c r="D165" s="36" t="s">
        <v>26</v>
      </c>
      <c r="E165" s="45" t="s">
        <v>355</v>
      </c>
      <c r="F165" s="37" t="s">
        <v>748</v>
      </c>
      <c r="G165" s="345"/>
      <c r="H165" s="351"/>
      <c r="I165" s="39">
        <f>IF(H165=Base!X1,1,0)</f>
        <v>0</v>
      </c>
      <c r="J165" s="343"/>
      <c r="K165" s="34"/>
      <c r="L165" s="34"/>
      <c r="M165" s="34"/>
      <c r="N165" s="34"/>
      <c r="O165" s="34"/>
      <c r="P165" s="34"/>
      <c r="Q165" s="34"/>
      <c r="R165" s="34"/>
      <c r="S165" s="34"/>
      <c r="T165" s="34"/>
      <c r="U165" s="34"/>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c r="BX165" s="280"/>
      <c r="BY165" s="280"/>
      <c r="BZ165" s="280"/>
      <c r="CA165" s="280"/>
      <c r="CB165" s="280"/>
      <c r="CC165" s="280"/>
      <c r="CD165" s="280"/>
      <c r="CE165" s="280"/>
      <c r="CF165" s="280"/>
      <c r="CG165" s="280"/>
      <c r="CH165" s="280"/>
      <c r="CI165" s="280"/>
      <c r="CJ165" s="280"/>
      <c r="CK165" s="280"/>
      <c r="CL165" s="280"/>
      <c r="CM165" s="280"/>
      <c r="CN165" s="280"/>
      <c r="CO165" s="280"/>
      <c r="CP165" s="280"/>
      <c r="CQ165" s="280"/>
      <c r="CR165" s="280"/>
      <c r="CS165" s="280"/>
      <c r="CT165" s="280"/>
      <c r="CU165" s="280"/>
      <c r="CV165" s="280"/>
      <c r="CW165" s="280"/>
      <c r="CX165" s="280"/>
      <c r="CY165" s="280"/>
      <c r="CZ165" s="280"/>
      <c r="DA165" s="280"/>
      <c r="DB165" s="280"/>
      <c r="DC165" s="280"/>
      <c r="DD165" s="280"/>
      <c r="DE165" s="280"/>
      <c r="DF165" s="280"/>
      <c r="DG165" s="280"/>
      <c r="DH165" s="280"/>
      <c r="DI165" s="280"/>
      <c r="DJ165" s="280"/>
      <c r="DK165" s="280"/>
      <c r="DL165" s="280"/>
      <c r="DM165" s="280"/>
      <c r="DN165" s="280"/>
      <c r="DO165" s="280"/>
      <c r="DP165" s="280"/>
      <c r="DQ165" s="280"/>
      <c r="DR165" s="280"/>
      <c r="DS165" s="280"/>
      <c r="DT165" s="280"/>
      <c r="DU165" s="280"/>
      <c r="DV165" s="280"/>
      <c r="DW165" s="280"/>
      <c r="DX165" s="280"/>
      <c r="DY165" s="280"/>
      <c r="DZ165" s="280"/>
      <c r="EA165" s="280"/>
      <c r="EB165" s="280"/>
      <c r="EC165" s="280"/>
      <c r="ED165" s="280"/>
      <c r="EE165" s="280"/>
      <c r="EF165" s="280"/>
      <c r="EG165" s="280"/>
    </row>
    <row r="166" spans="1:137" ht="45" customHeight="1" x14ac:dyDescent="0.25">
      <c r="A166" s="47" t="s">
        <v>91</v>
      </c>
      <c r="B166" s="35" t="s">
        <v>50</v>
      </c>
      <c r="C166" s="66" t="s">
        <v>7</v>
      </c>
      <c r="D166" s="36" t="s">
        <v>173</v>
      </c>
      <c r="E166" s="45" t="s">
        <v>355</v>
      </c>
      <c r="F166" s="37" t="s">
        <v>106</v>
      </c>
      <c r="G166" s="345"/>
      <c r="H166" s="351"/>
      <c r="I166" s="39">
        <f>IF(H166=Base!X1,1,0)</f>
        <v>0</v>
      </c>
      <c r="J166" s="343"/>
      <c r="K166" s="34"/>
      <c r="L166" s="34"/>
      <c r="M166" s="34"/>
      <c r="N166" s="34"/>
      <c r="O166" s="34"/>
      <c r="P166" s="34"/>
      <c r="Q166" s="34"/>
      <c r="R166" s="34"/>
      <c r="S166" s="34"/>
      <c r="T166" s="34"/>
      <c r="U166" s="34"/>
      <c r="V166" s="280"/>
      <c r="W166" s="280"/>
      <c r="X166" s="280"/>
      <c r="Y166" s="280"/>
      <c r="Z166" s="280"/>
      <c r="AA166" s="280"/>
      <c r="AB166" s="280"/>
      <c r="AC166" s="280"/>
      <c r="AD166" s="280"/>
      <c r="AE166" s="280"/>
      <c r="AF166" s="280"/>
      <c r="AG166" s="280"/>
      <c r="AH166" s="280"/>
      <c r="AI166" s="280"/>
      <c r="AJ166" s="280"/>
      <c r="AK166" s="280"/>
      <c r="AL166" s="280"/>
      <c r="AM166" s="280"/>
      <c r="AN166" s="280"/>
      <c r="AO166" s="280"/>
      <c r="AP166" s="280"/>
      <c r="AQ166" s="280"/>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280"/>
      <c r="BP166" s="280"/>
      <c r="BQ166" s="280"/>
      <c r="BR166" s="280"/>
      <c r="BS166" s="280"/>
      <c r="BT166" s="280"/>
      <c r="BU166" s="280"/>
      <c r="BV166" s="280"/>
      <c r="BW166" s="280"/>
      <c r="BX166" s="280"/>
      <c r="BY166" s="280"/>
      <c r="BZ166" s="280"/>
      <c r="CA166" s="280"/>
      <c r="CB166" s="280"/>
      <c r="CC166" s="280"/>
      <c r="CD166" s="280"/>
      <c r="CE166" s="280"/>
      <c r="CF166" s="280"/>
      <c r="CG166" s="280"/>
      <c r="CH166" s="280"/>
      <c r="CI166" s="280"/>
      <c r="CJ166" s="280"/>
      <c r="CK166" s="280"/>
      <c r="CL166" s="280"/>
      <c r="CM166" s="280"/>
      <c r="CN166" s="280"/>
      <c r="CO166" s="280"/>
      <c r="CP166" s="280"/>
      <c r="CQ166" s="280"/>
      <c r="CR166" s="280"/>
      <c r="CS166" s="280"/>
      <c r="CT166" s="280"/>
      <c r="CU166" s="280"/>
      <c r="CV166" s="280"/>
      <c r="CW166" s="280"/>
      <c r="CX166" s="280"/>
      <c r="CY166" s="280"/>
      <c r="CZ166" s="280"/>
      <c r="DA166" s="280"/>
      <c r="DB166" s="280"/>
      <c r="DC166" s="280"/>
      <c r="DD166" s="280"/>
      <c r="DE166" s="280"/>
      <c r="DF166" s="280"/>
      <c r="DG166" s="280"/>
      <c r="DH166" s="280"/>
      <c r="DI166" s="280"/>
      <c r="DJ166" s="280"/>
      <c r="DK166" s="280"/>
      <c r="DL166" s="280"/>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row>
    <row r="167" spans="1:137" ht="45" customHeight="1" x14ac:dyDescent="0.25">
      <c r="A167" s="47" t="s">
        <v>91</v>
      </c>
      <c r="B167" s="35" t="s">
        <v>50</v>
      </c>
      <c r="C167" s="36" t="s">
        <v>7</v>
      </c>
      <c r="D167" s="36" t="s">
        <v>173</v>
      </c>
      <c r="E167" s="45" t="s">
        <v>355</v>
      </c>
      <c r="F167" s="37" t="s">
        <v>104</v>
      </c>
      <c r="G167" s="345"/>
      <c r="H167" s="351"/>
      <c r="I167" s="39">
        <f>IF(H167=Base!W1,1,0)</f>
        <v>0</v>
      </c>
      <c r="J167" s="343"/>
      <c r="K167" s="34"/>
      <c r="L167" s="34"/>
      <c r="M167" s="34"/>
      <c r="N167" s="34"/>
      <c r="O167" s="34"/>
      <c r="P167" s="34"/>
      <c r="Q167" s="34"/>
      <c r="R167" s="34"/>
      <c r="S167" s="34"/>
      <c r="T167" s="34"/>
      <c r="U167" s="34"/>
      <c r="V167" s="280"/>
      <c r="W167" s="280"/>
      <c r="X167" s="280"/>
      <c r="Y167" s="280"/>
      <c r="Z167" s="280"/>
      <c r="AA167" s="280"/>
      <c r="AB167" s="280"/>
      <c r="AC167" s="280"/>
      <c r="AD167" s="280"/>
      <c r="AE167" s="280"/>
      <c r="AF167" s="280"/>
      <c r="AG167" s="280"/>
      <c r="AH167" s="280"/>
      <c r="AI167" s="280"/>
      <c r="AJ167" s="280"/>
      <c r="AK167" s="280"/>
      <c r="AL167" s="280"/>
      <c r="AM167" s="280"/>
      <c r="AN167" s="280"/>
      <c r="AO167" s="280"/>
      <c r="AP167" s="280"/>
      <c r="AQ167" s="280"/>
      <c r="AR167" s="280"/>
      <c r="AS167" s="280"/>
      <c r="AT167" s="280"/>
      <c r="AU167" s="280"/>
      <c r="AV167" s="280"/>
      <c r="AW167" s="280"/>
      <c r="AX167" s="280"/>
      <c r="AY167" s="280"/>
      <c r="AZ167" s="280"/>
      <c r="BA167" s="280"/>
      <c r="BB167" s="280"/>
      <c r="BC167" s="280"/>
      <c r="BD167" s="280"/>
      <c r="BE167" s="280"/>
      <c r="BF167" s="280"/>
      <c r="BG167" s="280"/>
      <c r="BH167" s="280"/>
      <c r="BI167" s="280"/>
      <c r="BJ167" s="280"/>
      <c r="BK167" s="280"/>
      <c r="BL167" s="280"/>
      <c r="BM167" s="280"/>
      <c r="BN167" s="280"/>
      <c r="BO167" s="280"/>
      <c r="BP167" s="280"/>
      <c r="BQ167" s="280"/>
      <c r="BR167" s="280"/>
      <c r="BS167" s="280"/>
      <c r="BT167" s="280"/>
      <c r="BU167" s="280"/>
      <c r="BV167" s="280"/>
      <c r="BW167" s="280"/>
      <c r="BX167" s="280"/>
      <c r="BY167" s="280"/>
      <c r="BZ167" s="280"/>
      <c r="CA167" s="280"/>
      <c r="CB167" s="280"/>
      <c r="CC167" s="280"/>
      <c r="CD167" s="280"/>
      <c r="CE167" s="280"/>
      <c r="CF167" s="280"/>
      <c r="CG167" s="280"/>
      <c r="CH167" s="280"/>
      <c r="CI167" s="280"/>
      <c r="CJ167" s="280"/>
      <c r="CK167" s="280"/>
      <c r="CL167" s="280"/>
      <c r="CM167" s="280"/>
      <c r="CN167" s="280"/>
      <c r="CO167" s="280"/>
      <c r="CP167" s="280"/>
      <c r="CQ167" s="280"/>
      <c r="CR167" s="280"/>
      <c r="CS167" s="280"/>
      <c r="CT167" s="280"/>
      <c r="CU167" s="280"/>
      <c r="CV167" s="280"/>
      <c r="CW167" s="280"/>
      <c r="CX167" s="280"/>
      <c r="CY167" s="280"/>
      <c r="CZ167" s="280"/>
      <c r="DA167" s="280"/>
      <c r="DB167" s="280"/>
      <c r="DC167" s="280"/>
      <c r="DD167" s="280"/>
      <c r="DE167" s="280"/>
      <c r="DF167" s="280"/>
      <c r="DG167" s="280"/>
      <c r="DH167" s="280"/>
      <c r="DI167" s="280"/>
      <c r="DJ167" s="280"/>
      <c r="DK167" s="280"/>
      <c r="DL167" s="280"/>
      <c r="DM167" s="280"/>
      <c r="DN167" s="280"/>
      <c r="DO167" s="280"/>
      <c r="DP167" s="280"/>
      <c r="DQ167" s="280"/>
      <c r="DR167" s="280"/>
      <c r="DS167" s="280"/>
      <c r="DT167" s="280"/>
      <c r="DU167" s="280"/>
      <c r="DV167" s="280"/>
      <c r="DW167" s="280"/>
      <c r="DX167" s="280"/>
      <c r="DY167" s="280"/>
      <c r="DZ167" s="280"/>
      <c r="EA167" s="280"/>
      <c r="EB167" s="280"/>
      <c r="EC167" s="280"/>
      <c r="ED167" s="280"/>
      <c r="EE167" s="280"/>
      <c r="EF167" s="280"/>
      <c r="EG167" s="280"/>
    </row>
    <row r="168" spans="1:137" ht="45" customHeight="1" x14ac:dyDescent="0.25">
      <c r="A168" s="47" t="s">
        <v>91</v>
      </c>
      <c r="B168" s="35" t="s">
        <v>50</v>
      </c>
      <c r="C168" s="66" t="s">
        <v>6</v>
      </c>
      <c r="D168" s="36" t="s">
        <v>26</v>
      </c>
      <c r="E168" s="36" t="s">
        <v>32</v>
      </c>
      <c r="F168" s="37" t="s">
        <v>110</v>
      </c>
      <c r="G168" s="345"/>
      <c r="H168" s="351"/>
      <c r="I168" s="39">
        <f>IF(H168=Base!W1,1,0)</f>
        <v>0</v>
      </c>
      <c r="J168" s="343"/>
      <c r="K168" s="34"/>
      <c r="L168" s="34"/>
      <c r="M168" s="34"/>
      <c r="N168" s="34"/>
      <c r="O168" s="34"/>
      <c r="P168" s="34"/>
      <c r="Q168" s="34"/>
      <c r="R168" s="34"/>
      <c r="S168" s="34"/>
      <c r="T168" s="34"/>
      <c r="U168" s="34"/>
      <c r="V168" s="280"/>
      <c r="W168" s="280"/>
      <c r="X168" s="280"/>
      <c r="Y168" s="280"/>
      <c r="Z168" s="280"/>
      <c r="AA168" s="280"/>
      <c r="AB168" s="280"/>
      <c r="AC168" s="280"/>
      <c r="AD168" s="280"/>
      <c r="AE168" s="280"/>
      <c r="AF168" s="280"/>
      <c r="AG168" s="280"/>
      <c r="AH168" s="280"/>
      <c r="AI168" s="280"/>
      <c r="AJ168" s="280"/>
      <c r="AK168" s="280"/>
      <c r="AL168" s="280"/>
      <c r="AM168" s="280"/>
      <c r="AN168" s="280"/>
      <c r="AO168" s="280"/>
      <c r="AP168" s="280"/>
      <c r="AQ168" s="280"/>
      <c r="AR168" s="280"/>
      <c r="AS168" s="280"/>
      <c r="AT168" s="280"/>
      <c r="AU168" s="280"/>
      <c r="AV168" s="280"/>
      <c r="AW168" s="280"/>
      <c r="AX168" s="280"/>
      <c r="AY168" s="280"/>
      <c r="AZ168" s="280"/>
      <c r="BA168" s="280"/>
      <c r="BB168" s="280"/>
      <c r="BC168" s="280"/>
      <c r="BD168" s="280"/>
      <c r="BE168" s="280"/>
      <c r="BF168" s="280"/>
      <c r="BG168" s="280"/>
      <c r="BH168" s="280"/>
      <c r="BI168" s="280"/>
      <c r="BJ168" s="280"/>
      <c r="BK168" s="280"/>
      <c r="BL168" s="280"/>
      <c r="BM168" s="280"/>
      <c r="BN168" s="280"/>
      <c r="BO168" s="280"/>
      <c r="BP168" s="280"/>
      <c r="BQ168" s="280"/>
      <c r="BR168" s="280"/>
      <c r="BS168" s="280"/>
      <c r="BT168" s="280"/>
      <c r="BU168" s="280"/>
      <c r="BV168" s="280"/>
      <c r="BW168" s="280"/>
      <c r="BX168" s="280"/>
      <c r="BY168" s="280"/>
      <c r="BZ168" s="280"/>
      <c r="CA168" s="280"/>
      <c r="CB168" s="280"/>
      <c r="CC168" s="280"/>
      <c r="CD168" s="280"/>
      <c r="CE168" s="280"/>
      <c r="CF168" s="280"/>
      <c r="CG168" s="280"/>
      <c r="CH168" s="280"/>
      <c r="CI168" s="280"/>
      <c r="CJ168" s="280"/>
      <c r="CK168" s="280"/>
      <c r="CL168" s="280"/>
      <c r="CM168" s="280"/>
      <c r="CN168" s="280"/>
      <c r="CO168" s="280"/>
      <c r="CP168" s="280"/>
      <c r="CQ168" s="280"/>
      <c r="CR168" s="280"/>
      <c r="CS168" s="280"/>
      <c r="CT168" s="280"/>
      <c r="CU168" s="280"/>
      <c r="CV168" s="280"/>
      <c r="CW168" s="280"/>
      <c r="CX168" s="280"/>
      <c r="CY168" s="280"/>
      <c r="CZ168" s="280"/>
      <c r="DA168" s="280"/>
      <c r="DB168" s="280"/>
      <c r="DC168" s="280"/>
      <c r="DD168" s="280"/>
      <c r="DE168" s="280"/>
      <c r="DF168" s="280"/>
      <c r="DG168" s="280"/>
      <c r="DH168" s="280"/>
      <c r="DI168" s="280"/>
      <c r="DJ168" s="280"/>
      <c r="DK168" s="280"/>
      <c r="DL168" s="280"/>
      <c r="DM168" s="280"/>
      <c r="DN168" s="280"/>
      <c r="DO168" s="280"/>
      <c r="DP168" s="280"/>
      <c r="DQ168" s="280"/>
      <c r="DR168" s="280"/>
      <c r="DS168" s="280"/>
      <c r="DT168" s="280"/>
      <c r="DU168" s="280"/>
      <c r="DV168" s="280"/>
      <c r="DW168" s="280"/>
      <c r="DX168" s="280"/>
      <c r="DY168" s="280"/>
      <c r="DZ168" s="280"/>
      <c r="EA168" s="280"/>
      <c r="EB168" s="280"/>
      <c r="EC168" s="280"/>
      <c r="ED168" s="280"/>
      <c r="EE168" s="280"/>
      <c r="EF168" s="280"/>
      <c r="EG168" s="280"/>
    </row>
    <row r="169" spans="1:137" ht="45" customHeight="1" x14ac:dyDescent="0.25">
      <c r="A169" s="47" t="s">
        <v>91</v>
      </c>
      <c r="B169" s="35" t="s">
        <v>134</v>
      </c>
      <c r="C169" s="66" t="s">
        <v>6</v>
      </c>
      <c r="D169" s="36" t="s">
        <v>26</v>
      </c>
      <c r="E169" s="36" t="s">
        <v>32</v>
      </c>
      <c r="F169" s="37" t="s">
        <v>152</v>
      </c>
      <c r="G169" s="347" t="s">
        <v>762</v>
      </c>
      <c r="H169" s="351"/>
      <c r="I169" s="39">
        <f>IF(H169=Base!X1,1,0)</f>
        <v>0</v>
      </c>
      <c r="J169" s="343"/>
      <c r="K169" s="34"/>
      <c r="L169" s="34"/>
      <c r="M169" s="34"/>
      <c r="N169" s="34"/>
      <c r="O169" s="34"/>
      <c r="P169" s="34"/>
      <c r="Q169" s="34"/>
      <c r="R169" s="34"/>
      <c r="S169" s="34"/>
      <c r="T169" s="34"/>
      <c r="U169" s="34"/>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280"/>
      <c r="BP169" s="280"/>
      <c r="BQ169" s="280"/>
      <c r="BR169" s="280"/>
      <c r="BS169" s="280"/>
      <c r="BT169" s="280"/>
      <c r="BU169" s="280"/>
      <c r="BV169" s="280"/>
      <c r="BW169" s="280"/>
      <c r="BX169" s="280"/>
      <c r="BY169" s="280"/>
      <c r="BZ169" s="280"/>
      <c r="CA169" s="280"/>
      <c r="CB169" s="280"/>
      <c r="CC169" s="280"/>
      <c r="CD169" s="280"/>
      <c r="CE169" s="280"/>
      <c r="CF169" s="280"/>
      <c r="CG169" s="280"/>
      <c r="CH169" s="280"/>
      <c r="CI169" s="280"/>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row>
    <row r="170" spans="1:137" ht="45" customHeight="1" x14ac:dyDescent="0.25">
      <c r="A170" s="47" t="s">
        <v>91</v>
      </c>
      <c r="B170" s="35" t="s">
        <v>134</v>
      </c>
      <c r="C170" s="66" t="s">
        <v>6</v>
      </c>
      <c r="D170" s="36" t="s">
        <v>10</v>
      </c>
      <c r="E170" s="35" t="s">
        <v>33</v>
      </c>
      <c r="F170" s="37" t="s">
        <v>153</v>
      </c>
      <c r="G170" s="347" t="s">
        <v>764</v>
      </c>
      <c r="H170" s="351"/>
      <c r="I170" s="39">
        <f>IF(H170=Base!W1,1,0)</f>
        <v>0</v>
      </c>
      <c r="J170" s="343"/>
      <c r="K170" s="34"/>
      <c r="L170" s="34"/>
      <c r="M170" s="34"/>
      <c r="N170" s="34"/>
      <c r="O170" s="34"/>
      <c r="P170" s="34"/>
      <c r="Q170" s="34"/>
      <c r="R170" s="34"/>
      <c r="S170" s="34"/>
      <c r="T170" s="34"/>
      <c r="U170" s="34"/>
      <c r="V170" s="280"/>
      <c r="W170" s="280"/>
      <c r="X170" s="280"/>
      <c r="Y170" s="280"/>
      <c r="Z170" s="280"/>
      <c r="AA170" s="280"/>
      <c r="AB170" s="280"/>
      <c r="AC170" s="280"/>
      <c r="AD170" s="280"/>
      <c r="AE170" s="280"/>
      <c r="AF170" s="280"/>
      <c r="AG170" s="280"/>
      <c r="AH170" s="280"/>
      <c r="AI170" s="280"/>
      <c r="AJ170" s="280"/>
      <c r="AK170" s="280"/>
      <c r="AL170" s="280"/>
      <c r="AM170" s="280"/>
      <c r="AN170" s="280"/>
      <c r="AO170" s="280"/>
      <c r="AP170" s="280"/>
      <c r="AQ170" s="280"/>
      <c r="AR170" s="280"/>
      <c r="AS170" s="280"/>
      <c r="AT170" s="280"/>
      <c r="AU170" s="280"/>
      <c r="AV170" s="280"/>
      <c r="AW170" s="280"/>
      <c r="AX170" s="280"/>
      <c r="AY170" s="280"/>
      <c r="AZ170" s="280"/>
      <c r="BA170" s="280"/>
      <c r="BB170" s="280"/>
      <c r="BC170" s="280"/>
      <c r="BD170" s="280"/>
      <c r="BE170" s="280"/>
      <c r="BF170" s="280"/>
      <c r="BG170" s="280"/>
      <c r="BH170" s="280"/>
      <c r="BI170" s="280"/>
      <c r="BJ170" s="280"/>
      <c r="BK170" s="280"/>
      <c r="BL170" s="280"/>
      <c r="BM170" s="280"/>
      <c r="BN170" s="280"/>
      <c r="BO170" s="280"/>
      <c r="BP170" s="280"/>
      <c r="BQ170" s="280"/>
      <c r="BR170" s="280"/>
      <c r="BS170" s="280"/>
      <c r="BT170" s="280"/>
      <c r="BU170" s="280"/>
      <c r="BV170" s="280"/>
      <c r="BW170" s="280"/>
      <c r="BX170" s="280"/>
      <c r="BY170" s="280"/>
      <c r="BZ170" s="280"/>
      <c r="CA170" s="280"/>
      <c r="CB170" s="280"/>
      <c r="CC170" s="280"/>
      <c r="CD170" s="280"/>
      <c r="CE170" s="280"/>
      <c r="CF170" s="280"/>
      <c r="CG170" s="280"/>
      <c r="CH170" s="280"/>
      <c r="CI170" s="280"/>
      <c r="CJ170" s="280"/>
      <c r="CK170" s="280"/>
      <c r="CL170" s="280"/>
      <c r="CM170" s="280"/>
      <c r="CN170" s="280"/>
      <c r="CO170" s="280"/>
      <c r="CP170" s="280"/>
      <c r="CQ170" s="280"/>
      <c r="CR170" s="280"/>
      <c r="CS170" s="280"/>
      <c r="CT170" s="280"/>
      <c r="CU170" s="280"/>
      <c r="CV170" s="280"/>
      <c r="CW170" s="280"/>
      <c r="CX170" s="280"/>
      <c r="CY170" s="280"/>
      <c r="CZ170" s="280"/>
      <c r="DA170" s="280"/>
      <c r="DB170" s="280"/>
      <c r="DC170" s="280"/>
      <c r="DD170" s="280"/>
      <c r="DE170" s="280"/>
      <c r="DF170" s="280"/>
      <c r="DG170" s="280"/>
      <c r="DH170" s="280"/>
      <c r="DI170" s="280"/>
      <c r="DJ170" s="280"/>
      <c r="DK170" s="280"/>
      <c r="DL170" s="280"/>
      <c r="DM170" s="280"/>
      <c r="DN170" s="280"/>
      <c r="DO170" s="280"/>
      <c r="DP170" s="280"/>
      <c r="DQ170" s="280"/>
      <c r="DR170" s="280"/>
      <c r="DS170" s="280"/>
      <c r="DT170" s="280"/>
      <c r="DU170" s="280"/>
      <c r="DV170" s="280"/>
      <c r="DW170" s="280"/>
      <c r="DX170" s="280"/>
      <c r="DY170" s="280"/>
      <c r="DZ170" s="280"/>
      <c r="EA170" s="280"/>
      <c r="EB170" s="280"/>
      <c r="EC170" s="280"/>
      <c r="ED170" s="280"/>
      <c r="EE170" s="280"/>
      <c r="EF170" s="280"/>
      <c r="EG170" s="280"/>
    </row>
    <row r="171" spans="1:137" ht="45" customHeight="1" x14ac:dyDescent="0.25">
      <c r="A171" s="47" t="s">
        <v>91</v>
      </c>
      <c r="B171" s="35" t="s">
        <v>134</v>
      </c>
      <c r="C171" s="66" t="s">
        <v>6</v>
      </c>
      <c r="D171" s="36" t="s">
        <v>10</v>
      </c>
      <c r="E171" s="35" t="s">
        <v>33</v>
      </c>
      <c r="F171" s="37" t="s">
        <v>303</v>
      </c>
      <c r="G171" s="347" t="s">
        <v>764</v>
      </c>
      <c r="H171" s="351"/>
      <c r="I171" s="39">
        <f>IF(H171=Base!X1,1,0)</f>
        <v>0</v>
      </c>
      <c r="J171" s="343"/>
      <c r="K171" s="34"/>
      <c r="L171" s="34"/>
      <c r="M171" s="34"/>
      <c r="N171" s="34"/>
      <c r="O171" s="34"/>
      <c r="P171" s="34"/>
      <c r="Q171" s="34"/>
      <c r="R171" s="34"/>
      <c r="S171" s="34"/>
      <c r="T171" s="34"/>
      <c r="U171" s="34"/>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c r="BX171" s="280"/>
      <c r="BY171" s="280"/>
      <c r="BZ171" s="280"/>
      <c r="CA171" s="280"/>
      <c r="CB171" s="280"/>
      <c r="CC171" s="280"/>
      <c r="CD171" s="280"/>
      <c r="CE171" s="280"/>
      <c r="CF171" s="280"/>
      <c r="CG171" s="280"/>
      <c r="CH171" s="280"/>
      <c r="CI171" s="280"/>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row>
    <row r="172" spans="1:137" ht="45" customHeight="1" x14ac:dyDescent="0.25">
      <c r="A172" s="47" t="s">
        <v>91</v>
      </c>
      <c r="B172" s="35" t="s">
        <v>134</v>
      </c>
      <c r="C172" s="66" t="s">
        <v>7</v>
      </c>
      <c r="D172" s="36" t="s">
        <v>10</v>
      </c>
      <c r="E172" s="36" t="s">
        <v>68</v>
      </c>
      <c r="F172" s="37" t="s">
        <v>154</v>
      </c>
      <c r="G172" s="347" t="s">
        <v>764</v>
      </c>
      <c r="H172" s="351"/>
      <c r="I172" s="39">
        <f>IF(H172=Base!W1,1,0)</f>
        <v>0</v>
      </c>
      <c r="J172" s="343"/>
      <c r="K172" s="34"/>
      <c r="L172" s="34"/>
      <c r="M172" s="34"/>
      <c r="N172" s="34"/>
      <c r="O172" s="34"/>
      <c r="P172" s="34"/>
      <c r="Q172" s="34"/>
      <c r="R172" s="34"/>
      <c r="S172" s="34"/>
      <c r="T172" s="34"/>
      <c r="U172" s="34"/>
      <c r="V172" s="280"/>
      <c r="W172" s="280"/>
      <c r="X172" s="280"/>
      <c r="Y172" s="280"/>
      <c r="Z172" s="280"/>
      <c r="AA172" s="280"/>
      <c r="AB172" s="280"/>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280"/>
      <c r="BP172" s="280"/>
      <c r="BQ172" s="280"/>
      <c r="BR172" s="280"/>
      <c r="BS172" s="280"/>
      <c r="BT172" s="280"/>
      <c r="BU172" s="280"/>
      <c r="BV172" s="280"/>
      <c r="BW172" s="280"/>
      <c r="BX172" s="280"/>
      <c r="BY172" s="280"/>
      <c r="BZ172" s="280"/>
      <c r="CA172" s="280"/>
      <c r="CB172" s="280"/>
      <c r="CC172" s="280"/>
      <c r="CD172" s="280"/>
      <c r="CE172" s="280"/>
      <c r="CF172" s="280"/>
      <c r="CG172" s="280"/>
      <c r="CH172" s="280"/>
      <c r="CI172" s="280"/>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80"/>
      <c r="DE172" s="280"/>
      <c r="DF172" s="280"/>
      <c r="DG172" s="280"/>
      <c r="DH172" s="280"/>
      <c r="DI172" s="280"/>
      <c r="DJ172" s="280"/>
      <c r="DK172" s="280"/>
      <c r="DL172" s="280"/>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row>
    <row r="173" spans="1:137" ht="45" customHeight="1" x14ac:dyDescent="0.25">
      <c r="A173" s="47" t="s">
        <v>91</v>
      </c>
      <c r="B173" s="35" t="s">
        <v>134</v>
      </c>
      <c r="C173" s="66" t="s">
        <v>6</v>
      </c>
      <c r="D173" s="36" t="s">
        <v>26</v>
      </c>
      <c r="E173" s="36" t="s">
        <v>32</v>
      </c>
      <c r="F173" s="37" t="s">
        <v>156</v>
      </c>
      <c r="G173" s="347" t="s">
        <v>762</v>
      </c>
      <c r="H173" s="351"/>
      <c r="I173" s="39">
        <f>IF(H173=Base!X1,1,0)</f>
        <v>0</v>
      </c>
      <c r="J173" s="343"/>
      <c r="K173" s="34"/>
      <c r="L173" s="34"/>
      <c r="M173" s="34"/>
      <c r="N173" s="34"/>
      <c r="O173" s="34"/>
      <c r="P173" s="34"/>
      <c r="Q173" s="34"/>
      <c r="R173" s="34"/>
      <c r="S173" s="34"/>
      <c r="T173" s="34"/>
      <c r="U173" s="34"/>
      <c r="V173" s="280"/>
      <c r="W173" s="280"/>
      <c r="X173" s="280"/>
      <c r="Y173" s="280"/>
      <c r="Z173" s="280"/>
      <c r="AA173" s="280"/>
      <c r="AB173" s="280"/>
      <c r="AC173" s="280"/>
      <c r="AD173" s="280"/>
      <c r="AE173" s="280"/>
      <c r="AF173" s="280"/>
      <c r="AG173" s="280"/>
      <c r="AH173" s="280"/>
      <c r="AI173" s="280"/>
      <c r="AJ173" s="280"/>
      <c r="AK173" s="280"/>
      <c r="AL173" s="280"/>
      <c r="AM173" s="280"/>
      <c r="AN173" s="280"/>
      <c r="AO173" s="280"/>
      <c r="AP173" s="280"/>
      <c r="AQ173" s="280"/>
      <c r="AR173" s="280"/>
      <c r="AS173" s="280"/>
      <c r="AT173" s="280"/>
      <c r="AU173" s="280"/>
      <c r="AV173" s="280"/>
      <c r="AW173" s="280"/>
      <c r="AX173" s="280"/>
      <c r="AY173" s="280"/>
      <c r="AZ173" s="280"/>
      <c r="BA173" s="280"/>
      <c r="BB173" s="280"/>
      <c r="BC173" s="280"/>
      <c r="BD173" s="280"/>
      <c r="BE173" s="280"/>
      <c r="BF173" s="280"/>
      <c r="BG173" s="280"/>
      <c r="BH173" s="280"/>
      <c r="BI173" s="280"/>
      <c r="BJ173" s="280"/>
      <c r="BK173" s="280"/>
      <c r="BL173" s="280"/>
      <c r="BM173" s="280"/>
      <c r="BN173" s="280"/>
      <c r="BO173" s="280"/>
      <c r="BP173" s="280"/>
      <c r="BQ173" s="280"/>
      <c r="BR173" s="280"/>
      <c r="BS173" s="280"/>
      <c r="BT173" s="280"/>
      <c r="BU173" s="280"/>
      <c r="BV173" s="280"/>
      <c r="BW173" s="280"/>
      <c r="BX173" s="280"/>
      <c r="BY173" s="280"/>
      <c r="BZ173" s="280"/>
      <c r="CA173" s="280"/>
      <c r="CB173" s="280"/>
      <c r="CC173" s="280"/>
      <c r="CD173" s="280"/>
      <c r="CE173" s="280"/>
      <c r="CF173" s="280"/>
      <c r="CG173" s="280"/>
      <c r="CH173" s="280"/>
      <c r="CI173" s="280"/>
      <c r="CJ173" s="280"/>
      <c r="CK173" s="280"/>
      <c r="CL173" s="280"/>
      <c r="CM173" s="280"/>
      <c r="CN173" s="280"/>
      <c r="CO173" s="280"/>
      <c r="CP173" s="280"/>
      <c r="CQ173" s="280"/>
      <c r="CR173" s="280"/>
      <c r="CS173" s="280"/>
      <c r="CT173" s="280"/>
      <c r="CU173" s="280"/>
      <c r="CV173" s="280"/>
      <c r="CW173" s="280"/>
      <c r="CX173" s="280"/>
      <c r="CY173" s="280"/>
      <c r="CZ173" s="280"/>
      <c r="DA173" s="280"/>
      <c r="DB173" s="280"/>
      <c r="DC173" s="280"/>
      <c r="DD173" s="280"/>
      <c r="DE173" s="280"/>
      <c r="DF173" s="280"/>
      <c r="DG173" s="280"/>
      <c r="DH173" s="280"/>
      <c r="DI173" s="280"/>
      <c r="DJ173" s="280"/>
      <c r="DK173" s="280"/>
      <c r="DL173" s="280"/>
      <c r="DM173" s="280"/>
      <c r="DN173" s="280"/>
      <c r="DO173" s="280"/>
      <c r="DP173" s="280"/>
      <c r="DQ173" s="280"/>
      <c r="DR173" s="280"/>
      <c r="DS173" s="280"/>
      <c r="DT173" s="280"/>
      <c r="DU173" s="280"/>
      <c r="DV173" s="280"/>
      <c r="DW173" s="280"/>
      <c r="DX173" s="280"/>
      <c r="DY173" s="280"/>
      <c r="DZ173" s="280"/>
      <c r="EA173" s="280"/>
      <c r="EB173" s="280"/>
      <c r="EC173" s="280"/>
      <c r="ED173" s="280"/>
      <c r="EE173" s="280"/>
      <c r="EF173" s="280"/>
      <c r="EG173" s="280"/>
    </row>
    <row r="174" spans="1:137" ht="45" customHeight="1" x14ac:dyDescent="0.25">
      <c r="A174" s="47" t="s">
        <v>91</v>
      </c>
      <c r="B174" s="35" t="s">
        <v>134</v>
      </c>
      <c r="C174" s="66" t="s">
        <v>7</v>
      </c>
      <c r="D174" s="36" t="s">
        <v>26</v>
      </c>
      <c r="E174" s="36" t="s">
        <v>32</v>
      </c>
      <c r="F174" s="37" t="s">
        <v>155</v>
      </c>
      <c r="G174" s="347" t="s">
        <v>762</v>
      </c>
      <c r="H174" s="351"/>
      <c r="I174" s="39">
        <f>IF(H174=Base!W1,1,0)</f>
        <v>0</v>
      </c>
      <c r="J174" s="343"/>
      <c r="K174" s="34"/>
      <c r="L174" s="34"/>
      <c r="M174" s="34"/>
      <c r="N174" s="34"/>
      <c r="O174" s="34"/>
      <c r="P174" s="34"/>
      <c r="Q174" s="34"/>
      <c r="R174" s="34"/>
      <c r="S174" s="34"/>
      <c r="T174" s="34"/>
      <c r="U174" s="34"/>
      <c r="V174" s="280"/>
      <c r="W174" s="280"/>
      <c r="X174" s="280"/>
      <c r="Y174" s="280"/>
      <c r="Z174" s="280"/>
      <c r="AA174" s="280"/>
      <c r="AB174" s="280"/>
      <c r="AC174" s="280"/>
      <c r="AD174" s="280"/>
      <c r="AE174" s="280"/>
      <c r="AF174" s="280"/>
      <c r="AG174" s="280"/>
      <c r="AH174" s="280"/>
      <c r="AI174" s="280"/>
      <c r="AJ174" s="280"/>
      <c r="AK174" s="280"/>
      <c r="AL174" s="280"/>
      <c r="AM174" s="280"/>
      <c r="AN174" s="280"/>
      <c r="AO174" s="280"/>
      <c r="AP174" s="280"/>
      <c r="AQ174" s="280"/>
      <c r="AR174" s="280"/>
      <c r="AS174" s="280"/>
      <c r="AT174" s="280"/>
      <c r="AU174" s="280"/>
      <c r="AV174" s="280"/>
      <c r="AW174" s="280"/>
      <c r="AX174" s="280"/>
      <c r="AY174" s="280"/>
      <c r="AZ174" s="280"/>
      <c r="BA174" s="280"/>
      <c r="BB174" s="280"/>
      <c r="BC174" s="280"/>
      <c r="BD174" s="280"/>
      <c r="BE174" s="280"/>
      <c r="BF174" s="280"/>
      <c r="BG174" s="280"/>
      <c r="BH174" s="280"/>
      <c r="BI174" s="280"/>
      <c r="BJ174" s="280"/>
      <c r="BK174" s="280"/>
      <c r="BL174" s="280"/>
      <c r="BM174" s="280"/>
      <c r="BN174" s="280"/>
      <c r="BO174" s="280"/>
      <c r="BP174" s="280"/>
      <c r="BQ174" s="280"/>
      <c r="BR174" s="280"/>
      <c r="BS174" s="280"/>
      <c r="BT174" s="280"/>
      <c r="BU174" s="280"/>
      <c r="BV174" s="280"/>
      <c r="BW174" s="280"/>
      <c r="BX174" s="280"/>
      <c r="BY174" s="280"/>
      <c r="BZ174" s="280"/>
      <c r="CA174" s="280"/>
      <c r="CB174" s="280"/>
      <c r="CC174" s="280"/>
      <c r="CD174" s="280"/>
      <c r="CE174" s="280"/>
      <c r="CF174" s="280"/>
      <c r="CG174" s="280"/>
      <c r="CH174" s="280"/>
      <c r="CI174" s="280"/>
      <c r="CJ174" s="280"/>
      <c r="CK174" s="280"/>
      <c r="CL174" s="280"/>
      <c r="CM174" s="280"/>
      <c r="CN174" s="280"/>
      <c r="CO174" s="280"/>
      <c r="CP174" s="280"/>
      <c r="CQ174" s="280"/>
      <c r="CR174" s="280"/>
      <c r="CS174" s="280"/>
      <c r="CT174" s="280"/>
      <c r="CU174" s="280"/>
      <c r="CV174" s="280"/>
      <c r="CW174" s="280"/>
      <c r="CX174" s="280"/>
      <c r="CY174" s="280"/>
      <c r="CZ174" s="280"/>
      <c r="DA174" s="280"/>
      <c r="DB174" s="280"/>
      <c r="DC174" s="280"/>
      <c r="DD174" s="280"/>
      <c r="DE174" s="280"/>
      <c r="DF174" s="280"/>
      <c r="DG174" s="280"/>
      <c r="DH174" s="280"/>
      <c r="DI174" s="280"/>
      <c r="DJ174" s="280"/>
      <c r="DK174" s="280"/>
      <c r="DL174" s="280"/>
      <c r="DM174" s="280"/>
      <c r="DN174" s="280"/>
      <c r="DO174" s="280"/>
      <c r="DP174" s="280"/>
      <c r="DQ174" s="280"/>
      <c r="DR174" s="280"/>
      <c r="DS174" s="280"/>
      <c r="DT174" s="280"/>
      <c r="DU174" s="280"/>
      <c r="DV174" s="280"/>
      <c r="DW174" s="280"/>
      <c r="DX174" s="280"/>
      <c r="DY174" s="280"/>
      <c r="DZ174" s="280"/>
      <c r="EA174" s="280"/>
      <c r="EB174" s="280"/>
      <c r="EC174" s="280"/>
      <c r="ED174" s="280"/>
      <c r="EE174" s="280"/>
      <c r="EF174" s="280"/>
      <c r="EG174" s="280"/>
    </row>
    <row r="175" spans="1:137" ht="45" customHeight="1" x14ac:dyDescent="0.25">
      <c r="A175" s="47" t="s">
        <v>91</v>
      </c>
      <c r="B175" s="35" t="s">
        <v>134</v>
      </c>
      <c r="C175" s="36" t="s">
        <v>7</v>
      </c>
      <c r="D175" s="36" t="s">
        <v>26</v>
      </c>
      <c r="E175" s="36" t="s">
        <v>32</v>
      </c>
      <c r="F175" s="37" t="s">
        <v>157</v>
      </c>
      <c r="G175" s="347" t="s">
        <v>762</v>
      </c>
      <c r="H175" s="351"/>
      <c r="I175" s="39">
        <f>IF(H175=Base!W1,1,0)</f>
        <v>0</v>
      </c>
      <c r="J175" s="343"/>
      <c r="K175" s="34"/>
      <c r="L175" s="34"/>
      <c r="M175" s="34"/>
      <c r="N175" s="34"/>
      <c r="O175" s="34"/>
      <c r="P175" s="34"/>
      <c r="Q175" s="34"/>
      <c r="R175" s="34"/>
      <c r="S175" s="34"/>
      <c r="T175" s="34"/>
      <c r="U175" s="34"/>
      <c r="V175" s="280"/>
      <c r="W175" s="280"/>
      <c r="X175" s="280"/>
      <c r="Y175" s="280"/>
      <c r="Z175" s="280"/>
      <c r="AA175" s="280"/>
      <c r="AB175" s="280"/>
      <c r="AC175" s="280"/>
      <c r="AD175" s="280"/>
      <c r="AE175" s="280"/>
      <c r="AF175" s="280"/>
      <c r="AG175" s="280"/>
      <c r="AH175" s="280"/>
      <c r="AI175" s="280"/>
      <c r="AJ175" s="280"/>
      <c r="AK175" s="280"/>
      <c r="AL175" s="280"/>
      <c r="AM175" s="280"/>
      <c r="AN175" s="280"/>
      <c r="AO175" s="280"/>
      <c r="AP175" s="280"/>
      <c r="AQ175" s="280"/>
      <c r="AR175" s="280"/>
      <c r="AS175" s="280"/>
      <c r="AT175" s="280"/>
      <c r="AU175" s="280"/>
      <c r="AV175" s="280"/>
      <c r="AW175" s="280"/>
      <c r="AX175" s="280"/>
      <c r="AY175" s="280"/>
      <c r="AZ175" s="280"/>
      <c r="BA175" s="280"/>
      <c r="BB175" s="280"/>
      <c r="BC175" s="280"/>
      <c r="BD175" s="280"/>
      <c r="BE175" s="280"/>
      <c r="BF175" s="280"/>
      <c r="BG175" s="280"/>
      <c r="BH175" s="280"/>
      <c r="BI175" s="280"/>
      <c r="BJ175" s="280"/>
      <c r="BK175" s="280"/>
      <c r="BL175" s="280"/>
      <c r="BM175" s="280"/>
      <c r="BN175" s="280"/>
      <c r="BO175" s="280"/>
      <c r="BP175" s="280"/>
      <c r="BQ175" s="280"/>
      <c r="BR175" s="280"/>
      <c r="BS175" s="280"/>
      <c r="BT175" s="280"/>
      <c r="BU175" s="280"/>
      <c r="BV175" s="280"/>
      <c r="BW175" s="280"/>
      <c r="BX175" s="280"/>
      <c r="BY175" s="280"/>
      <c r="BZ175" s="280"/>
      <c r="CA175" s="280"/>
      <c r="CB175" s="280"/>
      <c r="CC175" s="280"/>
      <c r="CD175" s="280"/>
      <c r="CE175" s="280"/>
      <c r="CF175" s="280"/>
      <c r="CG175" s="280"/>
      <c r="CH175" s="280"/>
      <c r="CI175" s="280"/>
      <c r="CJ175" s="280"/>
      <c r="CK175" s="280"/>
      <c r="CL175" s="280"/>
      <c r="CM175" s="280"/>
      <c r="CN175" s="280"/>
      <c r="CO175" s="280"/>
      <c r="CP175" s="280"/>
      <c r="CQ175" s="280"/>
      <c r="CR175" s="280"/>
      <c r="CS175" s="280"/>
      <c r="CT175" s="280"/>
      <c r="CU175" s="280"/>
      <c r="CV175" s="280"/>
      <c r="CW175" s="280"/>
      <c r="CX175" s="280"/>
      <c r="CY175" s="280"/>
      <c r="CZ175" s="280"/>
      <c r="DA175" s="280"/>
      <c r="DB175" s="280"/>
      <c r="DC175" s="280"/>
      <c r="DD175" s="280"/>
      <c r="DE175" s="280"/>
      <c r="DF175" s="280"/>
      <c r="DG175" s="280"/>
      <c r="DH175" s="280"/>
      <c r="DI175" s="280"/>
      <c r="DJ175" s="280"/>
      <c r="DK175" s="280"/>
      <c r="DL175" s="280"/>
      <c r="DM175" s="280"/>
      <c r="DN175" s="280"/>
      <c r="DO175" s="280"/>
      <c r="DP175" s="280"/>
      <c r="DQ175" s="280"/>
      <c r="DR175" s="280"/>
      <c r="DS175" s="280"/>
      <c r="DT175" s="280"/>
      <c r="DU175" s="280"/>
      <c r="DV175" s="280"/>
      <c r="DW175" s="280"/>
      <c r="DX175" s="280"/>
      <c r="DY175" s="280"/>
      <c r="DZ175" s="280"/>
      <c r="EA175" s="280"/>
      <c r="EB175" s="280"/>
      <c r="EC175" s="280"/>
      <c r="ED175" s="280"/>
      <c r="EE175" s="280"/>
      <c r="EF175" s="280"/>
      <c r="EG175" s="280"/>
    </row>
    <row r="176" spans="1:137" ht="45" customHeight="1" x14ac:dyDescent="0.25">
      <c r="A176" s="47" t="s">
        <v>91</v>
      </c>
      <c r="B176" s="35" t="s">
        <v>134</v>
      </c>
      <c r="C176" s="66" t="s">
        <v>6</v>
      </c>
      <c r="D176" s="36" t="s">
        <v>10</v>
      </c>
      <c r="E176" s="45" t="s">
        <v>355</v>
      </c>
      <c r="F176" s="37" t="s">
        <v>158</v>
      </c>
      <c r="G176" s="347" t="s">
        <v>764</v>
      </c>
      <c r="H176" s="351"/>
      <c r="I176" s="39">
        <f>IF(H176=Base!X1,1,0)</f>
        <v>0</v>
      </c>
      <c r="J176" s="343"/>
      <c r="K176" s="34"/>
      <c r="L176" s="34"/>
      <c r="M176" s="34"/>
      <c r="N176" s="34"/>
      <c r="O176" s="34"/>
      <c r="P176" s="34"/>
      <c r="Q176" s="34"/>
      <c r="R176" s="34"/>
      <c r="S176" s="34"/>
      <c r="T176" s="34"/>
      <c r="U176" s="34"/>
      <c r="V176" s="280"/>
      <c r="W176" s="280"/>
      <c r="X176" s="280"/>
      <c r="Y176" s="280"/>
      <c r="Z176" s="280"/>
      <c r="AA176" s="280"/>
      <c r="AB176" s="280"/>
      <c r="AC176" s="280"/>
      <c r="AD176" s="280"/>
      <c r="AE176" s="280"/>
      <c r="AF176" s="280"/>
      <c r="AG176" s="280"/>
      <c r="AH176" s="280"/>
      <c r="AI176" s="280"/>
      <c r="AJ176" s="280"/>
      <c r="AK176" s="280"/>
      <c r="AL176" s="280"/>
      <c r="AM176" s="280"/>
      <c r="AN176" s="280"/>
      <c r="AO176" s="280"/>
      <c r="AP176" s="280"/>
      <c r="AQ176" s="280"/>
      <c r="AR176" s="280"/>
      <c r="AS176" s="280"/>
      <c r="AT176" s="280"/>
      <c r="AU176" s="280"/>
      <c r="AV176" s="280"/>
      <c r="AW176" s="280"/>
      <c r="AX176" s="280"/>
      <c r="AY176" s="280"/>
      <c r="AZ176" s="280"/>
      <c r="BA176" s="280"/>
      <c r="BB176" s="280"/>
      <c r="BC176" s="280"/>
      <c r="BD176" s="280"/>
      <c r="BE176" s="280"/>
      <c r="BF176" s="280"/>
      <c r="BG176" s="280"/>
      <c r="BH176" s="280"/>
      <c r="BI176" s="280"/>
      <c r="BJ176" s="280"/>
      <c r="BK176" s="280"/>
      <c r="BL176" s="280"/>
      <c r="BM176" s="280"/>
      <c r="BN176" s="280"/>
      <c r="BO176" s="280"/>
      <c r="BP176" s="280"/>
      <c r="BQ176" s="280"/>
      <c r="BR176" s="280"/>
      <c r="BS176" s="280"/>
      <c r="BT176" s="280"/>
      <c r="BU176" s="280"/>
      <c r="BV176" s="280"/>
      <c r="BW176" s="280"/>
      <c r="BX176" s="280"/>
      <c r="BY176" s="280"/>
      <c r="BZ176" s="280"/>
      <c r="CA176" s="280"/>
      <c r="CB176" s="280"/>
      <c r="CC176" s="280"/>
      <c r="CD176" s="280"/>
      <c r="CE176" s="280"/>
      <c r="CF176" s="280"/>
      <c r="CG176" s="280"/>
      <c r="CH176" s="280"/>
      <c r="CI176" s="280"/>
      <c r="CJ176" s="280"/>
      <c r="CK176" s="280"/>
      <c r="CL176" s="280"/>
      <c r="CM176" s="280"/>
      <c r="CN176" s="280"/>
      <c r="CO176" s="280"/>
      <c r="CP176" s="280"/>
      <c r="CQ176" s="280"/>
      <c r="CR176" s="280"/>
      <c r="CS176" s="280"/>
      <c r="CT176" s="280"/>
      <c r="CU176" s="280"/>
      <c r="CV176" s="280"/>
      <c r="CW176" s="280"/>
      <c r="CX176" s="280"/>
      <c r="CY176" s="280"/>
      <c r="CZ176" s="280"/>
      <c r="DA176" s="280"/>
      <c r="DB176" s="280"/>
      <c r="DC176" s="280"/>
      <c r="DD176" s="280"/>
      <c r="DE176" s="280"/>
      <c r="DF176" s="280"/>
      <c r="DG176" s="280"/>
      <c r="DH176" s="280"/>
      <c r="DI176" s="280"/>
      <c r="DJ176" s="280"/>
      <c r="DK176" s="280"/>
      <c r="DL176" s="280"/>
      <c r="DM176" s="280"/>
      <c r="DN176" s="280"/>
      <c r="DO176" s="280"/>
      <c r="DP176" s="280"/>
      <c r="DQ176" s="280"/>
      <c r="DR176" s="280"/>
      <c r="DS176" s="280"/>
      <c r="DT176" s="280"/>
      <c r="DU176" s="280"/>
      <c r="DV176" s="280"/>
      <c r="DW176" s="280"/>
      <c r="DX176" s="280"/>
      <c r="DY176" s="280"/>
      <c r="DZ176" s="280"/>
      <c r="EA176" s="280"/>
      <c r="EB176" s="280"/>
      <c r="EC176" s="280"/>
      <c r="ED176" s="280"/>
      <c r="EE176" s="280"/>
      <c r="EF176" s="280"/>
      <c r="EG176" s="280"/>
    </row>
    <row r="177" spans="1:137" ht="45" customHeight="1" x14ac:dyDescent="0.25">
      <c r="A177" s="47" t="s">
        <v>91</v>
      </c>
      <c r="B177" s="35" t="s">
        <v>134</v>
      </c>
      <c r="C177" s="66" t="s">
        <v>7</v>
      </c>
      <c r="D177" s="36" t="s">
        <v>173</v>
      </c>
      <c r="E177" s="45" t="s">
        <v>355</v>
      </c>
      <c r="F177" s="37" t="s">
        <v>749</v>
      </c>
      <c r="G177" s="345"/>
      <c r="H177" s="351"/>
      <c r="I177" s="39">
        <f>IF(H177=Base!X1,1,0)</f>
        <v>0</v>
      </c>
      <c r="J177" s="343"/>
      <c r="K177" s="34"/>
      <c r="L177" s="34"/>
      <c r="M177" s="34"/>
      <c r="N177" s="34"/>
      <c r="O177" s="34"/>
      <c r="P177" s="34"/>
      <c r="Q177" s="34"/>
      <c r="R177" s="34"/>
      <c r="S177" s="34"/>
      <c r="T177" s="34"/>
      <c r="U177" s="34"/>
      <c r="V177" s="280"/>
      <c r="W177" s="280"/>
      <c r="X177" s="280"/>
      <c r="Y177" s="280"/>
      <c r="Z177" s="280"/>
      <c r="AA177" s="280"/>
      <c r="AB177" s="280"/>
      <c r="AC177" s="280"/>
      <c r="AD177" s="280"/>
      <c r="AE177" s="280"/>
      <c r="AF177" s="280"/>
      <c r="AG177" s="280"/>
      <c r="AH177" s="280"/>
      <c r="AI177" s="280"/>
      <c r="AJ177" s="280"/>
      <c r="AK177" s="280"/>
      <c r="AL177" s="280"/>
      <c r="AM177" s="280"/>
      <c r="AN177" s="280"/>
      <c r="AO177" s="280"/>
      <c r="AP177" s="280"/>
      <c r="AQ177" s="280"/>
      <c r="AR177" s="280"/>
      <c r="AS177" s="280"/>
      <c r="AT177" s="280"/>
      <c r="AU177" s="280"/>
      <c r="AV177" s="280"/>
      <c r="AW177" s="280"/>
      <c r="AX177" s="280"/>
      <c r="AY177" s="280"/>
      <c r="AZ177" s="280"/>
      <c r="BA177" s="280"/>
      <c r="BB177" s="280"/>
      <c r="BC177" s="280"/>
      <c r="BD177" s="280"/>
      <c r="BE177" s="280"/>
      <c r="BF177" s="280"/>
      <c r="BG177" s="280"/>
      <c r="BH177" s="280"/>
      <c r="BI177" s="280"/>
      <c r="BJ177" s="280"/>
      <c r="BK177" s="280"/>
      <c r="BL177" s="280"/>
      <c r="BM177" s="280"/>
      <c r="BN177" s="280"/>
      <c r="BO177" s="280"/>
      <c r="BP177" s="280"/>
      <c r="BQ177" s="280"/>
      <c r="BR177" s="280"/>
      <c r="BS177" s="280"/>
      <c r="BT177" s="280"/>
      <c r="BU177" s="280"/>
      <c r="BV177" s="280"/>
      <c r="BW177" s="280"/>
      <c r="BX177" s="280"/>
      <c r="BY177" s="280"/>
      <c r="BZ177" s="280"/>
      <c r="CA177" s="280"/>
      <c r="CB177" s="280"/>
      <c r="CC177" s="280"/>
      <c r="CD177" s="280"/>
      <c r="CE177" s="280"/>
      <c r="CF177" s="280"/>
      <c r="CG177" s="280"/>
      <c r="CH177" s="280"/>
      <c r="CI177" s="280"/>
      <c r="CJ177" s="280"/>
      <c r="CK177" s="280"/>
      <c r="CL177" s="280"/>
      <c r="CM177" s="280"/>
      <c r="CN177" s="280"/>
      <c r="CO177" s="280"/>
      <c r="CP177" s="280"/>
      <c r="CQ177" s="280"/>
      <c r="CR177" s="280"/>
      <c r="CS177" s="280"/>
      <c r="CT177" s="280"/>
      <c r="CU177" s="280"/>
      <c r="CV177" s="280"/>
      <c r="CW177" s="280"/>
      <c r="CX177" s="280"/>
      <c r="CY177" s="280"/>
      <c r="CZ177" s="280"/>
      <c r="DA177" s="280"/>
      <c r="DB177" s="280"/>
      <c r="DC177" s="280"/>
      <c r="DD177" s="280"/>
      <c r="DE177" s="280"/>
      <c r="DF177" s="280"/>
      <c r="DG177" s="280"/>
      <c r="DH177" s="280"/>
      <c r="DI177" s="280"/>
      <c r="DJ177" s="280"/>
      <c r="DK177" s="280"/>
      <c r="DL177" s="280"/>
      <c r="DM177" s="280"/>
      <c r="DN177" s="280"/>
      <c r="DO177" s="280"/>
      <c r="DP177" s="280"/>
      <c r="DQ177" s="280"/>
      <c r="DR177" s="280"/>
      <c r="DS177" s="280"/>
      <c r="DT177" s="280"/>
      <c r="DU177" s="280"/>
      <c r="DV177" s="280"/>
      <c r="DW177" s="280"/>
      <c r="DX177" s="280"/>
      <c r="DY177" s="280"/>
      <c r="DZ177" s="280"/>
      <c r="EA177" s="280"/>
      <c r="EB177" s="280"/>
      <c r="EC177" s="280"/>
      <c r="ED177" s="280"/>
      <c r="EE177" s="280"/>
      <c r="EF177" s="280"/>
      <c r="EG177" s="280"/>
    </row>
    <row r="178" spans="1:137" ht="45" customHeight="1" x14ac:dyDescent="0.25">
      <c r="A178" s="47" t="s">
        <v>91</v>
      </c>
      <c r="B178" s="35" t="s">
        <v>134</v>
      </c>
      <c r="C178" s="66" t="s">
        <v>7</v>
      </c>
      <c r="D178" s="36" t="s">
        <v>12</v>
      </c>
      <c r="E178" s="36" t="s">
        <v>39</v>
      </c>
      <c r="F178" s="37" t="s">
        <v>159</v>
      </c>
      <c r="G178" s="345"/>
      <c r="H178" s="351"/>
      <c r="I178" s="39">
        <f>IF(H178=Base!X1,1,0)</f>
        <v>0</v>
      </c>
      <c r="J178" s="343"/>
      <c r="K178" s="34"/>
      <c r="L178" s="34"/>
      <c r="M178" s="34"/>
      <c r="N178" s="34"/>
      <c r="O178" s="34"/>
      <c r="P178" s="34"/>
      <c r="Q178" s="34"/>
      <c r="R178" s="34"/>
      <c r="S178" s="34"/>
      <c r="T178" s="34"/>
      <c r="U178" s="34"/>
      <c r="V178" s="280"/>
      <c r="W178" s="280"/>
      <c r="X178" s="280"/>
      <c r="Y178" s="280"/>
      <c r="Z178" s="280"/>
      <c r="AA178" s="280"/>
      <c r="AB178" s="280"/>
      <c r="AC178" s="280"/>
      <c r="AD178" s="280"/>
      <c r="AE178" s="280"/>
      <c r="AF178" s="280"/>
      <c r="AG178" s="280"/>
      <c r="AH178" s="280"/>
      <c r="AI178" s="280"/>
      <c r="AJ178" s="280"/>
      <c r="AK178" s="280"/>
      <c r="AL178" s="280"/>
      <c r="AM178" s="280"/>
      <c r="AN178" s="280"/>
      <c r="AO178" s="280"/>
      <c r="AP178" s="280"/>
      <c r="AQ178" s="280"/>
      <c r="AR178" s="280"/>
      <c r="AS178" s="280"/>
      <c r="AT178" s="280"/>
      <c r="AU178" s="280"/>
      <c r="AV178" s="280"/>
      <c r="AW178" s="280"/>
      <c r="AX178" s="280"/>
      <c r="AY178" s="280"/>
      <c r="AZ178" s="280"/>
      <c r="BA178" s="280"/>
      <c r="BB178" s="280"/>
      <c r="BC178" s="280"/>
      <c r="BD178" s="280"/>
      <c r="BE178" s="280"/>
      <c r="BF178" s="280"/>
      <c r="BG178" s="280"/>
      <c r="BH178" s="280"/>
      <c r="BI178" s="280"/>
      <c r="BJ178" s="280"/>
      <c r="BK178" s="280"/>
      <c r="BL178" s="280"/>
      <c r="BM178" s="280"/>
      <c r="BN178" s="280"/>
      <c r="BO178" s="280"/>
      <c r="BP178" s="280"/>
      <c r="BQ178" s="280"/>
      <c r="BR178" s="280"/>
      <c r="BS178" s="280"/>
      <c r="BT178" s="280"/>
      <c r="BU178" s="280"/>
      <c r="BV178" s="280"/>
      <c r="BW178" s="280"/>
      <c r="BX178" s="280"/>
      <c r="BY178" s="280"/>
      <c r="BZ178" s="280"/>
      <c r="CA178" s="280"/>
      <c r="CB178" s="280"/>
      <c r="CC178" s="280"/>
      <c r="CD178" s="280"/>
      <c r="CE178" s="280"/>
      <c r="CF178" s="280"/>
      <c r="CG178" s="280"/>
      <c r="CH178" s="280"/>
      <c r="CI178" s="280"/>
      <c r="CJ178" s="280"/>
      <c r="CK178" s="280"/>
      <c r="CL178" s="280"/>
      <c r="CM178" s="280"/>
      <c r="CN178" s="280"/>
      <c r="CO178" s="280"/>
      <c r="CP178" s="280"/>
      <c r="CQ178" s="280"/>
      <c r="CR178" s="280"/>
      <c r="CS178" s="280"/>
      <c r="CT178" s="280"/>
      <c r="CU178" s="280"/>
      <c r="CV178" s="280"/>
      <c r="CW178" s="280"/>
      <c r="CX178" s="280"/>
      <c r="CY178" s="280"/>
      <c r="CZ178" s="280"/>
      <c r="DA178" s="280"/>
      <c r="DB178" s="280"/>
      <c r="DC178" s="280"/>
      <c r="DD178" s="280"/>
      <c r="DE178" s="280"/>
      <c r="DF178" s="280"/>
      <c r="DG178" s="280"/>
      <c r="DH178" s="280"/>
      <c r="DI178" s="280"/>
      <c r="DJ178" s="280"/>
      <c r="DK178" s="280"/>
      <c r="DL178" s="280"/>
      <c r="DM178" s="280"/>
      <c r="DN178" s="280"/>
      <c r="DO178" s="280"/>
      <c r="DP178" s="280"/>
      <c r="DQ178" s="280"/>
      <c r="DR178" s="280"/>
      <c r="DS178" s="280"/>
      <c r="DT178" s="280"/>
      <c r="DU178" s="280"/>
      <c r="DV178" s="280"/>
      <c r="DW178" s="280"/>
      <c r="DX178" s="280"/>
      <c r="DY178" s="280"/>
      <c r="DZ178" s="280"/>
      <c r="EA178" s="280"/>
      <c r="EB178" s="280"/>
      <c r="EC178" s="280"/>
      <c r="ED178" s="280"/>
      <c r="EE178" s="280"/>
      <c r="EF178" s="280"/>
      <c r="EG178" s="280"/>
    </row>
    <row r="179" spans="1:137" ht="45" customHeight="1" x14ac:dyDescent="0.25">
      <c r="A179" s="47" t="s">
        <v>91</v>
      </c>
      <c r="B179" s="35" t="s">
        <v>134</v>
      </c>
      <c r="C179" s="66" t="s">
        <v>6</v>
      </c>
      <c r="D179" s="36" t="s">
        <v>10</v>
      </c>
      <c r="E179" s="36" t="s">
        <v>44</v>
      </c>
      <c r="F179" s="37" t="s">
        <v>297</v>
      </c>
      <c r="G179" s="347" t="s">
        <v>764</v>
      </c>
      <c r="H179" s="351"/>
      <c r="I179" s="39">
        <f>IF(H179=Base!X1,1,0)</f>
        <v>0</v>
      </c>
      <c r="J179" s="343"/>
      <c r="K179" s="34"/>
      <c r="L179" s="34"/>
      <c r="M179" s="34"/>
      <c r="N179" s="34"/>
      <c r="O179" s="34"/>
      <c r="P179" s="34"/>
      <c r="Q179" s="34"/>
      <c r="R179" s="34"/>
      <c r="S179" s="34"/>
      <c r="T179" s="34"/>
      <c r="U179" s="34"/>
      <c r="V179" s="280"/>
      <c r="W179" s="280"/>
      <c r="X179" s="280"/>
      <c r="Y179" s="280"/>
      <c r="Z179" s="280"/>
      <c r="AA179" s="280"/>
      <c r="AB179" s="280"/>
      <c r="AC179" s="280"/>
      <c r="AD179" s="280"/>
      <c r="AE179" s="280"/>
      <c r="AF179" s="280"/>
      <c r="AG179" s="280"/>
      <c r="AH179" s="280"/>
      <c r="AI179" s="280"/>
      <c r="AJ179" s="280"/>
      <c r="AK179" s="280"/>
      <c r="AL179" s="280"/>
      <c r="AM179" s="280"/>
      <c r="AN179" s="280"/>
      <c r="AO179" s="280"/>
      <c r="AP179" s="280"/>
      <c r="AQ179" s="280"/>
      <c r="AR179" s="280"/>
      <c r="AS179" s="280"/>
      <c r="AT179" s="280"/>
      <c r="AU179" s="280"/>
      <c r="AV179" s="280"/>
      <c r="AW179" s="280"/>
      <c r="AX179" s="280"/>
      <c r="AY179" s="280"/>
      <c r="AZ179" s="280"/>
      <c r="BA179" s="280"/>
      <c r="BB179" s="280"/>
      <c r="BC179" s="280"/>
      <c r="BD179" s="280"/>
      <c r="BE179" s="280"/>
      <c r="BF179" s="280"/>
      <c r="BG179" s="280"/>
      <c r="BH179" s="280"/>
      <c r="BI179" s="280"/>
      <c r="BJ179" s="280"/>
      <c r="BK179" s="280"/>
      <c r="BL179" s="280"/>
      <c r="BM179" s="280"/>
      <c r="BN179" s="280"/>
      <c r="BO179" s="280"/>
      <c r="BP179" s="280"/>
      <c r="BQ179" s="280"/>
      <c r="BR179" s="280"/>
      <c r="BS179" s="280"/>
      <c r="BT179" s="280"/>
      <c r="BU179" s="280"/>
      <c r="BV179" s="280"/>
      <c r="BW179" s="280"/>
      <c r="BX179" s="280"/>
      <c r="BY179" s="280"/>
      <c r="BZ179" s="280"/>
      <c r="CA179" s="280"/>
      <c r="CB179" s="280"/>
      <c r="CC179" s="280"/>
      <c r="CD179" s="280"/>
      <c r="CE179" s="280"/>
      <c r="CF179" s="280"/>
      <c r="CG179" s="280"/>
      <c r="CH179" s="280"/>
      <c r="CI179" s="280"/>
      <c r="CJ179" s="280"/>
      <c r="CK179" s="280"/>
      <c r="CL179" s="280"/>
      <c r="CM179" s="280"/>
      <c r="CN179" s="280"/>
      <c r="CO179" s="280"/>
      <c r="CP179" s="280"/>
      <c r="CQ179" s="280"/>
      <c r="CR179" s="280"/>
      <c r="CS179" s="280"/>
      <c r="CT179" s="280"/>
      <c r="CU179" s="280"/>
      <c r="CV179" s="280"/>
      <c r="CW179" s="280"/>
      <c r="CX179" s="280"/>
      <c r="CY179" s="280"/>
      <c r="CZ179" s="280"/>
      <c r="DA179" s="280"/>
      <c r="DB179" s="280"/>
      <c r="DC179" s="280"/>
      <c r="DD179" s="280"/>
      <c r="DE179" s="280"/>
      <c r="DF179" s="280"/>
      <c r="DG179" s="280"/>
      <c r="DH179" s="280"/>
      <c r="DI179" s="280"/>
      <c r="DJ179" s="280"/>
      <c r="DK179" s="280"/>
      <c r="DL179" s="280"/>
      <c r="DM179" s="280"/>
      <c r="DN179" s="280"/>
      <c r="DO179" s="280"/>
      <c r="DP179" s="280"/>
      <c r="DQ179" s="280"/>
      <c r="DR179" s="280"/>
      <c r="DS179" s="280"/>
      <c r="DT179" s="280"/>
      <c r="DU179" s="280"/>
      <c r="DV179" s="280"/>
      <c r="DW179" s="280"/>
      <c r="DX179" s="280"/>
      <c r="DY179" s="280"/>
      <c r="DZ179" s="280"/>
      <c r="EA179" s="280"/>
      <c r="EB179" s="280"/>
      <c r="EC179" s="280"/>
      <c r="ED179" s="280"/>
      <c r="EE179" s="280"/>
      <c r="EF179" s="280"/>
      <c r="EG179" s="280"/>
    </row>
    <row r="180" spans="1:137" ht="45" customHeight="1" x14ac:dyDescent="0.25">
      <c r="A180" s="48" t="s">
        <v>91</v>
      </c>
      <c r="B180" s="35" t="s">
        <v>134</v>
      </c>
      <c r="C180" s="36" t="s">
        <v>7</v>
      </c>
      <c r="D180" s="36" t="s">
        <v>10</v>
      </c>
      <c r="E180" s="35" t="s">
        <v>33</v>
      </c>
      <c r="F180" s="37" t="s">
        <v>298</v>
      </c>
      <c r="G180" s="347" t="s">
        <v>764</v>
      </c>
      <c r="H180" s="351"/>
      <c r="I180" s="39">
        <f>IF(H180=Base!X1,1,0)</f>
        <v>0</v>
      </c>
      <c r="J180" s="343"/>
      <c r="K180" s="34"/>
      <c r="L180" s="34"/>
      <c r="M180" s="34"/>
      <c r="N180" s="34"/>
      <c r="O180" s="34"/>
      <c r="P180" s="34"/>
      <c r="Q180" s="34"/>
      <c r="R180" s="34"/>
      <c r="S180" s="34"/>
      <c r="T180" s="34"/>
      <c r="U180" s="34"/>
      <c r="V180" s="280"/>
      <c r="W180" s="280"/>
      <c r="X180" s="280"/>
      <c r="Y180" s="280"/>
      <c r="Z180" s="280"/>
      <c r="AA180" s="280"/>
      <c r="AB180" s="280"/>
      <c r="AC180" s="280"/>
      <c r="AD180" s="280"/>
      <c r="AE180" s="280"/>
      <c r="AF180" s="280"/>
      <c r="AG180" s="280"/>
      <c r="AH180" s="280"/>
      <c r="AI180" s="280"/>
      <c r="AJ180" s="280"/>
      <c r="AK180" s="280"/>
      <c r="AL180" s="280"/>
      <c r="AM180" s="280"/>
      <c r="AN180" s="280"/>
      <c r="AO180" s="280"/>
      <c r="AP180" s="280"/>
      <c r="AQ180" s="280"/>
      <c r="AR180" s="280"/>
      <c r="AS180" s="280"/>
      <c r="AT180" s="280"/>
      <c r="AU180" s="280"/>
      <c r="AV180" s="280"/>
      <c r="AW180" s="280"/>
      <c r="AX180" s="280"/>
      <c r="AY180" s="280"/>
      <c r="AZ180" s="280"/>
      <c r="BA180" s="280"/>
      <c r="BB180" s="280"/>
      <c r="BC180" s="280"/>
      <c r="BD180" s="280"/>
      <c r="BE180" s="280"/>
      <c r="BF180" s="280"/>
      <c r="BG180" s="280"/>
      <c r="BH180" s="280"/>
      <c r="BI180" s="280"/>
      <c r="BJ180" s="280"/>
      <c r="BK180" s="280"/>
      <c r="BL180" s="280"/>
      <c r="BM180" s="280"/>
      <c r="BN180" s="280"/>
      <c r="BO180" s="280"/>
      <c r="BP180" s="280"/>
      <c r="BQ180" s="280"/>
      <c r="BR180" s="280"/>
      <c r="BS180" s="280"/>
      <c r="BT180" s="280"/>
      <c r="BU180" s="280"/>
      <c r="BV180" s="280"/>
      <c r="BW180" s="280"/>
      <c r="BX180" s="280"/>
      <c r="BY180" s="280"/>
      <c r="BZ180" s="280"/>
      <c r="CA180" s="280"/>
      <c r="CB180" s="280"/>
      <c r="CC180" s="280"/>
      <c r="CD180" s="280"/>
      <c r="CE180" s="280"/>
      <c r="CF180" s="280"/>
      <c r="CG180" s="280"/>
      <c r="CH180" s="280"/>
      <c r="CI180" s="280"/>
      <c r="CJ180" s="280"/>
      <c r="CK180" s="280"/>
      <c r="CL180" s="280"/>
      <c r="CM180" s="280"/>
      <c r="CN180" s="280"/>
      <c r="CO180" s="280"/>
      <c r="CP180" s="280"/>
      <c r="CQ180" s="280"/>
      <c r="CR180" s="280"/>
      <c r="CS180" s="280"/>
      <c r="CT180" s="280"/>
      <c r="CU180" s="280"/>
      <c r="CV180" s="280"/>
      <c r="CW180" s="280"/>
      <c r="CX180" s="280"/>
      <c r="CY180" s="280"/>
      <c r="CZ180" s="280"/>
      <c r="DA180" s="280"/>
      <c r="DB180" s="280"/>
      <c r="DC180" s="280"/>
      <c r="DD180" s="280"/>
      <c r="DE180" s="280"/>
      <c r="DF180" s="280"/>
      <c r="DG180" s="280"/>
      <c r="DH180" s="280"/>
      <c r="DI180" s="280"/>
      <c r="DJ180" s="280"/>
      <c r="DK180" s="280"/>
      <c r="DL180" s="280"/>
      <c r="DM180" s="280"/>
      <c r="DN180" s="280"/>
      <c r="DO180" s="280"/>
      <c r="DP180" s="280"/>
      <c r="DQ180" s="280"/>
      <c r="DR180" s="280"/>
      <c r="DS180" s="280"/>
      <c r="DT180" s="280"/>
      <c r="DU180" s="280"/>
      <c r="DV180" s="280"/>
      <c r="DW180" s="280"/>
      <c r="DX180" s="280"/>
      <c r="DY180" s="280"/>
      <c r="DZ180" s="280"/>
      <c r="EA180" s="280"/>
      <c r="EB180" s="280"/>
      <c r="EC180" s="280"/>
      <c r="ED180" s="280"/>
      <c r="EE180" s="280"/>
      <c r="EF180" s="280"/>
      <c r="EG180" s="280"/>
    </row>
    <row r="181" spans="1:137" ht="45" customHeight="1" x14ac:dyDescent="0.25">
      <c r="A181" s="47" t="s">
        <v>91</v>
      </c>
      <c r="B181" s="35" t="s">
        <v>134</v>
      </c>
      <c r="C181" s="66" t="s">
        <v>7</v>
      </c>
      <c r="D181" s="36" t="s">
        <v>10</v>
      </c>
      <c r="E181" s="35" t="s">
        <v>33</v>
      </c>
      <c r="F181" s="37" t="s">
        <v>299</v>
      </c>
      <c r="G181" s="347" t="s">
        <v>764</v>
      </c>
      <c r="H181" s="351"/>
      <c r="I181" s="39">
        <f>IF(H181=Base!X1,1,0)</f>
        <v>0</v>
      </c>
      <c r="J181" s="343"/>
      <c r="K181" s="34"/>
      <c r="L181" s="34"/>
      <c r="M181" s="34"/>
      <c r="N181" s="34"/>
      <c r="O181" s="34"/>
      <c r="P181" s="34"/>
      <c r="Q181" s="34"/>
      <c r="R181" s="34"/>
      <c r="S181" s="34"/>
      <c r="T181" s="34"/>
      <c r="U181" s="34"/>
      <c r="V181" s="280"/>
      <c r="W181" s="280"/>
      <c r="X181" s="280"/>
      <c r="Y181" s="280"/>
      <c r="Z181" s="280"/>
      <c r="AA181" s="280"/>
      <c r="AB181" s="280"/>
      <c r="AC181" s="280"/>
      <c r="AD181" s="280"/>
      <c r="AE181" s="280"/>
      <c r="AF181" s="280"/>
      <c r="AG181" s="280"/>
      <c r="AH181" s="280"/>
      <c r="AI181" s="280"/>
      <c r="AJ181" s="280"/>
      <c r="AK181" s="280"/>
      <c r="AL181" s="280"/>
      <c r="AM181" s="280"/>
      <c r="AN181" s="280"/>
      <c r="AO181" s="280"/>
      <c r="AP181" s="280"/>
      <c r="AQ181" s="280"/>
      <c r="AR181" s="280"/>
      <c r="AS181" s="280"/>
      <c r="AT181" s="280"/>
      <c r="AU181" s="280"/>
      <c r="AV181" s="280"/>
      <c r="AW181" s="280"/>
      <c r="AX181" s="280"/>
      <c r="AY181" s="280"/>
      <c r="AZ181" s="280"/>
      <c r="BA181" s="280"/>
      <c r="BB181" s="280"/>
      <c r="BC181" s="280"/>
      <c r="BD181" s="280"/>
      <c r="BE181" s="280"/>
      <c r="BF181" s="280"/>
      <c r="BG181" s="280"/>
      <c r="BH181" s="280"/>
      <c r="BI181" s="280"/>
      <c r="BJ181" s="280"/>
      <c r="BK181" s="280"/>
      <c r="BL181" s="280"/>
      <c r="BM181" s="280"/>
      <c r="BN181" s="280"/>
      <c r="BO181" s="280"/>
      <c r="BP181" s="280"/>
      <c r="BQ181" s="280"/>
      <c r="BR181" s="280"/>
      <c r="BS181" s="280"/>
      <c r="BT181" s="280"/>
      <c r="BU181" s="280"/>
      <c r="BV181" s="280"/>
      <c r="BW181" s="280"/>
      <c r="BX181" s="280"/>
      <c r="BY181" s="280"/>
      <c r="BZ181" s="280"/>
      <c r="CA181" s="280"/>
      <c r="CB181" s="280"/>
      <c r="CC181" s="280"/>
      <c r="CD181" s="280"/>
      <c r="CE181" s="280"/>
      <c r="CF181" s="280"/>
      <c r="CG181" s="280"/>
      <c r="CH181" s="280"/>
      <c r="CI181" s="280"/>
      <c r="CJ181" s="280"/>
      <c r="CK181" s="280"/>
      <c r="CL181" s="280"/>
      <c r="CM181" s="280"/>
      <c r="CN181" s="280"/>
      <c r="CO181" s="280"/>
      <c r="CP181" s="280"/>
      <c r="CQ181" s="280"/>
      <c r="CR181" s="280"/>
      <c r="CS181" s="280"/>
      <c r="CT181" s="280"/>
      <c r="CU181" s="280"/>
      <c r="CV181" s="280"/>
      <c r="CW181" s="280"/>
      <c r="CX181" s="280"/>
      <c r="CY181" s="280"/>
      <c r="CZ181" s="280"/>
      <c r="DA181" s="280"/>
      <c r="DB181" s="280"/>
      <c r="DC181" s="280"/>
      <c r="DD181" s="280"/>
      <c r="DE181" s="280"/>
      <c r="DF181" s="280"/>
      <c r="DG181" s="280"/>
      <c r="DH181" s="280"/>
      <c r="DI181" s="280"/>
      <c r="DJ181" s="280"/>
      <c r="DK181" s="280"/>
      <c r="DL181" s="280"/>
      <c r="DM181" s="280"/>
      <c r="DN181" s="280"/>
      <c r="DO181" s="280"/>
      <c r="DP181" s="280"/>
      <c r="DQ181" s="280"/>
      <c r="DR181" s="280"/>
      <c r="DS181" s="280"/>
      <c r="DT181" s="280"/>
      <c r="DU181" s="280"/>
      <c r="DV181" s="280"/>
      <c r="DW181" s="280"/>
      <c r="DX181" s="280"/>
      <c r="DY181" s="280"/>
      <c r="DZ181" s="280"/>
      <c r="EA181" s="280"/>
      <c r="EB181" s="280"/>
      <c r="EC181" s="280"/>
      <c r="ED181" s="280"/>
      <c r="EE181" s="280"/>
      <c r="EF181" s="280"/>
      <c r="EG181" s="280"/>
    </row>
    <row r="182" spans="1:137" ht="45" customHeight="1" x14ac:dyDescent="0.25">
      <c r="A182" s="47" t="s">
        <v>91</v>
      </c>
      <c r="B182" s="35" t="s">
        <v>134</v>
      </c>
      <c r="C182" s="66" t="s">
        <v>7</v>
      </c>
      <c r="D182" s="36" t="s">
        <v>12</v>
      </c>
      <c r="E182" s="36" t="s">
        <v>39</v>
      </c>
      <c r="F182" s="37" t="s">
        <v>300</v>
      </c>
      <c r="G182" s="345"/>
      <c r="H182" s="351"/>
      <c r="I182" s="39">
        <f>IF(H182=Base!X1,1,0)</f>
        <v>0</v>
      </c>
      <c r="J182" s="343"/>
      <c r="K182" s="34"/>
      <c r="L182" s="34"/>
      <c r="M182" s="34"/>
      <c r="N182" s="34"/>
      <c r="O182" s="34"/>
      <c r="P182" s="34"/>
      <c r="Q182" s="34"/>
      <c r="R182" s="34"/>
      <c r="S182" s="34"/>
      <c r="T182" s="34"/>
      <c r="U182" s="34"/>
      <c r="V182" s="280"/>
      <c r="W182" s="280"/>
      <c r="X182" s="280"/>
      <c r="Y182" s="280"/>
      <c r="Z182" s="280"/>
      <c r="AA182" s="280"/>
      <c r="AB182" s="280"/>
      <c r="AC182" s="280"/>
      <c r="AD182" s="280"/>
      <c r="AE182" s="280"/>
      <c r="AF182" s="280"/>
      <c r="AG182" s="280"/>
      <c r="AH182" s="280"/>
      <c r="AI182" s="280"/>
      <c r="AJ182" s="280"/>
      <c r="AK182" s="280"/>
      <c r="AL182" s="280"/>
      <c r="AM182" s="280"/>
      <c r="AN182" s="280"/>
      <c r="AO182" s="280"/>
      <c r="AP182" s="280"/>
      <c r="AQ182" s="280"/>
      <c r="AR182" s="280"/>
      <c r="AS182" s="280"/>
      <c r="AT182" s="280"/>
      <c r="AU182" s="280"/>
      <c r="AV182" s="280"/>
      <c r="AW182" s="280"/>
      <c r="AX182" s="280"/>
      <c r="AY182" s="280"/>
      <c r="AZ182" s="280"/>
      <c r="BA182" s="280"/>
      <c r="BB182" s="280"/>
      <c r="BC182" s="280"/>
      <c r="BD182" s="280"/>
      <c r="BE182" s="280"/>
      <c r="BF182" s="280"/>
      <c r="BG182" s="280"/>
      <c r="BH182" s="280"/>
      <c r="BI182" s="280"/>
      <c r="BJ182" s="280"/>
      <c r="BK182" s="280"/>
      <c r="BL182" s="280"/>
      <c r="BM182" s="280"/>
      <c r="BN182" s="280"/>
      <c r="BO182" s="280"/>
      <c r="BP182" s="280"/>
      <c r="BQ182" s="280"/>
      <c r="BR182" s="280"/>
      <c r="BS182" s="280"/>
      <c r="BT182" s="280"/>
      <c r="BU182" s="280"/>
      <c r="BV182" s="280"/>
      <c r="BW182" s="280"/>
      <c r="BX182" s="280"/>
      <c r="BY182" s="280"/>
      <c r="BZ182" s="280"/>
      <c r="CA182" s="280"/>
      <c r="CB182" s="280"/>
      <c r="CC182" s="280"/>
      <c r="CD182" s="280"/>
      <c r="CE182" s="280"/>
      <c r="CF182" s="280"/>
      <c r="CG182" s="280"/>
      <c r="CH182" s="280"/>
      <c r="CI182" s="280"/>
      <c r="CJ182" s="280"/>
      <c r="CK182" s="280"/>
      <c r="CL182" s="280"/>
      <c r="CM182" s="280"/>
      <c r="CN182" s="280"/>
      <c r="CO182" s="280"/>
      <c r="CP182" s="280"/>
      <c r="CQ182" s="280"/>
      <c r="CR182" s="280"/>
      <c r="CS182" s="280"/>
      <c r="CT182" s="280"/>
      <c r="CU182" s="280"/>
      <c r="CV182" s="280"/>
      <c r="CW182" s="280"/>
      <c r="CX182" s="280"/>
      <c r="CY182" s="280"/>
      <c r="CZ182" s="280"/>
      <c r="DA182" s="280"/>
      <c r="DB182" s="280"/>
      <c r="DC182" s="280"/>
      <c r="DD182" s="280"/>
      <c r="DE182" s="280"/>
      <c r="DF182" s="280"/>
      <c r="DG182" s="280"/>
      <c r="DH182" s="280"/>
      <c r="DI182" s="280"/>
      <c r="DJ182" s="280"/>
      <c r="DK182" s="280"/>
      <c r="DL182" s="280"/>
      <c r="DM182" s="280"/>
      <c r="DN182" s="280"/>
      <c r="DO182" s="280"/>
      <c r="DP182" s="280"/>
      <c r="DQ182" s="280"/>
      <c r="DR182" s="280"/>
      <c r="DS182" s="280"/>
      <c r="DT182" s="280"/>
      <c r="DU182" s="280"/>
      <c r="DV182" s="280"/>
      <c r="DW182" s="280"/>
      <c r="DX182" s="280"/>
      <c r="DY182" s="280"/>
      <c r="DZ182" s="280"/>
      <c r="EA182" s="280"/>
      <c r="EB182" s="280"/>
      <c r="EC182" s="280"/>
      <c r="ED182" s="280"/>
      <c r="EE182" s="280"/>
      <c r="EF182" s="280"/>
      <c r="EG182" s="280"/>
    </row>
    <row r="183" spans="1:137" ht="45" customHeight="1" x14ac:dyDescent="0.25">
      <c r="A183" s="47" t="s">
        <v>91</v>
      </c>
      <c r="B183" s="35" t="s">
        <v>134</v>
      </c>
      <c r="C183" s="66" t="s">
        <v>6</v>
      </c>
      <c r="D183" s="36" t="s">
        <v>10</v>
      </c>
      <c r="E183" s="36" t="s">
        <v>44</v>
      </c>
      <c r="F183" s="37" t="s">
        <v>301</v>
      </c>
      <c r="G183" s="347" t="s">
        <v>764</v>
      </c>
      <c r="H183" s="351"/>
      <c r="I183" s="39">
        <f>IF(H183=Base!X1,1,0)</f>
        <v>0</v>
      </c>
      <c r="J183" s="343"/>
      <c r="K183" s="34"/>
      <c r="L183" s="34"/>
      <c r="M183" s="34"/>
      <c r="N183" s="34"/>
      <c r="O183" s="34"/>
      <c r="P183" s="34"/>
      <c r="Q183" s="34"/>
      <c r="R183" s="34"/>
      <c r="S183" s="34"/>
      <c r="T183" s="34"/>
      <c r="U183" s="34"/>
      <c r="V183" s="280"/>
      <c r="W183" s="280"/>
      <c r="X183" s="280"/>
      <c r="Y183" s="280"/>
      <c r="Z183" s="280"/>
      <c r="AA183" s="280"/>
      <c r="AB183" s="280"/>
      <c r="AC183" s="280"/>
      <c r="AD183" s="280"/>
      <c r="AE183" s="280"/>
      <c r="AF183" s="280"/>
      <c r="AG183" s="280"/>
      <c r="AH183" s="280"/>
      <c r="AI183" s="280"/>
      <c r="AJ183" s="280"/>
      <c r="AK183" s="280"/>
      <c r="AL183" s="280"/>
      <c r="AM183" s="280"/>
      <c r="AN183" s="280"/>
      <c r="AO183" s="280"/>
      <c r="AP183" s="280"/>
      <c r="AQ183" s="280"/>
      <c r="AR183" s="280"/>
      <c r="AS183" s="280"/>
      <c r="AT183" s="280"/>
      <c r="AU183" s="280"/>
      <c r="AV183" s="280"/>
      <c r="AW183" s="280"/>
      <c r="AX183" s="280"/>
      <c r="AY183" s="280"/>
      <c r="AZ183" s="280"/>
      <c r="BA183" s="280"/>
      <c r="BB183" s="280"/>
      <c r="BC183" s="280"/>
      <c r="BD183" s="280"/>
      <c r="BE183" s="280"/>
      <c r="BF183" s="280"/>
      <c r="BG183" s="280"/>
      <c r="BH183" s="280"/>
      <c r="BI183" s="280"/>
      <c r="BJ183" s="280"/>
      <c r="BK183" s="280"/>
      <c r="BL183" s="280"/>
      <c r="BM183" s="280"/>
      <c r="BN183" s="280"/>
      <c r="BO183" s="280"/>
      <c r="BP183" s="280"/>
      <c r="BQ183" s="280"/>
      <c r="BR183" s="280"/>
      <c r="BS183" s="280"/>
      <c r="BT183" s="280"/>
      <c r="BU183" s="280"/>
      <c r="BV183" s="280"/>
      <c r="BW183" s="280"/>
      <c r="BX183" s="280"/>
      <c r="BY183" s="280"/>
      <c r="BZ183" s="280"/>
      <c r="CA183" s="280"/>
      <c r="CB183" s="280"/>
      <c r="CC183" s="280"/>
      <c r="CD183" s="280"/>
      <c r="CE183" s="280"/>
      <c r="CF183" s="280"/>
      <c r="CG183" s="280"/>
      <c r="CH183" s="280"/>
      <c r="CI183" s="280"/>
      <c r="CJ183" s="280"/>
      <c r="CK183" s="280"/>
      <c r="CL183" s="280"/>
      <c r="CM183" s="280"/>
      <c r="CN183" s="280"/>
      <c r="CO183" s="280"/>
      <c r="CP183" s="280"/>
      <c r="CQ183" s="280"/>
      <c r="CR183" s="280"/>
      <c r="CS183" s="280"/>
      <c r="CT183" s="280"/>
      <c r="CU183" s="280"/>
      <c r="CV183" s="280"/>
      <c r="CW183" s="280"/>
      <c r="CX183" s="280"/>
      <c r="CY183" s="280"/>
      <c r="CZ183" s="280"/>
      <c r="DA183" s="280"/>
      <c r="DB183" s="280"/>
      <c r="DC183" s="280"/>
      <c r="DD183" s="280"/>
      <c r="DE183" s="280"/>
      <c r="DF183" s="280"/>
      <c r="DG183" s="280"/>
      <c r="DH183" s="280"/>
      <c r="DI183" s="280"/>
      <c r="DJ183" s="280"/>
      <c r="DK183" s="280"/>
      <c r="DL183" s="280"/>
      <c r="DM183" s="280"/>
      <c r="DN183" s="280"/>
      <c r="DO183" s="280"/>
      <c r="DP183" s="280"/>
      <c r="DQ183" s="280"/>
      <c r="DR183" s="280"/>
      <c r="DS183" s="280"/>
      <c r="DT183" s="280"/>
      <c r="DU183" s="280"/>
      <c r="DV183" s="280"/>
      <c r="DW183" s="280"/>
      <c r="DX183" s="280"/>
      <c r="DY183" s="280"/>
      <c r="DZ183" s="280"/>
      <c r="EA183" s="280"/>
      <c r="EB183" s="280"/>
      <c r="EC183" s="280"/>
      <c r="ED183" s="280"/>
      <c r="EE183" s="280"/>
      <c r="EF183" s="280"/>
      <c r="EG183" s="280"/>
    </row>
    <row r="184" spans="1:137" ht="45" customHeight="1" x14ac:dyDescent="0.25">
      <c r="A184" s="47" t="s">
        <v>91</v>
      </c>
      <c r="B184" s="35" t="s">
        <v>134</v>
      </c>
      <c r="C184" s="36" t="s">
        <v>7</v>
      </c>
      <c r="D184" s="36" t="s">
        <v>10</v>
      </c>
      <c r="E184" s="36" t="s">
        <v>44</v>
      </c>
      <c r="F184" s="37" t="s">
        <v>302</v>
      </c>
      <c r="G184" s="347" t="s">
        <v>764</v>
      </c>
      <c r="H184" s="351"/>
      <c r="I184" s="39">
        <f>IF(H179=Base!X1,1,0)</f>
        <v>0</v>
      </c>
      <c r="J184" s="343"/>
      <c r="K184" s="34"/>
      <c r="L184" s="34"/>
      <c r="M184" s="34"/>
      <c r="N184" s="34"/>
      <c r="O184" s="34"/>
      <c r="P184" s="34"/>
      <c r="Q184" s="34"/>
      <c r="R184" s="34"/>
      <c r="S184" s="34"/>
      <c r="T184" s="34"/>
      <c r="U184" s="34"/>
      <c r="V184" s="280"/>
      <c r="W184" s="280"/>
      <c r="X184" s="280"/>
      <c r="Y184" s="280"/>
      <c r="Z184" s="280"/>
      <c r="AA184" s="280"/>
      <c r="AB184" s="280"/>
      <c r="AC184" s="280"/>
      <c r="AD184" s="280"/>
      <c r="AE184" s="280"/>
      <c r="AF184" s="280"/>
      <c r="AG184" s="280"/>
      <c r="AH184" s="280"/>
      <c r="AI184" s="280"/>
      <c r="AJ184" s="280"/>
      <c r="AK184" s="280"/>
      <c r="AL184" s="280"/>
      <c r="AM184" s="280"/>
      <c r="AN184" s="280"/>
      <c r="AO184" s="280"/>
      <c r="AP184" s="280"/>
      <c r="AQ184" s="280"/>
      <c r="AR184" s="280"/>
      <c r="AS184" s="280"/>
      <c r="AT184" s="280"/>
      <c r="AU184" s="280"/>
      <c r="AV184" s="280"/>
      <c r="AW184" s="280"/>
      <c r="AX184" s="280"/>
      <c r="AY184" s="280"/>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80"/>
      <c r="CH184" s="280"/>
      <c r="CI184" s="280"/>
      <c r="CJ184" s="280"/>
      <c r="CK184" s="280"/>
      <c r="CL184" s="280"/>
      <c r="CM184" s="280"/>
      <c r="CN184" s="280"/>
      <c r="CO184" s="280"/>
      <c r="CP184" s="280"/>
      <c r="CQ184" s="280"/>
      <c r="CR184" s="280"/>
      <c r="CS184" s="280"/>
      <c r="CT184" s="280"/>
      <c r="CU184" s="280"/>
      <c r="CV184" s="280"/>
      <c r="CW184" s="280"/>
      <c r="CX184" s="280"/>
      <c r="CY184" s="280"/>
      <c r="CZ184" s="280"/>
      <c r="DA184" s="280"/>
      <c r="DB184" s="280"/>
      <c r="DC184" s="280"/>
      <c r="DD184" s="280"/>
      <c r="DE184" s="280"/>
      <c r="DF184" s="280"/>
      <c r="DG184" s="280"/>
      <c r="DH184" s="280"/>
      <c r="DI184" s="280"/>
      <c r="DJ184" s="280"/>
      <c r="DK184" s="280"/>
      <c r="DL184" s="280"/>
      <c r="DM184" s="280"/>
      <c r="DN184" s="280"/>
      <c r="DO184" s="280"/>
      <c r="DP184" s="280"/>
      <c r="DQ184" s="280"/>
      <c r="DR184" s="280"/>
      <c r="DS184" s="280"/>
      <c r="DT184" s="280"/>
      <c r="DU184" s="280"/>
      <c r="DV184" s="280"/>
      <c r="DW184" s="280"/>
      <c r="DX184" s="280"/>
      <c r="DY184" s="280"/>
      <c r="DZ184" s="280"/>
      <c r="EA184" s="280"/>
      <c r="EB184" s="280"/>
      <c r="EC184" s="280"/>
      <c r="ED184" s="280"/>
      <c r="EE184" s="280"/>
      <c r="EF184" s="280"/>
      <c r="EG184" s="280"/>
    </row>
    <row r="185" spans="1:137" ht="45" customHeight="1" x14ac:dyDescent="0.25">
      <c r="A185" s="47" t="s">
        <v>91</v>
      </c>
      <c r="B185" s="35" t="s">
        <v>135</v>
      </c>
      <c r="C185" s="66" t="s">
        <v>6</v>
      </c>
      <c r="D185" s="36" t="s">
        <v>173</v>
      </c>
      <c r="E185" s="45" t="s">
        <v>31</v>
      </c>
      <c r="F185" s="37" t="s">
        <v>105</v>
      </c>
      <c r="G185" s="348" t="s">
        <v>763</v>
      </c>
      <c r="H185" s="351"/>
      <c r="I185" s="39">
        <f>H185</f>
        <v>0</v>
      </c>
      <c r="J185" s="343"/>
      <c r="K185" s="34"/>
      <c r="L185" s="34"/>
      <c r="M185" s="34"/>
      <c r="N185" s="34"/>
      <c r="O185" s="34"/>
      <c r="P185" s="34"/>
      <c r="Q185" s="34"/>
      <c r="R185" s="34"/>
      <c r="S185" s="34"/>
      <c r="T185" s="34"/>
      <c r="U185" s="34"/>
      <c r="V185" s="280"/>
      <c r="W185" s="280"/>
      <c r="X185" s="280"/>
      <c r="Y185" s="280"/>
      <c r="Z185" s="280"/>
      <c r="AA185" s="280"/>
      <c r="AB185" s="280"/>
      <c r="AC185" s="280"/>
      <c r="AD185" s="280"/>
      <c r="AE185" s="280"/>
      <c r="AF185" s="280"/>
      <c r="AG185" s="280"/>
      <c r="AH185" s="280"/>
      <c r="AI185" s="280"/>
      <c r="AJ185" s="280"/>
      <c r="AK185" s="280"/>
      <c r="AL185" s="280"/>
      <c r="AM185" s="280"/>
      <c r="AN185" s="280"/>
      <c r="AO185" s="280"/>
      <c r="AP185" s="280"/>
      <c r="AQ185" s="280"/>
      <c r="AR185" s="280"/>
      <c r="AS185" s="280"/>
      <c r="AT185" s="280"/>
      <c r="AU185" s="280"/>
      <c r="AV185" s="280"/>
      <c r="AW185" s="280"/>
      <c r="AX185" s="280"/>
      <c r="AY185" s="280"/>
      <c r="AZ185" s="280"/>
      <c r="BA185" s="280"/>
      <c r="BB185" s="280"/>
      <c r="BC185" s="280"/>
      <c r="BD185" s="280"/>
      <c r="BE185" s="280"/>
      <c r="BF185" s="280"/>
      <c r="BG185" s="280"/>
      <c r="BH185" s="280"/>
      <c r="BI185" s="280"/>
      <c r="BJ185" s="280"/>
      <c r="BK185" s="280"/>
      <c r="BL185" s="280"/>
      <c r="BM185" s="280"/>
      <c r="BN185" s="280"/>
      <c r="BO185" s="280"/>
      <c r="BP185" s="280"/>
      <c r="BQ185" s="280"/>
      <c r="BR185" s="280"/>
      <c r="BS185" s="280"/>
      <c r="BT185" s="280"/>
      <c r="BU185" s="280"/>
      <c r="BV185" s="280"/>
      <c r="BW185" s="280"/>
      <c r="BX185" s="280"/>
      <c r="BY185" s="280"/>
      <c r="BZ185" s="280"/>
      <c r="CA185" s="280"/>
      <c r="CB185" s="280"/>
      <c r="CC185" s="280"/>
      <c r="CD185" s="280"/>
      <c r="CE185" s="280"/>
      <c r="CF185" s="280"/>
      <c r="CG185" s="280"/>
      <c r="CH185" s="280"/>
      <c r="CI185" s="280"/>
      <c r="CJ185" s="280"/>
      <c r="CK185" s="280"/>
      <c r="CL185" s="280"/>
      <c r="CM185" s="280"/>
      <c r="CN185" s="280"/>
      <c r="CO185" s="280"/>
      <c r="CP185" s="280"/>
      <c r="CQ185" s="280"/>
      <c r="CR185" s="280"/>
      <c r="CS185" s="280"/>
      <c r="CT185" s="280"/>
      <c r="CU185" s="280"/>
      <c r="CV185" s="280"/>
      <c r="CW185" s="280"/>
      <c r="CX185" s="280"/>
      <c r="CY185" s="280"/>
      <c r="CZ185" s="280"/>
      <c r="DA185" s="280"/>
      <c r="DB185" s="280"/>
      <c r="DC185" s="280"/>
      <c r="DD185" s="280"/>
      <c r="DE185" s="280"/>
      <c r="DF185" s="280"/>
      <c r="DG185" s="280"/>
      <c r="DH185" s="280"/>
      <c r="DI185" s="280"/>
      <c r="DJ185" s="280"/>
      <c r="DK185" s="280"/>
      <c r="DL185" s="280"/>
      <c r="DM185" s="280"/>
      <c r="DN185" s="280"/>
      <c r="DO185" s="280"/>
      <c r="DP185" s="280"/>
      <c r="DQ185" s="280"/>
      <c r="DR185" s="280"/>
      <c r="DS185" s="280"/>
      <c r="DT185" s="280"/>
      <c r="DU185" s="280"/>
      <c r="DV185" s="280"/>
      <c r="DW185" s="280"/>
      <c r="DX185" s="280"/>
      <c r="DY185" s="280"/>
      <c r="DZ185" s="280"/>
      <c r="EA185" s="280"/>
      <c r="EB185" s="280"/>
      <c r="EC185" s="280"/>
      <c r="ED185" s="280"/>
      <c r="EE185" s="280"/>
      <c r="EF185" s="280"/>
      <c r="EG185" s="280"/>
    </row>
    <row r="186" spans="1:137" ht="45" customHeight="1" x14ac:dyDescent="0.25">
      <c r="A186" s="47" t="s">
        <v>91</v>
      </c>
      <c r="B186" s="35" t="s">
        <v>135</v>
      </c>
      <c r="C186" s="66" t="s">
        <v>6</v>
      </c>
      <c r="D186" s="36" t="s">
        <v>173</v>
      </c>
      <c r="E186" s="45" t="s">
        <v>31</v>
      </c>
      <c r="F186" s="37" t="s">
        <v>108</v>
      </c>
      <c r="G186" s="348" t="s">
        <v>763</v>
      </c>
      <c r="H186" s="351"/>
      <c r="I186" s="39">
        <f>H186</f>
        <v>0</v>
      </c>
      <c r="J186" s="343"/>
      <c r="K186" s="34"/>
      <c r="L186" s="34"/>
      <c r="M186" s="34"/>
      <c r="N186" s="34"/>
      <c r="O186" s="34"/>
      <c r="P186" s="34"/>
      <c r="Q186" s="34"/>
      <c r="R186" s="34"/>
      <c r="S186" s="34"/>
      <c r="T186" s="34"/>
      <c r="U186" s="34"/>
      <c r="V186" s="280"/>
      <c r="W186" s="280"/>
      <c r="X186" s="280"/>
      <c r="Y186" s="280"/>
      <c r="Z186" s="280"/>
      <c r="AA186" s="280"/>
      <c r="AB186" s="280"/>
      <c r="AC186" s="280"/>
      <c r="AD186" s="280"/>
      <c r="AE186" s="280"/>
      <c r="AF186" s="280"/>
      <c r="AG186" s="280"/>
      <c r="AH186" s="280"/>
      <c r="AI186" s="280"/>
      <c r="AJ186" s="280"/>
      <c r="AK186" s="280"/>
      <c r="AL186" s="280"/>
      <c r="AM186" s="280"/>
      <c r="AN186" s="280"/>
      <c r="AO186" s="280"/>
      <c r="AP186" s="280"/>
      <c r="AQ186" s="280"/>
      <c r="AR186" s="280"/>
      <c r="AS186" s="280"/>
      <c r="AT186" s="280"/>
      <c r="AU186" s="280"/>
      <c r="AV186" s="280"/>
      <c r="AW186" s="280"/>
      <c r="AX186" s="280"/>
      <c r="AY186" s="280"/>
      <c r="AZ186" s="280"/>
      <c r="BA186" s="280"/>
      <c r="BB186" s="280"/>
      <c r="BC186" s="280"/>
      <c r="BD186" s="280"/>
      <c r="BE186" s="280"/>
      <c r="BF186" s="280"/>
      <c r="BG186" s="280"/>
      <c r="BH186" s="280"/>
      <c r="BI186" s="280"/>
      <c r="BJ186" s="280"/>
      <c r="BK186" s="280"/>
      <c r="BL186" s="280"/>
      <c r="BM186" s="280"/>
      <c r="BN186" s="280"/>
      <c r="BO186" s="280"/>
      <c r="BP186" s="280"/>
      <c r="BQ186" s="280"/>
      <c r="BR186" s="280"/>
      <c r="BS186" s="280"/>
      <c r="BT186" s="280"/>
      <c r="BU186" s="280"/>
      <c r="BV186" s="280"/>
      <c r="BW186" s="280"/>
      <c r="BX186" s="280"/>
      <c r="BY186" s="280"/>
      <c r="BZ186" s="280"/>
      <c r="CA186" s="280"/>
      <c r="CB186" s="280"/>
      <c r="CC186" s="280"/>
      <c r="CD186" s="280"/>
      <c r="CE186" s="280"/>
      <c r="CF186" s="280"/>
      <c r="CG186" s="280"/>
      <c r="CH186" s="280"/>
      <c r="CI186" s="280"/>
      <c r="CJ186" s="280"/>
      <c r="CK186" s="280"/>
      <c r="CL186" s="280"/>
      <c r="CM186" s="280"/>
      <c r="CN186" s="280"/>
      <c r="CO186" s="280"/>
      <c r="CP186" s="280"/>
      <c r="CQ186" s="280"/>
      <c r="CR186" s="280"/>
      <c r="CS186" s="280"/>
      <c r="CT186" s="280"/>
      <c r="CU186" s="280"/>
      <c r="CV186" s="280"/>
      <c r="CW186" s="280"/>
      <c r="CX186" s="280"/>
      <c r="CY186" s="280"/>
      <c r="CZ186" s="280"/>
      <c r="DA186" s="280"/>
      <c r="DB186" s="280"/>
      <c r="DC186" s="280"/>
      <c r="DD186" s="280"/>
      <c r="DE186" s="280"/>
      <c r="DF186" s="280"/>
      <c r="DG186" s="280"/>
      <c r="DH186" s="280"/>
      <c r="DI186" s="280"/>
      <c r="DJ186" s="280"/>
      <c r="DK186" s="280"/>
      <c r="DL186" s="280"/>
      <c r="DM186" s="280"/>
      <c r="DN186" s="280"/>
      <c r="DO186" s="280"/>
      <c r="DP186" s="280"/>
      <c r="DQ186" s="280"/>
      <c r="DR186" s="280"/>
      <c r="DS186" s="280"/>
      <c r="DT186" s="280"/>
      <c r="DU186" s="280"/>
      <c r="DV186" s="280"/>
      <c r="DW186" s="280"/>
      <c r="DX186" s="280"/>
      <c r="DY186" s="280"/>
      <c r="DZ186" s="280"/>
      <c r="EA186" s="280"/>
      <c r="EB186" s="280"/>
      <c r="EC186" s="280"/>
      <c r="ED186" s="280"/>
      <c r="EE186" s="280"/>
      <c r="EF186" s="280"/>
      <c r="EG186" s="280"/>
    </row>
    <row r="187" spans="1:137" ht="45" customHeight="1" x14ac:dyDescent="0.25">
      <c r="A187" s="47" t="s">
        <v>91</v>
      </c>
      <c r="B187" s="35" t="s">
        <v>135</v>
      </c>
      <c r="C187" s="66" t="s">
        <v>6</v>
      </c>
      <c r="D187" s="36" t="s">
        <v>173</v>
      </c>
      <c r="E187" s="45" t="s">
        <v>31</v>
      </c>
      <c r="F187" s="37" t="s">
        <v>750</v>
      </c>
      <c r="G187" s="348" t="s">
        <v>763</v>
      </c>
      <c r="H187" s="351"/>
      <c r="I187" s="39">
        <f>H187</f>
        <v>0</v>
      </c>
      <c r="J187" s="343"/>
      <c r="K187" s="34"/>
      <c r="L187" s="34"/>
      <c r="M187" s="34"/>
      <c r="N187" s="34"/>
      <c r="O187" s="34"/>
      <c r="P187" s="34"/>
      <c r="Q187" s="34"/>
      <c r="R187" s="34"/>
      <c r="S187" s="34"/>
      <c r="T187" s="34"/>
      <c r="U187" s="34"/>
      <c r="V187" s="280"/>
      <c r="W187" s="280"/>
      <c r="X187" s="280"/>
      <c r="Y187" s="280"/>
      <c r="Z187" s="280"/>
      <c r="AA187" s="280"/>
      <c r="AB187" s="280"/>
      <c r="AC187" s="280"/>
      <c r="AD187" s="280"/>
      <c r="AE187" s="280"/>
      <c r="AF187" s="280"/>
      <c r="AG187" s="280"/>
      <c r="AH187" s="280"/>
      <c r="AI187" s="280"/>
      <c r="AJ187" s="280"/>
      <c r="AK187" s="280"/>
      <c r="AL187" s="280"/>
      <c r="AM187" s="280"/>
      <c r="AN187" s="280"/>
      <c r="AO187" s="280"/>
      <c r="AP187" s="280"/>
      <c r="AQ187" s="280"/>
      <c r="AR187" s="280"/>
      <c r="AS187" s="280"/>
      <c r="AT187" s="280"/>
      <c r="AU187" s="280"/>
      <c r="AV187" s="280"/>
      <c r="AW187" s="280"/>
      <c r="AX187" s="280"/>
      <c r="AY187" s="280"/>
      <c r="AZ187" s="280"/>
      <c r="BA187" s="280"/>
      <c r="BB187" s="280"/>
      <c r="BC187" s="280"/>
      <c r="BD187" s="280"/>
      <c r="BE187" s="280"/>
      <c r="BF187" s="280"/>
      <c r="BG187" s="280"/>
      <c r="BH187" s="280"/>
      <c r="BI187" s="280"/>
      <c r="BJ187" s="280"/>
      <c r="BK187" s="280"/>
      <c r="BL187" s="280"/>
      <c r="BM187" s="280"/>
      <c r="BN187" s="280"/>
      <c r="BO187" s="280"/>
      <c r="BP187" s="280"/>
      <c r="BQ187" s="280"/>
      <c r="BR187" s="280"/>
      <c r="BS187" s="280"/>
      <c r="BT187" s="280"/>
      <c r="BU187" s="280"/>
      <c r="BV187" s="280"/>
      <c r="BW187" s="280"/>
      <c r="BX187" s="280"/>
      <c r="BY187" s="280"/>
      <c r="BZ187" s="280"/>
      <c r="CA187" s="280"/>
      <c r="CB187" s="280"/>
      <c r="CC187" s="280"/>
      <c r="CD187" s="280"/>
      <c r="CE187" s="280"/>
      <c r="CF187" s="280"/>
      <c r="CG187" s="280"/>
      <c r="CH187" s="280"/>
      <c r="CI187" s="280"/>
      <c r="CJ187" s="280"/>
      <c r="CK187" s="280"/>
      <c r="CL187" s="280"/>
      <c r="CM187" s="280"/>
      <c r="CN187" s="280"/>
      <c r="CO187" s="280"/>
      <c r="CP187" s="280"/>
      <c r="CQ187" s="280"/>
      <c r="CR187" s="280"/>
      <c r="CS187" s="280"/>
      <c r="CT187" s="280"/>
      <c r="CU187" s="280"/>
      <c r="CV187" s="280"/>
      <c r="CW187" s="280"/>
      <c r="CX187" s="280"/>
      <c r="CY187" s="280"/>
      <c r="CZ187" s="280"/>
      <c r="DA187" s="280"/>
      <c r="DB187" s="280"/>
      <c r="DC187" s="280"/>
      <c r="DD187" s="280"/>
      <c r="DE187" s="280"/>
      <c r="DF187" s="280"/>
      <c r="DG187" s="280"/>
      <c r="DH187" s="280"/>
      <c r="DI187" s="280"/>
      <c r="DJ187" s="280"/>
      <c r="DK187" s="280"/>
      <c r="DL187" s="280"/>
      <c r="DM187" s="280"/>
      <c r="DN187" s="280"/>
      <c r="DO187" s="280"/>
      <c r="DP187" s="280"/>
      <c r="DQ187" s="280"/>
      <c r="DR187" s="280"/>
      <c r="DS187" s="280"/>
      <c r="DT187" s="280"/>
      <c r="DU187" s="280"/>
      <c r="DV187" s="280"/>
      <c r="DW187" s="280"/>
      <c r="DX187" s="280"/>
      <c r="DY187" s="280"/>
      <c r="DZ187" s="280"/>
      <c r="EA187" s="280"/>
      <c r="EB187" s="280"/>
      <c r="EC187" s="280"/>
      <c r="ED187" s="280"/>
      <c r="EE187" s="280"/>
      <c r="EF187" s="280"/>
      <c r="EG187" s="280"/>
    </row>
    <row r="188" spans="1:137" ht="45" customHeight="1" x14ac:dyDescent="0.25">
      <c r="A188" s="47" t="s">
        <v>91</v>
      </c>
      <c r="B188" s="36" t="s">
        <v>170</v>
      </c>
      <c r="C188" s="76" t="s">
        <v>7</v>
      </c>
      <c r="D188" s="36" t="s">
        <v>10</v>
      </c>
      <c r="E188" s="36" t="s">
        <v>31</v>
      </c>
      <c r="F188" s="37" t="s">
        <v>751</v>
      </c>
      <c r="G188" s="348" t="s">
        <v>763</v>
      </c>
      <c r="H188" s="351"/>
      <c r="I188" s="39">
        <f>H188</f>
        <v>0</v>
      </c>
      <c r="J188" s="343"/>
      <c r="K188" s="34"/>
      <c r="L188" s="34"/>
      <c r="M188" s="34"/>
      <c r="N188" s="34"/>
      <c r="O188" s="34"/>
      <c r="P188" s="34"/>
      <c r="Q188" s="34"/>
      <c r="R188" s="34"/>
      <c r="S188" s="34"/>
      <c r="T188" s="34"/>
      <c r="U188" s="34"/>
      <c r="V188" s="280"/>
      <c r="W188" s="280"/>
      <c r="X188" s="280"/>
      <c r="Y188" s="280"/>
      <c r="Z188" s="280"/>
      <c r="AA188" s="280"/>
      <c r="AB188" s="280"/>
      <c r="AC188" s="280"/>
      <c r="AD188" s="280"/>
      <c r="AE188" s="280"/>
      <c r="AF188" s="280"/>
      <c r="AG188" s="280"/>
      <c r="AH188" s="280"/>
      <c r="AI188" s="280"/>
      <c r="AJ188" s="280"/>
      <c r="AK188" s="280"/>
      <c r="AL188" s="280"/>
      <c r="AM188" s="280"/>
      <c r="AN188" s="280"/>
      <c r="AO188" s="280"/>
      <c r="AP188" s="280"/>
      <c r="AQ188" s="280"/>
      <c r="AR188" s="280"/>
      <c r="AS188" s="280"/>
      <c r="AT188" s="280"/>
      <c r="AU188" s="280"/>
      <c r="AV188" s="280"/>
      <c r="AW188" s="280"/>
      <c r="AX188" s="280"/>
      <c r="AY188" s="280"/>
      <c r="AZ188" s="280"/>
      <c r="BA188" s="280"/>
      <c r="BB188" s="280"/>
      <c r="BC188" s="280"/>
      <c r="BD188" s="280"/>
      <c r="BE188" s="280"/>
      <c r="BF188" s="280"/>
      <c r="BG188" s="280"/>
      <c r="BH188" s="280"/>
      <c r="BI188" s="280"/>
      <c r="BJ188" s="280"/>
      <c r="BK188" s="280"/>
      <c r="BL188" s="280"/>
      <c r="BM188" s="280"/>
      <c r="BN188" s="280"/>
      <c r="BO188" s="280"/>
      <c r="BP188" s="280"/>
      <c r="BQ188" s="280"/>
      <c r="BR188" s="280"/>
      <c r="BS188" s="280"/>
      <c r="BT188" s="280"/>
      <c r="BU188" s="280"/>
      <c r="BV188" s="280"/>
      <c r="BW188" s="280"/>
      <c r="BX188" s="280"/>
      <c r="BY188" s="280"/>
      <c r="BZ188" s="280"/>
      <c r="CA188" s="280"/>
      <c r="CB188" s="280"/>
      <c r="CC188" s="280"/>
      <c r="CD188" s="280"/>
      <c r="CE188" s="280"/>
      <c r="CF188" s="280"/>
      <c r="CG188" s="280"/>
      <c r="CH188" s="280"/>
      <c r="CI188" s="280"/>
      <c r="CJ188" s="280"/>
      <c r="CK188" s="280"/>
      <c r="CL188" s="280"/>
      <c r="CM188" s="280"/>
      <c r="CN188" s="280"/>
      <c r="CO188" s="280"/>
      <c r="CP188" s="280"/>
      <c r="CQ188" s="280"/>
      <c r="CR188" s="280"/>
      <c r="CS188" s="280"/>
      <c r="CT188" s="280"/>
      <c r="CU188" s="280"/>
      <c r="CV188" s="280"/>
      <c r="CW188" s="280"/>
      <c r="CX188" s="280"/>
      <c r="CY188" s="280"/>
      <c r="CZ188" s="280"/>
      <c r="DA188" s="280"/>
      <c r="DB188" s="280"/>
      <c r="DC188" s="280"/>
      <c r="DD188" s="280"/>
      <c r="DE188" s="280"/>
      <c r="DF188" s="280"/>
      <c r="DG188" s="280"/>
      <c r="DH188" s="280"/>
      <c r="DI188" s="280"/>
      <c r="DJ188" s="280"/>
      <c r="DK188" s="280"/>
      <c r="DL188" s="280"/>
      <c r="DM188" s="280"/>
      <c r="DN188" s="280"/>
      <c r="DO188" s="280"/>
      <c r="DP188" s="280"/>
      <c r="DQ188" s="280"/>
      <c r="DR188" s="280"/>
      <c r="DS188" s="280"/>
      <c r="DT188" s="280"/>
      <c r="DU188" s="280"/>
      <c r="DV188" s="280"/>
      <c r="DW188" s="280"/>
      <c r="DX188" s="280"/>
      <c r="DY188" s="280"/>
      <c r="DZ188" s="280"/>
      <c r="EA188" s="280"/>
      <c r="EB188" s="280"/>
      <c r="EC188" s="280"/>
      <c r="ED188" s="280"/>
      <c r="EE188" s="280"/>
      <c r="EF188" s="280"/>
      <c r="EG188" s="280"/>
    </row>
    <row r="189" spans="1:137" ht="45" customHeight="1" x14ac:dyDescent="0.25">
      <c r="A189" s="55" t="s">
        <v>211</v>
      </c>
      <c r="B189" s="36" t="s">
        <v>132</v>
      </c>
      <c r="C189" s="36" t="s">
        <v>7</v>
      </c>
      <c r="D189" s="36" t="s">
        <v>175</v>
      </c>
      <c r="E189" s="45" t="s">
        <v>355</v>
      </c>
      <c r="F189" s="53" t="s">
        <v>752</v>
      </c>
      <c r="G189" s="345"/>
      <c r="H189" s="351"/>
      <c r="I189" s="39">
        <f>IF(H189=Base!W1,1,0)</f>
        <v>0</v>
      </c>
      <c r="J189" s="343"/>
      <c r="K189" s="34"/>
      <c r="L189" s="34"/>
      <c r="M189" s="34"/>
      <c r="N189" s="34"/>
      <c r="O189" s="34"/>
      <c r="P189" s="34"/>
      <c r="Q189" s="34"/>
      <c r="R189" s="34"/>
      <c r="S189" s="34"/>
      <c r="T189" s="34"/>
      <c r="U189" s="34"/>
      <c r="V189" s="280"/>
      <c r="W189" s="280"/>
      <c r="X189" s="280"/>
      <c r="Y189" s="280"/>
      <c r="Z189" s="280"/>
      <c r="AA189" s="280"/>
      <c r="AB189" s="280"/>
      <c r="AC189" s="280"/>
      <c r="AD189" s="280"/>
      <c r="AE189" s="280"/>
      <c r="AF189" s="280"/>
      <c r="AG189" s="280"/>
      <c r="AH189" s="280"/>
      <c r="AI189" s="280"/>
      <c r="AJ189" s="280"/>
      <c r="AK189" s="280"/>
      <c r="AL189" s="280"/>
      <c r="AM189" s="280"/>
      <c r="AN189" s="280"/>
      <c r="AO189" s="280"/>
      <c r="AP189" s="280"/>
      <c r="AQ189" s="280"/>
      <c r="AR189" s="280"/>
      <c r="AS189" s="280"/>
      <c r="AT189" s="280"/>
      <c r="AU189" s="280"/>
      <c r="AV189" s="280"/>
      <c r="AW189" s="280"/>
      <c r="AX189" s="280"/>
      <c r="AY189" s="280"/>
      <c r="AZ189" s="280"/>
      <c r="BA189" s="280"/>
      <c r="BB189" s="280"/>
      <c r="BC189" s="280"/>
      <c r="BD189" s="280"/>
      <c r="BE189" s="280"/>
      <c r="BF189" s="280"/>
      <c r="BG189" s="280"/>
      <c r="BH189" s="280"/>
      <c r="BI189" s="280"/>
      <c r="BJ189" s="280"/>
      <c r="BK189" s="280"/>
      <c r="BL189" s="280"/>
      <c r="BM189" s="280"/>
      <c r="BN189" s="280"/>
      <c r="BO189" s="280"/>
      <c r="BP189" s="280"/>
      <c r="BQ189" s="280"/>
      <c r="BR189" s="280"/>
      <c r="BS189" s="280"/>
      <c r="BT189" s="280"/>
      <c r="BU189" s="280"/>
      <c r="BV189" s="280"/>
      <c r="BW189" s="280"/>
      <c r="BX189" s="280"/>
      <c r="BY189" s="280"/>
      <c r="BZ189" s="280"/>
      <c r="CA189" s="280"/>
      <c r="CB189" s="280"/>
      <c r="CC189" s="280"/>
      <c r="CD189" s="280"/>
      <c r="CE189" s="280"/>
      <c r="CF189" s="280"/>
      <c r="CG189" s="280"/>
      <c r="CH189" s="280"/>
      <c r="CI189" s="280"/>
      <c r="CJ189" s="280"/>
      <c r="CK189" s="280"/>
      <c r="CL189" s="280"/>
      <c r="CM189" s="280"/>
      <c r="CN189" s="280"/>
      <c r="CO189" s="280"/>
      <c r="CP189" s="280"/>
      <c r="CQ189" s="280"/>
      <c r="CR189" s="280"/>
      <c r="CS189" s="280"/>
      <c r="CT189" s="280"/>
      <c r="CU189" s="280"/>
      <c r="CV189" s="280"/>
      <c r="CW189" s="280"/>
      <c r="CX189" s="280"/>
      <c r="CY189" s="280"/>
      <c r="CZ189" s="280"/>
      <c r="DA189" s="280"/>
      <c r="DB189" s="280"/>
      <c r="DC189" s="280"/>
      <c r="DD189" s="280"/>
      <c r="DE189" s="280"/>
      <c r="DF189" s="280"/>
      <c r="DG189" s="280"/>
      <c r="DH189" s="280"/>
      <c r="DI189" s="280"/>
      <c r="DJ189" s="280"/>
      <c r="DK189" s="280"/>
      <c r="DL189" s="280"/>
      <c r="DM189" s="280"/>
      <c r="DN189" s="280"/>
      <c r="DO189" s="280"/>
      <c r="DP189" s="280"/>
      <c r="DQ189" s="280"/>
      <c r="DR189" s="280"/>
      <c r="DS189" s="280"/>
      <c r="DT189" s="280"/>
      <c r="DU189" s="280"/>
      <c r="DV189" s="280"/>
      <c r="DW189" s="280"/>
      <c r="DX189" s="280"/>
      <c r="DY189" s="280"/>
      <c r="DZ189" s="280"/>
      <c r="EA189" s="280"/>
      <c r="EB189" s="280"/>
      <c r="EC189" s="280"/>
      <c r="ED189" s="280"/>
      <c r="EE189" s="280"/>
      <c r="EF189" s="280"/>
      <c r="EG189" s="280"/>
    </row>
    <row r="190" spans="1:137" ht="45" customHeight="1" x14ac:dyDescent="0.25">
      <c r="A190" s="55" t="s">
        <v>211</v>
      </c>
      <c r="B190" s="36" t="s">
        <v>132</v>
      </c>
      <c r="C190" s="66" t="s">
        <v>6</v>
      </c>
      <c r="D190" s="45" t="s">
        <v>10</v>
      </c>
      <c r="E190" s="61" t="s">
        <v>33</v>
      </c>
      <c r="F190" s="53" t="s">
        <v>753</v>
      </c>
      <c r="G190" s="347" t="s">
        <v>764</v>
      </c>
      <c r="H190" s="351"/>
      <c r="I190" s="39">
        <f>IF(H190=Base!W1,1,0)</f>
        <v>0</v>
      </c>
      <c r="J190" s="343"/>
      <c r="K190" s="34"/>
      <c r="L190" s="34"/>
      <c r="M190" s="34"/>
      <c r="N190" s="34"/>
      <c r="O190" s="34"/>
      <c r="P190" s="34"/>
      <c r="Q190" s="34"/>
      <c r="R190" s="34"/>
      <c r="S190" s="34"/>
      <c r="T190" s="34"/>
      <c r="U190" s="34"/>
      <c r="V190" s="280"/>
      <c r="W190" s="280"/>
      <c r="X190" s="280"/>
      <c r="Y190" s="280"/>
      <c r="Z190" s="280"/>
      <c r="AA190" s="280"/>
      <c r="AB190" s="280"/>
      <c r="AC190" s="280"/>
      <c r="AD190" s="280"/>
      <c r="AE190" s="280"/>
      <c r="AF190" s="280"/>
      <c r="AG190" s="280"/>
      <c r="AH190" s="280"/>
      <c r="AI190" s="280"/>
      <c r="AJ190" s="280"/>
      <c r="AK190" s="280"/>
      <c r="AL190" s="280"/>
      <c r="AM190" s="280"/>
      <c r="AN190" s="280"/>
      <c r="AO190" s="280"/>
      <c r="AP190" s="280"/>
      <c r="AQ190" s="280"/>
      <c r="AR190" s="280"/>
      <c r="AS190" s="280"/>
      <c r="AT190" s="280"/>
      <c r="AU190" s="280"/>
      <c r="AV190" s="280"/>
      <c r="AW190" s="280"/>
      <c r="AX190" s="280"/>
      <c r="AY190" s="280"/>
      <c r="AZ190" s="280"/>
      <c r="BA190" s="280"/>
      <c r="BB190" s="280"/>
      <c r="BC190" s="280"/>
      <c r="BD190" s="280"/>
      <c r="BE190" s="280"/>
      <c r="BF190" s="280"/>
      <c r="BG190" s="280"/>
      <c r="BH190" s="280"/>
      <c r="BI190" s="280"/>
      <c r="BJ190" s="280"/>
      <c r="BK190" s="280"/>
      <c r="BL190" s="280"/>
      <c r="BM190" s="280"/>
      <c r="BN190" s="280"/>
      <c r="BO190" s="280"/>
      <c r="BP190" s="280"/>
      <c r="BQ190" s="280"/>
      <c r="BR190" s="280"/>
      <c r="BS190" s="280"/>
      <c r="BT190" s="280"/>
      <c r="BU190" s="280"/>
      <c r="BV190" s="280"/>
      <c r="BW190" s="280"/>
      <c r="BX190" s="280"/>
      <c r="BY190" s="280"/>
      <c r="BZ190" s="280"/>
      <c r="CA190" s="280"/>
      <c r="CB190" s="280"/>
      <c r="CC190" s="280"/>
      <c r="CD190" s="280"/>
      <c r="CE190" s="280"/>
      <c r="CF190" s="280"/>
      <c r="CG190" s="280"/>
      <c r="CH190" s="280"/>
      <c r="CI190" s="280"/>
      <c r="CJ190" s="280"/>
      <c r="CK190" s="280"/>
      <c r="CL190" s="280"/>
      <c r="CM190" s="280"/>
      <c r="CN190" s="280"/>
      <c r="CO190" s="280"/>
      <c r="CP190" s="280"/>
      <c r="CQ190" s="280"/>
      <c r="CR190" s="280"/>
      <c r="CS190" s="280"/>
      <c r="CT190" s="280"/>
      <c r="CU190" s="280"/>
      <c r="CV190" s="280"/>
      <c r="CW190" s="280"/>
      <c r="CX190" s="280"/>
      <c r="CY190" s="280"/>
      <c r="CZ190" s="280"/>
      <c r="DA190" s="280"/>
      <c r="DB190" s="280"/>
      <c r="DC190" s="280"/>
      <c r="DD190" s="280"/>
      <c r="DE190" s="280"/>
      <c r="DF190" s="280"/>
      <c r="DG190" s="280"/>
      <c r="DH190" s="280"/>
      <c r="DI190" s="280"/>
      <c r="DJ190" s="280"/>
      <c r="DK190" s="280"/>
      <c r="DL190" s="280"/>
      <c r="DM190" s="280"/>
      <c r="DN190" s="280"/>
      <c r="DO190" s="280"/>
      <c r="DP190" s="280"/>
      <c r="DQ190" s="280"/>
      <c r="DR190" s="280"/>
      <c r="DS190" s="280"/>
      <c r="DT190" s="280"/>
      <c r="DU190" s="280"/>
      <c r="DV190" s="280"/>
      <c r="DW190" s="280"/>
      <c r="DX190" s="280"/>
      <c r="DY190" s="280"/>
      <c r="DZ190" s="280"/>
      <c r="EA190" s="280"/>
      <c r="EB190" s="280"/>
      <c r="EC190" s="280"/>
      <c r="ED190" s="280"/>
      <c r="EE190" s="280"/>
      <c r="EF190" s="280"/>
      <c r="EG190" s="280"/>
    </row>
    <row r="191" spans="1:137" ht="45" customHeight="1" x14ac:dyDescent="0.25">
      <c r="A191" s="55" t="s">
        <v>211</v>
      </c>
      <c r="B191" s="36" t="s">
        <v>132</v>
      </c>
      <c r="C191" s="66" t="s">
        <v>6</v>
      </c>
      <c r="D191" s="45" t="s">
        <v>10</v>
      </c>
      <c r="E191" s="61" t="s">
        <v>33</v>
      </c>
      <c r="F191" s="53" t="s">
        <v>757</v>
      </c>
      <c r="G191" s="347" t="s">
        <v>764</v>
      </c>
      <c r="H191" s="351"/>
      <c r="I191" s="39">
        <f>IF(H191=Base!W1,1,0)</f>
        <v>0</v>
      </c>
      <c r="J191" s="343"/>
      <c r="K191" s="34"/>
      <c r="L191" s="34"/>
      <c r="M191" s="34"/>
      <c r="N191" s="34"/>
      <c r="O191" s="34"/>
      <c r="P191" s="34"/>
      <c r="Q191" s="34"/>
      <c r="R191" s="34"/>
      <c r="S191" s="34"/>
      <c r="T191" s="34"/>
      <c r="U191" s="34"/>
      <c r="V191" s="280"/>
      <c r="W191" s="280"/>
      <c r="X191" s="280"/>
      <c r="Y191" s="280"/>
      <c r="Z191" s="280"/>
      <c r="AA191" s="280"/>
      <c r="AB191" s="280"/>
      <c r="AC191" s="280"/>
      <c r="AD191" s="280"/>
      <c r="AE191" s="280"/>
      <c r="AF191" s="280"/>
      <c r="AG191" s="280"/>
      <c r="AH191" s="280"/>
      <c r="AI191" s="280"/>
      <c r="AJ191" s="280"/>
      <c r="AK191" s="280"/>
      <c r="AL191" s="280"/>
      <c r="AM191" s="280"/>
      <c r="AN191" s="280"/>
      <c r="AO191" s="280"/>
      <c r="AP191" s="280"/>
      <c r="AQ191" s="280"/>
      <c r="AR191" s="280"/>
      <c r="AS191" s="280"/>
      <c r="AT191" s="280"/>
      <c r="AU191" s="280"/>
      <c r="AV191" s="280"/>
      <c r="AW191" s="280"/>
      <c r="AX191" s="280"/>
      <c r="AY191" s="280"/>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80"/>
      <c r="CI191" s="280"/>
      <c r="CJ191" s="280"/>
      <c r="CK191" s="280"/>
      <c r="CL191" s="280"/>
      <c r="CM191" s="280"/>
      <c r="CN191" s="280"/>
      <c r="CO191" s="280"/>
      <c r="CP191" s="280"/>
      <c r="CQ191" s="280"/>
      <c r="CR191" s="280"/>
      <c r="CS191" s="280"/>
      <c r="CT191" s="280"/>
      <c r="CU191" s="280"/>
      <c r="CV191" s="280"/>
      <c r="CW191" s="280"/>
      <c r="CX191" s="280"/>
      <c r="CY191" s="280"/>
      <c r="CZ191" s="280"/>
      <c r="DA191" s="280"/>
      <c r="DB191" s="280"/>
      <c r="DC191" s="280"/>
      <c r="DD191" s="280"/>
      <c r="DE191" s="280"/>
      <c r="DF191" s="280"/>
      <c r="DG191" s="280"/>
      <c r="DH191" s="280"/>
      <c r="DI191" s="280"/>
      <c r="DJ191" s="280"/>
      <c r="DK191" s="280"/>
      <c r="DL191" s="280"/>
      <c r="DM191" s="280"/>
      <c r="DN191" s="280"/>
      <c r="DO191" s="280"/>
      <c r="DP191" s="280"/>
      <c r="DQ191" s="280"/>
      <c r="DR191" s="280"/>
      <c r="DS191" s="280"/>
      <c r="DT191" s="280"/>
      <c r="DU191" s="280"/>
      <c r="DV191" s="280"/>
      <c r="DW191" s="280"/>
      <c r="DX191" s="280"/>
      <c r="DY191" s="280"/>
      <c r="DZ191" s="280"/>
      <c r="EA191" s="280"/>
      <c r="EB191" s="280"/>
      <c r="EC191" s="280"/>
      <c r="ED191" s="280"/>
      <c r="EE191" s="280"/>
      <c r="EF191" s="280"/>
      <c r="EG191" s="280"/>
    </row>
    <row r="192" spans="1:137" ht="45" customHeight="1" x14ac:dyDescent="0.25">
      <c r="A192" s="55" t="s">
        <v>211</v>
      </c>
      <c r="B192" s="35" t="s">
        <v>170</v>
      </c>
      <c r="C192" s="66" t="s">
        <v>6</v>
      </c>
      <c r="D192" s="36" t="s">
        <v>10</v>
      </c>
      <c r="E192" s="36" t="s">
        <v>44</v>
      </c>
      <c r="F192" s="53" t="s">
        <v>212</v>
      </c>
      <c r="G192" s="347" t="s">
        <v>764</v>
      </c>
      <c r="H192" s="351"/>
      <c r="I192" s="39">
        <f>IF(H192=Base!W1,1,0)</f>
        <v>0</v>
      </c>
      <c r="J192" s="343"/>
      <c r="K192" s="34"/>
      <c r="L192" s="34"/>
      <c r="M192" s="34"/>
      <c r="N192" s="34"/>
      <c r="O192" s="34"/>
      <c r="P192" s="34"/>
      <c r="Q192" s="34"/>
      <c r="R192" s="34"/>
      <c r="S192" s="34"/>
      <c r="T192" s="34"/>
      <c r="U192" s="34"/>
      <c r="V192" s="280"/>
      <c r="W192" s="280"/>
      <c r="X192" s="280"/>
      <c r="Y192" s="280"/>
      <c r="Z192" s="280"/>
      <c r="AA192" s="280"/>
      <c r="AB192" s="280"/>
      <c r="AC192" s="280"/>
      <c r="AD192" s="280"/>
      <c r="AE192" s="280"/>
      <c r="AF192" s="280"/>
      <c r="AG192" s="280"/>
      <c r="AH192" s="280"/>
      <c r="AI192" s="280"/>
      <c r="AJ192" s="280"/>
      <c r="AK192" s="280"/>
      <c r="AL192" s="280"/>
      <c r="AM192" s="280"/>
      <c r="AN192" s="280"/>
      <c r="AO192" s="280"/>
      <c r="AP192" s="280"/>
      <c r="AQ192" s="280"/>
      <c r="AR192" s="280"/>
      <c r="AS192" s="280"/>
      <c r="AT192" s="280"/>
      <c r="AU192" s="280"/>
      <c r="AV192" s="280"/>
      <c r="AW192" s="280"/>
      <c r="AX192" s="280"/>
      <c r="AY192" s="280"/>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80"/>
      <c r="CI192" s="280"/>
      <c r="CJ192" s="280"/>
      <c r="CK192" s="280"/>
      <c r="CL192" s="280"/>
      <c r="CM192" s="280"/>
      <c r="CN192" s="280"/>
      <c r="CO192" s="280"/>
      <c r="CP192" s="280"/>
      <c r="CQ192" s="280"/>
      <c r="CR192" s="280"/>
      <c r="CS192" s="280"/>
      <c r="CT192" s="280"/>
      <c r="CU192" s="280"/>
      <c r="CV192" s="280"/>
      <c r="CW192" s="280"/>
      <c r="CX192" s="280"/>
      <c r="CY192" s="280"/>
      <c r="CZ192" s="280"/>
      <c r="DA192" s="280"/>
      <c r="DB192" s="280"/>
      <c r="DC192" s="280"/>
      <c r="DD192" s="280"/>
      <c r="DE192" s="280"/>
      <c r="DF192" s="280"/>
      <c r="DG192" s="280"/>
      <c r="DH192" s="280"/>
      <c r="DI192" s="280"/>
      <c r="DJ192" s="280"/>
      <c r="DK192" s="280"/>
      <c r="DL192" s="280"/>
      <c r="DM192" s="280"/>
      <c r="DN192" s="280"/>
      <c r="DO192" s="280"/>
      <c r="DP192" s="280"/>
      <c r="DQ192" s="280"/>
      <c r="DR192" s="280"/>
      <c r="DS192" s="280"/>
      <c r="DT192" s="280"/>
      <c r="DU192" s="280"/>
      <c r="DV192" s="280"/>
      <c r="DW192" s="280"/>
      <c r="DX192" s="280"/>
      <c r="DY192" s="280"/>
      <c r="DZ192" s="280"/>
      <c r="EA192" s="280"/>
      <c r="EB192" s="280"/>
      <c r="EC192" s="280"/>
      <c r="ED192" s="280"/>
      <c r="EE192" s="280"/>
      <c r="EF192" s="280"/>
      <c r="EG192" s="280"/>
    </row>
    <row r="193" spans="1:137" ht="45" customHeight="1" x14ac:dyDescent="0.25">
      <c r="A193" s="55" t="s">
        <v>211</v>
      </c>
      <c r="B193" s="35" t="s">
        <v>134</v>
      </c>
      <c r="C193" s="66" t="s">
        <v>6</v>
      </c>
      <c r="D193" s="36" t="s">
        <v>10</v>
      </c>
      <c r="E193" s="45" t="s">
        <v>355</v>
      </c>
      <c r="F193" s="53" t="s">
        <v>213</v>
      </c>
      <c r="G193" s="347" t="s">
        <v>764</v>
      </c>
      <c r="H193" s="351"/>
      <c r="I193" s="39">
        <f>IF(H193=Base!X1,1,0)</f>
        <v>0</v>
      </c>
      <c r="J193" s="343"/>
      <c r="K193" s="34"/>
      <c r="L193" s="34"/>
      <c r="M193" s="34"/>
      <c r="N193" s="34"/>
      <c r="O193" s="34"/>
      <c r="P193" s="34"/>
      <c r="Q193" s="34"/>
      <c r="R193" s="34"/>
      <c r="S193" s="34"/>
      <c r="T193" s="34"/>
      <c r="U193" s="34"/>
      <c r="V193" s="280"/>
      <c r="W193" s="280"/>
      <c r="X193" s="280"/>
      <c r="Y193" s="280"/>
      <c r="Z193" s="280"/>
      <c r="AA193" s="280"/>
      <c r="AB193" s="280"/>
      <c r="AC193" s="280"/>
      <c r="AD193" s="280"/>
      <c r="AE193" s="280"/>
      <c r="AF193" s="280"/>
      <c r="AG193" s="280"/>
      <c r="AH193" s="280"/>
      <c r="AI193" s="280"/>
      <c r="AJ193" s="280"/>
      <c r="AK193" s="280"/>
      <c r="AL193" s="280"/>
      <c r="AM193" s="280"/>
      <c r="AN193" s="280"/>
      <c r="AO193" s="280"/>
      <c r="AP193" s="280"/>
      <c r="AQ193" s="280"/>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80"/>
      <c r="CI193" s="280"/>
      <c r="CJ193" s="280"/>
      <c r="CK193" s="280"/>
      <c r="CL193" s="280"/>
      <c r="CM193" s="280"/>
      <c r="CN193" s="280"/>
      <c r="CO193" s="280"/>
      <c r="CP193" s="280"/>
      <c r="CQ193" s="280"/>
      <c r="CR193" s="280"/>
      <c r="CS193" s="280"/>
      <c r="CT193" s="280"/>
      <c r="CU193" s="280"/>
      <c r="CV193" s="280"/>
      <c r="CW193" s="280"/>
      <c r="CX193" s="280"/>
      <c r="CY193" s="280"/>
      <c r="CZ193" s="280"/>
      <c r="DA193" s="280"/>
      <c r="DB193" s="280"/>
      <c r="DC193" s="280"/>
      <c r="DD193" s="280"/>
      <c r="DE193" s="280"/>
      <c r="DF193" s="280"/>
      <c r="DG193" s="280"/>
      <c r="DH193" s="280"/>
      <c r="DI193" s="280"/>
      <c r="DJ193" s="280"/>
      <c r="DK193" s="280"/>
      <c r="DL193" s="280"/>
      <c r="DM193" s="280"/>
      <c r="DN193" s="280"/>
      <c r="DO193" s="280"/>
      <c r="DP193" s="280"/>
      <c r="DQ193" s="280"/>
      <c r="DR193" s="280"/>
      <c r="DS193" s="280"/>
      <c r="DT193" s="280"/>
      <c r="DU193" s="280"/>
      <c r="DV193" s="280"/>
      <c r="DW193" s="280"/>
      <c r="DX193" s="280"/>
      <c r="DY193" s="280"/>
      <c r="DZ193" s="280"/>
      <c r="EA193" s="280"/>
      <c r="EB193" s="280"/>
      <c r="EC193" s="280"/>
      <c r="ED193" s="280"/>
      <c r="EE193" s="280"/>
      <c r="EF193" s="280"/>
      <c r="EG193" s="280"/>
    </row>
    <row r="194" spans="1:137" ht="45" customHeight="1" x14ac:dyDescent="0.25">
      <c r="A194" s="55" t="s">
        <v>211</v>
      </c>
      <c r="B194" s="35" t="s">
        <v>134</v>
      </c>
      <c r="C194" s="66" t="s">
        <v>6</v>
      </c>
      <c r="D194" s="36" t="s">
        <v>10</v>
      </c>
      <c r="E194" s="35" t="s">
        <v>33</v>
      </c>
      <c r="F194" s="53" t="s">
        <v>755</v>
      </c>
      <c r="G194" s="347" t="s">
        <v>764</v>
      </c>
      <c r="H194" s="351"/>
      <c r="I194" s="39">
        <f>IF(H194=Base!X1,1,0)</f>
        <v>0</v>
      </c>
      <c r="J194" s="343"/>
      <c r="K194" s="34"/>
      <c r="L194" s="34"/>
      <c r="M194" s="34"/>
      <c r="N194" s="34"/>
      <c r="O194" s="34"/>
      <c r="P194" s="34"/>
      <c r="Q194" s="34"/>
      <c r="R194" s="34"/>
      <c r="S194" s="34"/>
      <c r="T194" s="34"/>
      <c r="U194" s="34"/>
      <c r="V194" s="280"/>
      <c r="W194" s="280"/>
      <c r="X194" s="280"/>
      <c r="Y194" s="280"/>
      <c r="Z194" s="280"/>
      <c r="AA194" s="280"/>
      <c r="AB194" s="280"/>
      <c r="AC194" s="280"/>
      <c r="AD194" s="280"/>
      <c r="AE194" s="280"/>
      <c r="AF194" s="280"/>
      <c r="AG194" s="280"/>
      <c r="AH194" s="280"/>
      <c r="AI194" s="280"/>
      <c r="AJ194" s="280"/>
      <c r="AK194" s="280"/>
      <c r="AL194" s="280"/>
      <c r="AM194" s="280"/>
      <c r="AN194" s="280"/>
      <c r="AO194" s="280"/>
      <c r="AP194" s="280"/>
      <c r="AQ194" s="280"/>
      <c r="AR194" s="280"/>
      <c r="AS194" s="280"/>
      <c r="AT194" s="280"/>
      <c r="AU194" s="280"/>
      <c r="AV194" s="280"/>
      <c r="AW194" s="280"/>
      <c r="AX194" s="280"/>
      <c r="AY194" s="280"/>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80"/>
      <c r="CI194" s="280"/>
      <c r="CJ194" s="280"/>
      <c r="CK194" s="280"/>
      <c r="CL194" s="280"/>
      <c r="CM194" s="280"/>
      <c r="CN194" s="280"/>
      <c r="CO194" s="280"/>
      <c r="CP194" s="280"/>
      <c r="CQ194" s="280"/>
      <c r="CR194" s="280"/>
      <c r="CS194" s="280"/>
      <c r="CT194" s="280"/>
      <c r="CU194" s="280"/>
      <c r="CV194" s="280"/>
      <c r="CW194" s="280"/>
      <c r="CX194" s="280"/>
      <c r="CY194" s="280"/>
      <c r="CZ194" s="280"/>
      <c r="DA194" s="280"/>
      <c r="DB194" s="280"/>
      <c r="DC194" s="280"/>
      <c r="DD194" s="280"/>
      <c r="DE194" s="280"/>
      <c r="DF194" s="280"/>
      <c r="DG194" s="280"/>
      <c r="DH194" s="280"/>
      <c r="DI194" s="280"/>
      <c r="DJ194" s="280"/>
      <c r="DK194" s="280"/>
      <c r="DL194" s="280"/>
      <c r="DM194" s="280"/>
      <c r="DN194" s="280"/>
      <c r="DO194" s="280"/>
      <c r="DP194" s="280"/>
      <c r="DQ194" s="280"/>
      <c r="DR194" s="280"/>
      <c r="DS194" s="280"/>
      <c r="DT194" s="280"/>
      <c r="DU194" s="280"/>
      <c r="DV194" s="280"/>
      <c r="DW194" s="280"/>
      <c r="DX194" s="280"/>
      <c r="DY194" s="280"/>
      <c r="DZ194" s="280"/>
      <c r="EA194" s="280"/>
      <c r="EB194" s="280"/>
      <c r="EC194" s="280"/>
      <c r="ED194" s="280"/>
      <c r="EE194" s="280"/>
      <c r="EF194" s="280"/>
      <c r="EG194" s="280"/>
    </row>
    <row r="195" spans="1:137" ht="45" customHeight="1" x14ac:dyDescent="0.25">
      <c r="A195" s="55" t="s">
        <v>211</v>
      </c>
      <c r="B195" s="260"/>
      <c r="C195" s="66"/>
      <c r="D195" s="36" t="s">
        <v>10</v>
      </c>
      <c r="E195" s="35" t="s">
        <v>33</v>
      </c>
      <c r="F195" s="37" t="s">
        <v>756</v>
      </c>
      <c r="G195" s="347" t="s">
        <v>764</v>
      </c>
      <c r="H195" s="351"/>
      <c r="I195" s="39">
        <f>IF(H195=Base!X1,1,0)</f>
        <v>0</v>
      </c>
      <c r="J195" s="343"/>
      <c r="K195" s="34"/>
      <c r="L195" s="34"/>
      <c r="M195" s="34"/>
      <c r="N195" s="34"/>
      <c r="O195" s="34"/>
      <c r="P195" s="34"/>
      <c r="Q195" s="34"/>
      <c r="R195" s="34"/>
      <c r="S195" s="34"/>
      <c r="T195" s="34"/>
      <c r="U195" s="34"/>
      <c r="V195" s="280"/>
      <c r="W195" s="280"/>
      <c r="X195" s="280"/>
      <c r="Y195" s="280"/>
      <c r="Z195" s="280"/>
      <c r="AA195" s="280"/>
      <c r="AB195" s="280"/>
      <c r="AC195" s="280"/>
      <c r="AD195" s="280"/>
      <c r="AE195" s="280"/>
      <c r="AF195" s="280"/>
      <c r="AG195" s="280"/>
      <c r="AH195" s="280"/>
      <c r="AI195" s="280"/>
      <c r="AJ195" s="280"/>
      <c r="AK195" s="280"/>
      <c r="AL195" s="280"/>
      <c r="AM195" s="280"/>
      <c r="AN195" s="280"/>
      <c r="AO195" s="280"/>
      <c r="AP195" s="280"/>
      <c r="AQ195" s="280"/>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c r="CG195" s="280"/>
      <c r="CH195" s="280"/>
      <c r="CI195" s="280"/>
      <c r="CJ195" s="280"/>
      <c r="CK195" s="280"/>
      <c r="CL195" s="280"/>
      <c r="CM195" s="280"/>
      <c r="CN195" s="280"/>
      <c r="CO195" s="280"/>
      <c r="CP195" s="280"/>
      <c r="CQ195" s="280"/>
      <c r="CR195" s="280"/>
      <c r="CS195" s="280"/>
      <c r="CT195" s="280"/>
      <c r="CU195" s="280"/>
      <c r="CV195" s="280"/>
      <c r="CW195" s="280"/>
      <c r="CX195" s="280"/>
      <c r="CY195" s="280"/>
      <c r="CZ195" s="280"/>
      <c r="DA195" s="280"/>
      <c r="DB195" s="280"/>
      <c r="DC195" s="280"/>
      <c r="DD195" s="280"/>
      <c r="DE195" s="280"/>
      <c r="DF195" s="280"/>
      <c r="DG195" s="280"/>
      <c r="DH195" s="280"/>
      <c r="DI195" s="280"/>
      <c r="DJ195" s="280"/>
      <c r="DK195" s="280"/>
      <c r="DL195" s="280"/>
      <c r="DM195" s="280"/>
      <c r="DN195" s="280"/>
      <c r="DO195" s="280"/>
      <c r="DP195" s="280"/>
      <c r="DQ195" s="280"/>
      <c r="DR195" s="280"/>
      <c r="DS195" s="280"/>
      <c r="DT195" s="280"/>
      <c r="DU195" s="280"/>
      <c r="DV195" s="280"/>
      <c r="DW195" s="280"/>
      <c r="DX195" s="280"/>
      <c r="DY195" s="280"/>
      <c r="DZ195" s="280"/>
      <c r="EA195" s="280"/>
      <c r="EB195" s="280"/>
      <c r="EC195" s="280"/>
      <c r="ED195" s="280"/>
      <c r="EE195" s="280"/>
      <c r="EF195" s="280"/>
      <c r="EG195" s="280"/>
    </row>
    <row r="196" spans="1:137" ht="45" customHeight="1" x14ac:dyDescent="0.25">
      <c r="A196" s="55" t="s">
        <v>211</v>
      </c>
      <c r="B196" s="35" t="s">
        <v>134</v>
      </c>
      <c r="C196" s="66" t="s">
        <v>7</v>
      </c>
      <c r="D196" s="36" t="s">
        <v>10</v>
      </c>
      <c r="E196" s="36" t="s">
        <v>190</v>
      </c>
      <c r="F196" s="53" t="s">
        <v>214</v>
      </c>
      <c r="G196" s="347" t="s">
        <v>764</v>
      </c>
      <c r="H196" s="351"/>
      <c r="I196" s="39">
        <f>IF(H196=Base!X1,1,0)</f>
        <v>0</v>
      </c>
      <c r="J196" s="343"/>
      <c r="K196" s="34"/>
      <c r="L196" s="34"/>
      <c r="M196" s="34"/>
      <c r="N196" s="34"/>
      <c r="O196" s="34"/>
      <c r="P196" s="34"/>
      <c r="Q196" s="34"/>
      <c r="R196" s="34"/>
      <c r="S196" s="34"/>
      <c r="T196" s="34"/>
      <c r="U196" s="34"/>
      <c r="V196" s="280"/>
      <c r="W196" s="280"/>
      <c r="X196" s="280"/>
      <c r="Y196" s="280"/>
      <c r="Z196" s="280"/>
      <c r="AA196" s="280"/>
      <c r="AB196" s="280"/>
      <c r="AC196" s="280"/>
      <c r="AD196" s="280"/>
      <c r="AE196" s="280"/>
      <c r="AF196" s="280"/>
      <c r="AG196" s="280"/>
      <c r="AH196" s="280"/>
      <c r="AI196" s="280"/>
      <c r="AJ196" s="280"/>
      <c r="AK196" s="280"/>
      <c r="AL196" s="280"/>
      <c r="AM196" s="280"/>
      <c r="AN196" s="280"/>
      <c r="AO196" s="280"/>
      <c r="AP196" s="280"/>
      <c r="AQ196" s="280"/>
      <c r="AR196" s="280"/>
      <c r="AS196" s="280"/>
      <c r="AT196" s="280"/>
      <c r="AU196" s="280"/>
      <c r="AV196" s="280"/>
      <c r="AW196" s="280"/>
      <c r="AX196" s="280"/>
      <c r="AY196" s="280"/>
      <c r="AZ196" s="280"/>
      <c r="BA196" s="280"/>
      <c r="BB196" s="280"/>
      <c r="BC196" s="280"/>
      <c r="BD196" s="280"/>
      <c r="BE196" s="280"/>
      <c r="BF196" s="280"/>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c r="CG196" s="280"/>
      <c r="CH196" s="280"/>
      <c r="CI196" s="280"/>
      <c r="CJ196" s="280"/>
      <c r="CK196" s="280"/>
      <c r="CL196" s="280"/>
      <c r="CM196" s="280"/>
      <c r="CN196" s="280"/>
      <c r="CO196" s="280"/>
      <c r="CP196" s="280"/>
      <c r="CQ196" s="280"/>
      <c r="CR196" s="280"/>
      <c r="CS196" s="280"/>
      <c r="CT196" s="280"/>
      <c r="CU196" s="280"/>
      <c r="CV196" s="280"/>
      <c r="CW196" s="280"/>
      <c r="CX196" s="280"/>
      <c r="CY196" s="280"/>
      <c r="CZ196" s="280"/>
      <c r="DA196" s="280"/>
      <c r="DB196" s="280"/>
      <c r="DC196" s="280"/>
      <c r="DD196" s="280"/>
      <c r="DE196" s="280"/>
      <c r="DF196" s="280"/>
      <c r="DG196" s="280"/>
      <c r="DH196" s="280"/>
      <c r="DI196" s="280"/>
      <c r="DJ196" s="280"/>
      <c r="DK196" s="280"/>
      <c r="DL196" s="280"/>
      <c r="DM196" s="280"/>
      <c r="DN196" s="280"/>
      <c r="DO196" s="280"/>
      <c r="DP196" s="280"/>
      <c r="DQ196" s="280"/>
      <c r="DR196" s="280"/>
      <c r="DS196" s="280"/>
      <c r="DT196" s="280"/>
      <c r="DU196" s="280"/>
      <c r="DV196" s="280"/>
      <c r="DW196" s="280"/>
      <c r="DX196" s="280"/>
      <c r="DY196" s="280"/>
      <c r="DZ196" s="280"/>
      <c r="EA196" s="280"/>
      <c r="EB196" s="280"/>
      <c r="EC196" s="280"/>
      <c r="ED196" s="280"/>
      <c r="EE196" s="280"/>
      <c r="EF196" s="280"/>
      <c r="EG196" s="280"/>
    </row>
    <row r="197" spans="1:137" ht="45" customHeight="1" x14ac:dyDescent="0.25">
      <c r="A197" s="55" t="s">
        <v>211</v>
      </c>
      <c r="B197" s="35" t="s">
        <v>134</v>
      </c>
      <c r="C197" s="66" t="s">
        <v>7</v>
      </c>
      <c r="D197" s="36" t="s">
        <v>10</v>
      </c>
      <c r="E197" s="35" t="s">
        <v>33</v>
      </c>
      <c r="F197" s="53" t="s">
        <v>313</v>
      </c>
      <c r="G197" s="347" t="s">
        <v>764</v>
      </c>
      <c r="H197" s="351"/>
      <c r="I197" s="39">
        <f>IF(H197=Base!X1,1,0)</f>
        <v>0</v>
      </c>
      <c r="J197" s="343"/>
      <c r="K197" s="34"/>
      <c r="L197" s="34"/>
      <c r="M197" s="34"/>
      <c r="N197" s="34"/>
      <c r="O197" s="34"/>
      <c r="P197" s="34"/>
      <c r="Q197" s="34"/>
      <c r="R197" s="34"/>
      <c r="S197" s="34"/>
      <c r="T197" s="34"/>
      <c r="U197" s="34"/>
      <c r="V197" s="280"/>
      <c r="W197" s="280"/>
      <c r="X197" s="280"/>
      <c r="Y197" s="280"/>
      <c r="Z197" s="280"/>
      <c r="AA197" s="280"/>
      <c r="AB197" s="280"/>
      <c r="AC197" s="280"/>
      <c r="AD197" s="280"/>
      <c r="AE197" s="280"/>
      <c r="AF197" s="280"/>
      <c r="AG197" s="280"/>
      <c r="AH197" s="280"/>
      <c r="AI197" s="280"/>
      <c r="AJ197" s="280"/>
      <c r="AK197" s="280"/>
      <c r="AL197" s="280"/>
      <c r="AM197" s="280"/>
      <c r="AN197" s="280"/>
      <c r="AO197" s="280"/>
      <c r="AP197" s="280"/>
      <c r="AQ197" s="280"/>
      <c r="AR197" s="280"/>
      <c r="AS197" s="280"/>
      <c r="AT197" s="280"/>
      <c r="AU197" s="280"/>
      <c r="AV197" s="280"/>
      <c r="AW197" s="280"/>
      <c r="AX197" s="280"/>
      <c r="AY197" s="280"/>
      <c r="AZ197" s="280"/>
      <c r="BA197" s="280"/>
      <c r="BB197" s="280"/>
      <c r="BC197" s="280"/>
      <c r="BD197" s="280"/>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c r="CG197" s="280"/>
      <c r="CH197" s="280"/>
      <c r="CI197" s="280"/>
      <c r="CJ197" s="280"/>
      <c r="CK197" s="280"/>
      <c r="CL197" s="280"/>
      <c r="CM197" s="280"/>
      <c r="CN197" s="280"/>
      <c r="CO197" s="280"/>
      <c r="CP197" s="280"/>
      <c r="CQ197" s="280"/>
      <c r="CR197" s="280"/>
      <c r="CS197" s="280"/>
      <c r="CT197" s="280"/>
      <c r="CU197" s="280"/>
      <c r="CV197" s="280"/>
      <c r="CW197" s="280"/>
      <c r="CX197" s="280"/>
      <c r="CY197" s="280"/>
      <c r="CZ197" s="280"/>
      <c r="DA197" s="280"/>
      <c r="DB197" s="280"/>
      <c r="DC197" s="280"/>
      <c r="DD197" s="280"/>
      <c r="DE197" s="280"/>
      <c r="DF197" s="280"/>
      <c r="DG197" s="280"/>
      <c r="DH197" s="280"/>
      <c r="DI197" s="280"/>
      <c r="DJ197" s="280"/>
      <c r="DK197" s="280"/>
      <c r="DL197" s="280"/>
      <c r="DM197" s="280"/>
      <c r="DN197" s="280"/>
      <c r="DO197" s="280"/>
      <c r="DP197" s="280"/>
      <c r="DQ197" s="280"/>
      <c r="DR197" s="280"/>
      <c r="DS197" s="280"/>
      <c r="DT197" s="280"/>
      <c r="DU197" s="280"/>
      <c r="DV197" s="280"/>
      <c r="DW197" s="280"/>
      <c r="DX197" s="280"/>
      <c r="DY197" s="280"/>
      <c r="DZ197" s="280"/>
      <c r="EA197" s="280"/>
      <c r="EB197" s="280"/>
      <c r="EC197" s="280"/>
      <c r="ED197" s="280"/>
      <c r="EE197" s="280"/>
      <c r="EF197" s="280"/>
      <c r="EG197" s="280"/>
    </row>
    <row r="198" spans="1:137" ht="45" customHeight="1" x14ac:dyDescent="0.25">
      <c r="A198" s="55" t="s">
        <v>211</v>
      </c>
      <c r="B198" s="35" t="s">
        <v>134</v>
      </c>
      <c r="C198" s="66" t="s">
        <v>7</v>
      </c>
      <c r="D198" s="36" t="s">
        <v>10</v>
      </c>
      <c r="E198" s="45" t="s">
        <v>355</v>
      </c>
      <c r="F198" s="53" t="s">
        <v>754</v>
      </c>
      <c r="G198" s="347" t="s">
        <v>764</v>
      </c>
      <c r="H198" s="351"/>
      <c r="I198" s="39">
        <f>IF(H198=Base!X1,1,0)</f>
        <v>0</v>
      </c>
      <c r="J198" s="343"/>
      <c r="K198" s="34"/>
      <c r="L198" s="34"/>
      <c r="M198" s="34"/>
      <c r="N198" s="34"/>
      <c r="O198" s="34"/>
      <c r="P198" s="34"/>
      <c r="Q198" s="34"/>
      <c r="R198" s="34"/>
      <c r="S198" s="34"/>
      <c r="T198" s="34"/>
      <c r="U198" s="34"/>
      <c r="V198" s="280"/>
      <c r="W198" s="280"/>
      <c r="X198" s="280"/>
      <c r="Y198" s="280"/>
      <c r="Z198" s="280"/>
      <c r="AA198" s="280"/>
      <c r="AB198" s="280"/>
      <c r="AC198" s="280"/>
      <c r="AD198" s="280"/>
      <c r="AE198" s="280"/>
      <c r="AF198" s="280"/>
      <c r="AG198" s="280"/>
      <c r="AH198" s="280"/>
      <c r="AI198" s="280"/>
      <c r="AJ198" s="280"/>
      <c r="AK198" s="280"/>
      <c r="AL198" s="280"/>
      <c r="AM198" s="280"/>
      <c r="AN198" s="280"/>
      <c r="AO198" s="280"/>
      <c r="AP198" s="280"/>
      <c r="AQ198" s="280"/>
      <c r="AR198" s="280"/>
      <c r="AS198" s="280"/>
      <c r="AT198" s="280"/>
      <c r="AU198" s="280"/>
      <c r="AV198" s="280"/>
      <c r="AW198" s="280"/>
      <c r="AX198" s="280"/>
      <c r="AY198" s="280"/>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80"/>
      <c r="CI198" s="280"/>
      <c r="CJ198" s="280"/>
      <c r="CK198" s="280"/>
      <c r="CL198" s="280"/>
      <c r="CM198" s="280"/>
      <c r="CN198" s="280"/>
      <c r="CO198" s="280"/>
      <c r="CP198" s="280"/>
      <c r="CQ198" s="280"/>
      <c r="CR198" s="280"/>
      <c r="CS198" s="280"/>
      <c r="CT198" s="280"/>
      <c r="CU198" s="280"/>
      <c r="CV198" s="280"/>
      <c r="CW198" s="280"/>
      <c r="CX198" s="280"/>
      <c r="CY198" s="280"/>
      <c r="CZ198" s="280"/>
      <c r="DA198" s="280"/>
      <c r="DB198" s="280"/>
      <c r="DC198" s="280"/>
      <c r="DD198" s="280"/>
      <c r="DE198" s="280"/>
      <c r="DF198" s="280"/>
      <c r="DG198" s="280"/>
      <c r="DH198" s="280"/>
      <c r="DI198" s="280"/>
      <c r="DJ198" s="280"/>
      <c r="DK198" s="280"/>
      <c r="DL198" s="280"/>
      <c r="DM198" s="280"/>
      <c r="DN198" s="280"/>
      <c r="DO198" s="280"/>
      <c r="DP198" s="280"/>
      <c r="DQ198" s="280"/>
      <c r="DR198" s="280"/>
      <c r="DS198" s="280"/>
      <c r="DT198" s="280"/>
      <c r="DU198" s="280"/>
      <c r="DV198" s="280"/>
      <c r="DW198" s="280"/>
      <c r="DX198" s="280"/>
      <c r="DY198" s="280"/>
      <c r="DZ198" s="280"/>
      <c r="EA198" s="280"/>
      <c r="EB198" s="280"/>
      <c r="EC198" s="280"/>
      <c r="ED198" s="280"/>
      <c r="EE198" s="280"/>
      <c r="EF198" s="280"/>
      <c r="EG198" s="280"/>
    </row>
    <row r="199" spans="1:137" ht="45" customHeight="1" x14ac:dyDescent="0.25">
      <c r="A199" s="55" t="s">
        <v>211</v>
      </c>
      <c r="B199" s="35" t="s">
        <v>170</v>
      </c>
      <c r="C199" s="66" t="s">
        <v>6</v>
      </c>
      <c r="D199" s="36" t="s">
        <v>173</v>
      </c>
      <c r="E199" s="45" t="s">
        <v>31</v>
      </c>
      <c r="F199" s="53" t="s">
        <v>339</v>
      </c>
      <c r="G199" s="348" t="s">
        <v>763</v>
      </c>
      <c r="H199" s="351"/>
      <c r="I199" s="39">
        <f>Base!AB5</f>
        <v>0</v>
      </c>
      <c r="J199" s="343"/>
      <c r="K199" s="34"/>
      <c r="L199" s="34"/>
      <c r="M199" s="34"/>
      <c r="N199" s="34"/>
      <c r="O199" s="34"/>
      <c r="P199" s="34"/>
      <c r="Q199" s="34"/>
      <c r="R199" s="34"/>
      <c r="S199" s="34"/>
      <c r="T199" s="34"/>
      <c r="U199" s="34"/>
      <c r="V199" s="280"/>
      <c r="W199" s="280"/>
      <c r="X199" s="280"/>
      <c r="Y199" s="280"/>
      <c r="Z199" s="280"/>
      <c r="AA199" s="280"/>
      <c r="AB199" s="280"/>
      <c r="AC199" s="280"/>
      <c r="AD199" s="280"/>
      <c r="AE199" s="280"/>
      <c r="AF199" s="280"/>
      <c r="AG199" s="280"/>
      <c r="AH199" s="280"/>
      <c r="AI199" s="280"/>
      <c r="AJ199" s="280"/>
      <c r="AK199" s="280"/>
      <c r="AL199" s="280"/>
      <c r="AM199" s="280"/>
      <c r="AN199" s="280"/>
      <c r="AO199" s="280"/>
      <c r="AP199" s="280"/>
      <c r="AQ199" s="280"/>
      <c r="AR199" s="280"/>
      <c r="AS199" s="280"/>
      <c r="AT199" s="280"/>
      <c r="AU199" s="280"/>
      <c r="AV199" s="280"/>
      <c r="AW199" s="280"/>
      <c r="AX199" s="280"/>
      <c r="AY199" s="280"/>
      <c r="AZ199" s="280"/>
      <c r="BA199" s="280"/>
      <c r="BB199" s="280"/>
      <c r="BC199" s="280"/>
      <c r="BD199" s="280"/>
      <c r="BE199" s="280"/>
      <c r="BF199" s="280"/>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c r="CG199" s="280"/>
      <c r="CH199" s="280"/>
      <c r="CI199" s="280"/>
      <c r="CJ199" s="280"/>
      <c r="CK199" s="280"/>
      <c r="CL199" s="280"/>
      <c r="CM199" s="280"/>
      <c r="CN199" s="280"/>
      <c r="CO199" s="280"/>
      <c r="CP199" s="280"/>
      <c r="CQ199" s="280"/>
      <c r="CR199" s="280"/>
      <c r="CS199" s="280"/>
      <c r="CT199" s="280"/>
      <c r="CU199" s="280"/>
      <c r="CV199" s="280"/>
      <c r="CW199" s="280"/>
      <c r="CX199" s="280"/>
      <c r="CY199" s="280"/>
      <c r="CZ199" s="280"/>
      <c r="DA199" s="280"/>
      <c r="DB199" s="280"/>
      <c r="DC199" s="280"/>
      <c r="DD199" s="280"/>
      <c r="DE199" s="280"/>
      <c r="DF199" s="280"/>
      <c r="DG199" s="280"/>
      <c r="DH199" s="280"/>
      <c r="DI199" s="280"/>
      <c r="DJ199" s="280"/>
      <c r="DK199" s="280"/>
      <c r="DL199" s="280"/>
      <c r="DM199" s="280"/>
      <c r="DN199" s="280"/>
      <c r="DO199" s="280"/>
      <c r="DP199" s="280"/>
      <c r="DQ199" s="280"/>
      <c r="DR199" s="280"/>
      <c r="DS199" s="280"/>
      <c r="DT199" s="280"/>
      <c r="DU199" s="280"/>
      <c r="DV199" s="280"/>
      <c r="DW199" s="280"/>
      <c r="DX199" s="280"/>
      <c r="DY199" s="280"/>
      <c r="DZ199" s="280"/>
      <c r="EA199" s="280"/>
      <c r="EB199" s="280"/>
      <c r="EC199" s="280"/>
      <c r="ED199" s="280"/>
      <c r="EE199" s="280"/>
      <c r="EF199" s="280"/>
      <c r="EG199" s="280"/>
    </row>
    <row r="200" spans="1:137" ht="45" customHeight="1" x14ac:dyDescent="0.25">
      <c r="A200" s="55" t="s">
        <v>211</v>
      </c>
      <c r="B200" s="35" t="s">
        <v>170</v>
      </c>
      <c r="C200" s="66" t="s">
        <v>6</v>
      </c>
      <c r="D200" s="36" t="s">
        <v>173</v>
      </c>
      <c r="E200" s="45" t="s">
        <v>31</v>
      </c>
      <c r="F200" s="53" t="s">
        <v>337</v>
      </c>
      <c r="G200" s="348" t="s">
        <v>763</v>
      </c>
      <c r="H200" s="351"/>
      <c r="I200" s="39">
        <f>H200</f>
        <v>0</v>
      </c>
      <c r="J200" s="343"/>
      <c r="K200" s="34"/>
      <c r="L200" s="34"/>
      <c r="M200" s="34"/>
      <c r="N200" s="34"/>
      <c r="O200" s="34"/>
      <c r="P200" s="34"/>
      <c r="Q200" s="34"/>
      <c r="R200" s="34"/>
      <c r="S200" s="34"/>
      <c r="T200" s="34"/>
      <c r="U200" s="34"/>
      <c r="V200" s="280"/>
      <c r="W200" s="280"/>
      <c r="X200" s="280"/>
      <c r="Y200" s="280"/>
      <c r="Z200" s="280"/>
      <c r="AA200" s="280"/>
      <c r="AB200" s="280"/>
      <c r="AC200" s="280"/>
      <c r="AD200" s="280"/>
      <c r="AE200" s="280"/>
      <c r="AF200" s="280"/>
      <c r="AG200" s="280"/>
      <c r="AH200" s="280"/>
      <c r="AI200" s="280"/>
      <c r="AJ200" s="280"/>
      <c r="AK200" s="280"/>
      <c r="AL200" s="280"/>
      <c r="AM200" s="280"/>
      <c r="AN200" s="280"/>
      <c r="AO200" s="280"/>
      <c r="AP200" s="280"/>
      <c r="AQ200" s="280"/>
      <c r="AR200" s="280"/>
      <c r="AS200" s="280"/>
      <c r="AT200" s="280"/>
      <c r="AU200" s="280"/>
      <c r="AV200" s="280"/>
      <c r="AW200" s="280"/>
      <c r="AX200" s="280"/>
      <c r="AY200" s="280"/>
      <c r="AZ200" s="280"/>
      <c r="BA200" s="280"/>
      <c r="BB200" s="280"/>
      <c r="BC200" s="280"/>
      <c r="BD200" s="280"/>
      <c r="BE200" s="280"/>
      <c r="BF200" s="280"/>
      <c r="BG200" s="280"/>
      <c r="BH200" s="280"/>
      <c r="BI200" s="280"/>
      <c r="BJ200" s="280"/>
      <c r="BK200" s="280"/>
      <c r="BL200" s="280"/>
      <c r="BM200" s="280"/>
      <c r="BN200" s="280"/>
      <c r="BO200" s="280"/>
      <c r="BP200" s="280"/>
      <c r="BQ200" s="280"/>
      <c r="BR200" s="280"/>
      <c r="BS200" s="280"/>
      <c r="BT200" s="280"/>
      <c r="BU200" s="280"/>
      <c r="BV200" s="280"/>
      <c r="BW200" s="280"/>
      <c r="BX200" s="280"/>
      <c r="BY200" s="280"/>
      <c r="BZ200" s="280"/>
      <c r="CA200" s="280"/>
      <c r="CB200" s="280"/>
      <c r="CC200" s="280"/>
      <c r="CD200" s="280"/>
      <c r="CE200" s="280"/>
      <c r="CF200" s="280"/>
      <c r="CG200" s="280"/>
      <c r="CH200" s="280"/>
      <c r="CI200" s="280"/>
      <c r="CJ200" s="280"/>
      <c r="CK200" s="280"/>
      <c r="CL200" s="280"/>
      <c r="CM200" s="280"/>
      <c r="CN200" s="280"/>
      <c r="CO200" s="280"/>
      <c r="CP200" s="280"/>
      <c r="CQ200" s="280"/>
      <c r="CR200" s="280"/>
      <c r="CS200" s="280"/>
      <c r="CT200" s="280"/>
      <c r="CU200" s="280"/>
      <c r="CV200" s="280"/>
      <c r="CW200" s="280"/>
      <c r="CX200" s="280"/>
      <c r="CY200" s="280"/>
      <c r="CZ200" s="280"/>
      <c r="DA200" s="280"/>
      <c r="DB200" s="280"/>
      <c r="DC200" s="280"/>
      <c r="DD200" s="280"/>
      <c r="DE200" s="280"/>
      <c r="DF200" s="280"/>
      <c r="DG200" s="280"/>
      <c r="DH200" s="280"/>
      <c r="DI200" s="280"/>
      <c r="DJ200" s="280"/>
      <c r="DK200" s="280"/>
      <c r="DL200" s="280"/>
      <c r="DM200" s="280"/>
      <c r="DN200" s="280"/>
      <c r="DO200" s="280"/>
      <c r="DP200" s="280"/>
      <c r="DQ200" s="280"/>
      <c r="DR200" s="280"/>
      <c r="DS200" s="280"/>
      <c r="DT200" s="280"/>
      <c r="DU200" s="280"/>
      <c r="DV200" s="280"/>
      <c r="DW200" s="280"/>
      <c r="DX200" s="280"/>
      <c r="DY200" s="280"/>
      <c r="DZ200" s="280"/>
      <c r="EA200" s="280"/>
      <c r="EB200" s="280"/>
      <c r="EC200" s="280"/>
      <c r="ED200" s="280"/>
      <c r="EE200" s="280"/>
      <c r="EF200" s="280"/>
      <c r="EG200" s="280"/>
    </row>
    <row r="201" spans="1:137" ht="45" customHeight="1" x14ac:dyDescent="0.25">
      <c r="A201" s="55" t="s">
        <v>211</v>
      </c>
      <c r="B201" s="35" t="s">
        <v>170</v>
      </c>
      <c r="C201" s="66" t="s">
        <v>7</v>
      </c>
      <c r="D201" s="36" t="s">
        <v>173</v>
      </c>
      <c r="E201" s="45" t="s">
        <v>31</v>
      </c>
      <c r="F201" s="53" t="s">
        <v>215</v>
      </c>
      <c r="G201" s="348" t="s">
        <v>763</v>
      </c>
      <c r="H201" s="351"/>
      <c r="I201" s="39">
        <f>IF(H201=AB71,AC71,AC72)</f>
        <v>0</v>
      </c>
      <c r="J201" s="343"/>
      <c r="K201" s="34"/>
      <c r="L201" s="34"/>
      <c r="M201" s="34"/>
      <c r="N201" s="34"/>
      <c r="O201" s="34"/>
      <c r="P201" s="34"/>
      <c r="Q201" s="34"/>
      <c r="R201" s="34"/>
      <c r="S201" s="34"/>
      <c r="T201" s="34"/>
      <c r="U201" s="34"/>
      <c r="V201" s="280"/>
      <c r="W201" s="280"/>
      <c r="X201" s="280"/>
      <c r="Y201" s="280"/>
      <c r="Z201" s="280"/>
      <c r="AA201" s="280"/>
      <c r="AB201" s="280"/>
      <c r="AC201" s="280"/>
      <c r="AD201" s="280"/>
      <c r="AE201" s="280"/>
      <c r="AF201" s="280"/>
      <c r="AG201" s="280"/>
      <c r="AH201" s="280"/>
      <c r="AI201" s="280"/>
      <c r="AJ201" s="280"/>
      <c r="AK201" s="280"/>
      <c r="AL201" s="280"/>
      <c r="AM201" s="280"/>
      <c r="AN201" s="280"/>
      <c r="AO201" s="280"/>
      <c r="AP201" s="280"/>
      <c r="AQ201" s="280"/>
      <c r="AR201" s="280"/>
      <c r="AS201" s="280"/>
      <c r="AT201" s="280"/>
      <c r="AU201" s="280"/>
      <c r="AV201" s="280"/>
      <c r="AW201" s="280"/>
      <c r="AX201" s="280"/>
      <c r="AY201" s="280"/>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c r="CG201" s="280"/>
      <c r="CH201" s="280"/>
      <c r="CI201" s="280"/>
      <c r="CJ201" s="280"/>
      <c r="CK201" s="280"/>
      <c r="CL201" s="280"/>
      <c r="CM201" s="280"/>
      <c r="CN201" s="280"/>
      <c r="CO201" s="280"/>
      <c r="CP201" s="280"/>
      <c r="CQ201" s="280"/>
      <c r="CR201" s="280"/>
      <c r="CS201" s="280"/>
      <c r="CT201" s="280"/>
      <c r="CU201" s="280"/>
      <c r="CV201" s="280"/>
      <c r="CW201" s="280"/>
      <c r="CX201" s="280"/>
      <c r="CY201" s="280"/>
      <c r="CZ201" s="280"/>
      <c r="DA201" s="280"/>
      <c r="DB201" s="280"/>
      <c r="DC201" s="280"/>
      <c r="DD201" s="280"/>
      <c r="DE201" s="280"/>
      <c r="DF201" s="280"/>
      <c r="DG201" s="280"/>
      <c r="DH201" s="280"/>
      <c r="DI201" s="280"/>
      <c r="DJ201" s="280"/>
      <c r="DK201" s="280"/>
      <c r="DL201" s="280"/>
      <c r="DM201" s="280"/>
      <c r="DN201" s="280"/>
      <c r="DO201" s="280"/>
      <c r="DP201" s="280"/>
      <c r="DQ201" s="280"/>
      <c r="DR201" s="280"/>
      <c r="DS201" s="280"/>
      <c r="DT201" s="280"/>
      <c r="DU201" s="280"/>
      <c r="DV201" s="280"/>
      <c r="DW201" s="280"/>
      <c r="DX201" s="280"/>
      <c r="DY201" s="280"/>
      <c r="DZ201" s="280"/>
      <c r="EA201" s="280"/>
      <c r="EB201" s="280"/>
      <c r="EC201" s="280"/>
      <c r="ED201" s="280"/>
      <c r="EE201" s="280"/>
      <c r="EF201" s="280"/>
      <c r="EG201" s="280"/>
    </row>
    <row r="202" spans="1:137" ht="45" customHeight="1" x14ac:dyDescent="0.25">
      <c r="A202" s="69" t="s">
        <v>281</v>
      </c>
      <c r="B202" s="36" t="s">
        <v>132</v>
      </c>
      <c r="C202" s="66" t="s">
        <v>6</v>
      </c>
      <c r="D202" s="36" t="s">
        <v>26</v>
      </c>
      <c r="E202" s="35" t="s">
        <v>84</v>
      </c>
      <c r="F202" s="54" t="s">
        <v>185</v>
      </c>
      <c r="G202" s="345"/>
      <c r="H202" s="351"/>
      <c r="I202" s="39">
        <f>IF(H202=Base!W1,1,0)</f>
        <v>0</v>
      </c>
      <c r="J202" s="343"/>
      <c r="K202" s="34"/>
      <c r="L202" s="34"/>
      <c r="M202" s="34"/>
      <c r="N202" s="34"/>
      <c r="O202" s="34"/>
      <c r="P202" s="34"/>
      <c r="Q202" s="34"/>
      <c r="R202" s="34"/>
      <c r="S202" s="34"/>
      <c r="T202" s="34"/>
      <c r="U202" s="34"/>
      <c r="V202" s="280"/>
      <c r="W202" s="280"/>
      <c r="X202" s="280"/>
      <c r="Y202" s="280"/>
      <c r="Z202" s="280"/>
      <c r="AA202" s="280"/>
      <c r="AB202" s="280"/>
      <c r="AC202" s="280"/>
      <c r="AD202" s="280"/>
      <c r="AE202" s="280"/>
      <c r="AF202" s="280"/>
      <c r="AG202" s="280"/>
      <c r="AH202" s="280"/>
      <c r="AI202" s="280"/>
      <c r="AJ202" s="280"/>
      <c r="AK202" s="280"/>
      <c r="AL202" s="280"/>
      <c r="AM202" s="280"/>
      <c r="AN202" s="280"/>
      <c r="AO202" s="280"/>
      <c r="AP202" s="280"/>
      <c r="AQ202" s="280"/>
      <c r="AR202" s="280"/>
      <c r="AS202" s="280"/>
      <c r="AT202" s="280"/>
      <c r="AU202" s="280"/>
      <c r="AV202" s="280"/>
      <c r="AW202" s="280"/>
      <c r="AX202" s="280"/>
      <c r="AY202" s="280"/>
      <c r="AZ202" s="280"/>
      <c r="BA202" s="280"/>
      <c r="BB202" s="280"/>
      <c r="BC202" s="280"/>
      <c r="BD202" s="280"/>
      <c r="BE202" s="280"/>
      <c r="BF202" s="280"/>
      <c r="BG202" s="280"/>
      <c r="BH202" s="280"/>
      <c r="BI202" s="280"/>
      <c r="BJ202" s="280"/>
      <c r="BK202" s="280"/>
      <c r="BL202" s="280"/>
      <c r="BM202" s="280"/>
      <c r="BN202" s="280"/>
      <c r="BO202" s="280"/>
      <c r="BP202" s="280"/>
      <c r="BQ202" s="280"/>
      <c r="BR202" s="280"/>
      <c r="BS202" s="280"/>
      <c r="BT202" s="280"/>
      <c r="BU202" s="280"/>
      <c r="BV202" s="280"/>
      <c r="BW202" s="280"/>
      <c r="BX202" s="280"/>
      <c r="BY202" s="280"/>
      <c r="BZ202" s="280"/>
      <c r="CA202" s="280"/>
      <c r="CB202" s="280"/>
      <c r="CC202" s="280"/>
      <c r="CD202" s="280"/>
      <c r="CE202" s="280"/>
      <c r="CF202" s="280"/>
      <c r="CG202" s="280"/>
      <c r="CH202" s="280"/>
      <c r="CI202" s="280"/>
      <c r="CJ202" s="280"/>
      <c r="CK202" s="280"/>
      <c r="CL202" s="280"/>
      <c r="CM202" s="280"/>
      <c r="CN202" s="280"/>
      <c r="CO202" s="280"/>
      <c r="CP202" s="280"/>
      <c r="CQ202" s="280"/>
      <c r="CR202" s="280"/>
      <c r="CS202" s="280"/>
      <c r="CT202" s="280"/>
      <c r="CU202" s="280"/>
      <c r="CV202" s="280"/>
      <c r="CW202" s="280"/>
      <c r="CX202" s="280"/>
      <c r="CY202" s="280"/>
      <c r="CZ202" s="280"/>
      <c r="DA202" s="280"/>
      <c r="DB202" s="280"/>
      <c r="DC202" s="280"/>
      <c r="DD202" s="280"/>
      <c r="DE202" s="280"/>
      <c r="DF202" s="280"/>
      <c r="DG202" s="280"/>
      <c r="DH202" s="280"/>
      <c r="DI202" s="280"/>
      <c r="DJ202" s="280"/>
      <c r="DK202" s="280"/>
      <c r="DL202" s="280"/>
      <c r="DM202" s="280"/>
      <c r="DN202" s="280"/>
      <c r="DO202" s="280"/>
      <c r="DP202" s="280"/>
      <c r="DQ202" s="280"/>
      <c r="DR202" s="280"/>
      <c r="DS202" s="280"/>
      <c r="DT202" s="280"/>
      <c r="DU202" s="280"/>
      <c r="DV202" s="280"/>
      <c r="DW202" s="280"/>
      <c r="DX202" s="280"/>
      <c r="DY202" s="280"/>
      <c r="DZ202" s="280"/>
      <c r="EA202" s="280"/>
      <c r="EB202" s="280"/>
      <c r="EC202" s="280"/>
      <c r="ED202" s="280"/>
      <c r="EE202" s="280"/>
      <c r="EF202" s="280"/>
      <c r="EG202" s="280"/>
    </row>
    <row r="203" spans="1:137" ht="45" customHeight="1" x14ac:dyDescent="0.25">
      <c r="A203" s="69" t="s">
        <v>281</v>
      </c>
      <c r="B203" s="36" t="s">
        <v>132</v>
      </c>
      <c r="C203" s="66" t="s">
        <v>6</v>
      </c>
      <c r="D203" s="36" t="s">
        <v>26</v>
      </c>
      <c r="E203" s="35" t="s">
        <v>34</v>
      </c>
      <c r="F203" s="54" t="s">
        <v>186</v>
      </c>
      <c r="G203" s="345"/>
      <c r="H203" s="351"/>
      <c r="I203" s="39">
        <f>IF(H203=Base!W1,1,0)</f>
        <v>0</v>
      </c>
      <c r="J203" s="343"/>
      <c r="K203" s="34"/>
      <c r="L203" s="34"/>
      <c r="M203" s="34"/>
      <c r="N203" s="34"/>
      <c r="O203" s="34"/>
      <c r="P203" s="34"/>
      <c r="Q203" s="34"/>
      <c r="R203" s="34"/>
      <c r="S203" s="34"/>
      <c r="T203" s="34"/>
      <c r="U203" s="34"/>
      <c r="V203" s="280"/>
      <c r="W203" s="280"/>
      <c r="X203" s="280"/>
      <c r="Y203" s="280"/>
      <c r="Z203" s="280"/>
      <c r="AA203" s="280"/>
      <c r="AB203" s="280"/>
      <c r="AC203" s="280"/>
      <c r="AD203" s="280"/>
      <c r="AE203" s="280"/>
      <c r="AF203" s="280"/>
      <c r="AG203" s="280"/>
      <c r="AH203" s="280"/>
      <c r="AI203" s="280"/>
      <c r="AJ203" s="280"/>
      <c r="AK203" s="280"/>
      <c r="AL203" s="280"/>
      <c r="AM203" s="280"/>
      <c r="AN203" s="280"/>
      <c r="AO203" s="280"/>
      <c r="AP203" s="280"/>
      <c r="AQ203" s="280"/>
      <c r="AR203" s="280"/>
      <c r="AS203" s="280"/>
      <c r="AT203" s="280"/>
      <c r="AU203" s="280"/>
      <c r="AV203" s="280"/>
      <c r="AW203" s="280"/>
      <c r="AX203" s="280"/>
      <c r="AY203" s="280"/>
      <c r="AZ203" s="280"/>
      <c r="BA203" s="280"/>
      <c r="BB203" s="280"/>
      <c r="BC203" s="280"/>
      <c r="BD203" s="280"/>
      <c r="BE203" s="280"/>
      <c r="BF203" s="280"/>
      <c r="BG203" s="280"/>
      <c r="BH203" s="280"/>
      <c r="BI203" s="280"/>
      <c r="BJ203" s="280"/>
      <c r="BK203" s="280"/>
      <c r="BL203" s="280"/>
      <c r="BM203" s="280"/>
      <c r="BN203" s="280"/>
      <c r="BO203" s="280"/>
      <c r="BP203" s="280"/>
      <c r="BQ203" s="280"/>
      <c r="BR203" s="280"/>
      <c r="BS203" s="280"/>
      <c r="BT203" s="280"/>
      <c r="BU203" s="280"/>
      <c r="BV203" s="280"/>
      <c r="BW203" s="280"/>
      <c r="BX203" s="280"/>
      <c r="BY203" s="280"/>
      <c r="BZ203" s="280"/>
      <c r="CA203" s="280"/>
      <c r="CB203" s="280"/>
      <c r="CC203" s="280"/>
      <c r="CD203" s="280"/>
      <c r="CE203" s="280"/>
      <c r="CF203" s="280"/>
      <c r="CG203" s="280"/>
      <c r="CH203" s="280"/>
      <c r="CI203" s="280"/>
      <c r="CJ203" s="280"/>
      <c r="CK203" s="280"/>
      <c r="CL203" s="280"/>
      <c r="CM203" s="280"/>
      <c r="CN203" s="280"/>
      <c r="CO203" s="280"/>
      <c r="CP203" s="280"/>
      <c r="CQ203" s="280"/>
      <c r="CR203" s="280"/>
      <c r="CS203" s="280"/>
      <c r="CT203" s="280"/>
      <c r="CU203" s="280"/>
      <c r="CV203" s="280"/>
      <c r="CW203" s="280"/>
      <c r="CX203" s="280"/>
      <c r="CY203" s="280"/>
      <c r="CZ203" s="280"/>
      <c r="DA203" s="280"/>
      <c r="DB203" s="280"/>
      <c r="DC203" s="280"/>
      <c r="DD203" s="280"/>
      <c r="DE203" s="280"/>
      <c r="DF203" s="280"/>
      <c r="DG203" s="280"/>
      <c r="DH203" s="280"/>
      <c r="DI203" s="280"/>
      <c r="DJ203" s="280"/>
      <c r="DK203" s="280"/>
      <c r="DL203" s="280"/>
      <c r="DM203" s="280"/>
      <c r="DN203" s="280"/>
      <c r="DO203" s="280"/>
      <c r="DP203" s="280"/>
      <c r="DQ203" s="280"/>
      <c r="DR203" s="280"/>
      <c r="DS203" s="280"/>
      <c r="DT203" s="280"/>
      <c r="DU203" s="280"/>
      <c r="DV203" s="280"/>
      <c r="DW203" s="280"/>
      <c r="DX203" s="280"/>
      <c r="DY203" s="280"/>
      <c r="DZ203" s="280"/>
      <c r="EA203" s="280"/>
      <c r="EB203" s="280"/>
      <c r="EC203" s="280"/>
      <c r="ED203" s="280"/>
      <c r="EE203" s="280"/>
      <c r="EF203" s="280"/>
      <c r="EG203" s="280"/>
    </row>
    <row r="204" spans="1:137" ht="45" customHeight="1" x14ac:dyDescent="0.25">
      <c r="A204" s="69" t="s">
        <v>281</v>
      </c>
      <c r="B204" s="35" t="s">
        <v>50</v>
      </c>
      <c r="C204" s="66" t="s">
        <v>7</v>
      </c>
      <c r="D204" s="36" t="s">
        <v>26</v>
      </c>
      <c r="E204" s="35" t="s">
        <v>84</v>
      </c>
      <c r="F204" s="54" t="s">
        <v>187</v>
      </c>
      <c r="G204" s="345"/>
      <c r="H204" s="351"/>
      <c r="I204" s="39">
        <f>IF(H204=Base!W1,1,0)</f>
        <v>0</v>
      </c>
      <c r="J204" s="343"/>
      <c r="K204" s="34"/>
      <c r="L204" s="34"/>
      <c r="M204" s="34"/>
      <c r="N204" s="34"/>
      <c r="O204" s="34"/>
      <c r="P204" s="34"/>
      <c r="Q204" s="34"/>
      <c r="R204" s="34"/>
      <c r="S204" s="34"/>
      <c r="T204" s="34"/>
      <c r="U204" s="34"/>
      <c r="V204" s="280"/>
      <c r="W204" s="280"/>
      <c r="X204" s="280"/>
      <c r="Y204" s="280"/>
      <c r="Z204" s="280"/>
      <c r="AA204" s="280"/>
      <c r="AB204" s="280"/>
      <c r="AC204" s="280"/>
      <c r="AD204" s="280"/>
      <c r="AE204" s="280"/>
      <c r="AF204" s="280"/>
      <c r="AG204" s="280"/>
      <c r="AH204" s="280"/>
      <c r="AI204" s="280"/>
      <c r="AJ204" s="280"/>
      <c r="AK204" s="280"/>
      <c r="AL204" s="280"/>
      <c r="AM204" s="280"/>
      <c r="AN204" s="280"/>
      <c r="AO204" s="280"/>
      <c r="AP204" s="280"/>
      <c r="AQ204" s="280"/>
      <c r="AR204" s="280"/>
      <c r="AS204" s="280"/>
      <c r="AT204" s="280"/>
      <c r="AU204" s="280"/>
      <c r="AV204" s="280"/>
      <c r="AW204" s="280"/>
      <c r="AX204" s="280"/>
      <c r="AY204" s="280"/>
      <c r="AZ204" s="280"/>
      <c r="BA204" s="280"/>
      <c r="BB204" s="280"/>
      <c r="BC204" s="280"/>
      <c r="BD204" s="280"/>
      <c r="BE204" s="280"/>
      <c r="BF204" s="280"/>
      <c r="BG204" s="280"/>
      <c r="BH204" s="280"/>
      <c r="BI204" s="280"/>
      <c r="BJ204" s="280"/>
      <c r="BK204" s="280"/>
      <c r="BL204" s="280"/>
      <c r="BM204" s="280"/>
      <c r="BN204" s="280"/>
      <c r="BO204" s="280"/>
      <c r="BP204" s="280"/>
      <c r="BQ204" s="280"/>
      <c r="BR204" s="280"/>
      <c r="BS204" s="280"/>
      <c r="BT204" s="280"/>
      <c r="BU204" s="280"/>
      <c r="BV204" s="280"/>
      <c r="BW204" s="280"/>
      <c r="BX204" s="280"/>
      <c r="BY204" s="280"/>
      <c r="BZ204" s="280"/>
      <c r="CA204" s="280"/>
      <c r="CB204" s="280"/>
      <c r="CC204" s="280"/>
      <c r="CD204" s="280"/>
      <c r="CE204" s="280"/>
      <c r="CF204" s="280"/>
      <c r="CG204" s="280"/>
      <c r="CH204" s="280"/>
      <c r="CI204" s="280"/>
      <c r="CJ204" s="280"/>
      <c r="CK204" s="280"/>
      <c r="CL204" s="280"/>
      <c r="CM204" s="280"/>
      <c r="CN204" s="280"/>
      <c r="CO204" s="280"/>
      <c r="CP204" s="280"/>
      <c r="CQ204" s="280"/>
      <c r="CR204" s="280"/>
      <c r="CS204" s="280"/>
      <c r="CT204" s="280"/>
      <c r="CU204" s="280"/>
      <c r="CV204" s="280"/>
      <c r="CW204" s="280"/>
      <c r="CX204" s="280"/>
      <c r="CY204" s="280"/>
      <c r="CZ204" s="280"/>
      <c r="DA204" s="280"/>
      <c r="DB204" s="280"/>
      <c r="DC204" s="280"/>
      <c r="DD204" s="280"/>
      <c r="DE204" s="280"/>
      <c r="DF204" s="280"/>
      <c r="DG204" s="280"/>
      <c r="DH204" s="280"/>
      <c r="DI204" s="280"/>
      <c r="DJ204" s="280"/>
      <c r="DK204" s="280"/>
      <c r="DL204" s="280"/>
      <c r="DM204" s="280"/>
      <c r="DN204" s="280"/>
      <c r="DO204" s="280"/>
      <c r="DP204" s="280"/>
      <c r="DQ204" s="280"/>
      <c r="DR204" s="280"/>
      <c r="DS204" s="280"/>
      <c r="DT204" s="280"/>
      <c r="DU204" s="280"/>
      <c r="DV204" s="280"/>
      <c r="DW204" s="280"/>
      <c r="DX204" s="280"/>
      <c r="DY204" s="280"/>
      <c r="DZ204" s="280"/>
      <c r="EA204" s="280"/>
      <c r="EB204" s="280"/>
      <c r="EC204" s="280"/>
      <c r="ED204" s="280"/>
      <c r="EE204" s="280"/>
      <c r="EF204" s="280"/>
      <c r="EG204" s="280"/>
    </row>
    <row r="205" spans="1:137" ht="45" customHeight="1" x14ac:dyDescent="0.25">
      <c r="A205" s="69" t="s">
        <v>281</v>
      </c>
      <c r="B205" s="35" t="s">
        <v>134</v>
      </c>
      <c r="C205" s="66" t="s">
        <v>7</v>
      </c>
      <c r="D205" s="36" t="s">
        <v>10</v>
      </c>
      <c r="E205" s="45" t="s">
        <v>355</v>
      </c>
      <c r="F205" s="54" t="s">
        <v>188</v>
      </c>
      <c r="G205" s="347" t="s">
        <v>764</v>
      </c>
      <c r="H205" s="351"/>
      <c r="I205" s="39">
        <f>IF(H205=Base!W1,1,0)</f>
        <v>0</v>
      </c>
      <c r="J205" s="343"/>
      <c r="K205" s="34"/>
      <c r="L205" s="34"/>
      <c r="M205" s="34"/>
      <c r="N205" s="34"/>
      <c r="O205" s="34"/>
      <c r="P205" s="34"/>
      <c r="Q205" s="34"/>
      <c r="R205" s="34"/>
      <c r="S205" s="34"/>
      <c r="T205" s="34"/>
      <c r="U205" s="34"/>
      <c r="V205" s="280"/>
      <c r="W205" s="280"/>
      <c r="X205" s="280"/>
      <c r="Y205" s="280"/>
      <c r="Z205" s="280"/>
      <c r="AA205" s="280"/>
      <c r="AB205" s="280"/>
      <c r="AC205" s="280"/>
      <c r="AD205" s="280"/>
      <c r="AE205" s="280"/>
      <c r="AF205" s="280"/>
      <c r="AG205" s="280"/>
      <c r="AH205" s="280"/>
      <c r="AI205" s="280"/>
      <c r="AJ205" s="280"/>
      <c r="AK205" s="280"/>
      <c r="AL205" s="280"/>
      <c r="AM205" s="280"/>
      <c r="AN205" s="280"/>
      <c r="AO205" s="280"/>
      <c r="AP205" s="280"/>
      <c r="AQ205" s="280"/>
      <c r="AR205" s="280"/>
      <c r="AS205" s="280"/>
      <c r="AT205" s="280"/>
      <c r="AU205" s="280"/>
      <c r="AV205" s="280"/>
      <c r="AW205" s="280"/>
      <c r="AX205" s="280"/>
      <c r="AY205" s="280"/>
      <c r="AZ205" s="280"/>
      <c r="BA205" s="280"/>
      <c r="BB205" s="280"/>
      <c r="BC205" s="280"/>
      <c r="BD205" s="280"/>
      <c r="BE205" s="280"/>
      <c r="BF205" s="280"/>
      <c r="BG205" s="280"/>
      <c r="BH205" s="280"/>
      <c r="BI205" s="280"/>
      <c r="BJ205" s="280"/>
      <c r="BK205" s="280"/>
      <c r="BL205" s="280"/>
      <c r="BM205" s="280"/>
      <c r="BN205" s="280"/>
      <c r="BO205" s="280"/>
      <c r="BP205" s="280"/>
      <c r="BQ205" s="280"/>
      <c r="BR205" s="280"/>
      <c r="BS205" s="280"/>
      <c r="BT205" s="280"/>
      <c r="BU205" s="280"/>
      <c r="BV205" s="280"/>
      <c r="BW205" s="280"/>
      <c r="BX205" s="280"/>
      <c r="BY205" s="280"/>
      <c r="BZ205" s="280"/>
      <c r="CA205" s="280"/>
      <c r="CB205" s="280"/>
      <c r="CC205" s="280"/>
      <c r="CD205" s="280"/>
      <c r="CE205" s="280"/>
      <c r="CF205" s="280"/>
      <c r="CG205" s="280"/>
      <c r="CH205" s="280"/>
      <c r="CI205" s="280"/>
      <c r="CJ205" s="280"/>
      <c r="CK205" s="280"/>
      <c r="CL205" s="280"/>
      <c r="CM205" s="280"/>
      <c r="CN205" s="280"/>
      <c r="CO205" s="280"/>
      <c r="CP205" s="280"/>
      <c r="CQ205" s="280"/>
      <c r="CR205" s="280"/>
      <c r="CS205" s="280"/>
      <c r="CT205" s="280"/>
      <c r="CU205" s="280"/>
      <c r="CV205" s="280"/>
      <c r="CW205" s="280"/>
      <c r="CX205" s="280"/>
      <c r="CY205" s="280"/>
      <c r="CZ205" s="280"/>
      <c r="DA205" s="280"/>
      <c r="DB205" s="280"/>
      <c r="DC205" s="280"/>
      <c r="DD205" s="280"/>
      <c r="DE205" s="280"/>
      <c r="DF205" s="280"/>
      <c r="DG205" s="280"/>
      <c r="DH205" s="280"/>
      <c r="DI205" s="280"/>
      <c r="DJ205" s="280"/>
      <c r="DK205" s="280"/>
      <c r="DL205" s="280"/>
      <c r="DM205" s="280"/>
      <c r="DN205" s="280"/>
      <c r="DO205" s="280"/>
      <c r="DP205" s="280"/>
      <c r="DQ205" s="280"/>
      <c r="DR205" s="280"/>
      <c r="DS205" s="280"/>
      <c r="DT205" s="280"/>
      <c r="DU205" s="280"/>
      <c r="DV205" s="280"/>
      <c r="DW205" s="280"/>
      <c r="DX205" s="280"/>
      <c r="DY205" s="280"/>
      <c r="DZ205" s="280"/>
      <c r="EA205" s="280"/>
      <c r="EB205" s="280"/>
      <c r="EC205" s="280"/>
      <c r="ED205" s="280"/>
      <c r="EE205" s="280"/>
      <c r="EF205" s="280"/>
      <c r="EG205" s="280"/>
    </row>
    <row r="206" spans="1:137" ht="45" customHeight="1" x14ac:dyDescent="0.25">
      <c r="A206" s="69" t="s">
        <v>281</v>
      </c>
      <c r="B206" s="35" t="s">
        <v>134</v>
      </c>
      <c r="C206" s="66" t="s">
        <v>6</v>
      </c>
      <c r="D206" s="36" t="s">
        <v>10</v>
      </c>
      <c r="E206" s="45" t="s">
        <v>355</v>
      </c>
      <c r="F206" s="54" t="s">
        <v>189</v>
      </c>
      <c r="G206" s="347" t="s">
        <v>764</v>
      </c>
      <c r="H206" s="351"/>
      <c r="I206" s="39">
        <f>IF(H206=Base!X1,1,0)</f>
        <v>0</v>
      </c>
      <c r="J206" s="343"/>
      <c r="K206" s="34"/>
      <c r="L206" s="34"/>
      <c r="M206" s="34"/>
      <c r="N206" s="34"/>
      <c r="O206" s="34"/>
      <c r="P206" s="34"/>
      <c r="Q206" s="34"/>
      <c r="R206" s="34"/>
      <c r="S206" s="34"/>
      <c r="T206" s="34"/>
      <c r="U206" s="34"/>
      <c r="V206" s="280"/>
      <c r="W206" s="280"/>
      <c r="X206" s="280"/>
      <c r="Y206" s="280"/>
      <c r="Z206" s="280"/>
      <c r="AA206" s="280"/>
      <c r="AB206" s="280"/>
      <c r="AC206" s="280"/>
      <c r="AD206" s="280"/>
      <c r="AE206" s="280"/>
      <c r="AF206" s="280"/>
      <c r="AG206" s="280"/>
      <c r="AH206" s="280"/>
      <c r="AI206" s="280"/>
      <c r="AJ206" s="280"/>
      <c r="AK206" s="280"/>
      <c r="AL206" s="280"/>
      <c r="AM206" s="280"/>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80"/>
      <c r="CQ206" s="280"/>
      <c r="CR206" s="280"/>
      <c r="CS206" s="280"/>
      <c r="CT206" s="280"/>
      <c r="CU206" s="280"/>
      <c r="CV206" s="280"/>
      <c r="CW206" s="280"/>
      <c r="CX206" s="280"/>
      <c r="CY206" s="280"/>
      <c r="CZ206" s="280"/>
      <c r="DA206" s="280"/>
      <c r="DB206" s="280"/>
      <c r="DC206" s="280"/>
      <c r="DD206" s="280"/>
      <c r="DE206" s="280"/>
      <c r="DF206" s="280"/>
      <c r="DG206" s="280"/>
      <c r="DH206" s="280"/>
      <c r="DI206" s="280"/>
      <c r="DJ206" s="280"/>
      <c r="DK206" s="280"/>
      <c r="DL206" s="280"/>
      <c r="DM206" s="280"/>
      <c r="DN206" s="280"/>
      <c r="DO206" s="280"/>
      <c r="DP206" s="280"/>
      <c r="DQ206" s="280"/>
      <c r="DR206" s="280"/>
      <c r="DS206" s="280"/>
      <c r="DT206" s="280"/>
      <c r="DU206" s="280"/>
      <c r="DV206" s="280"/>
      <c r="DW206" s="280"/>
      <c r="DX206" s="280"/>
      <c r="DY206" s="280"/>
      <c r="DZ206" s="280"/>
      <c r="EA206" s="280"/>
      <c r="EB206" s="280"/>
      <c r="EC206" s="280"/>
      <c r="ED206" s="280"/>
      <c r="EE206" s="280"/>
      <c r="EF206" s="280"/>
      <c r="EG206" s="280"/>
    </row>
    <row r="207" spans="1:137" ht="45" customHeight="1" x14ac:dyDescent="0.25">
      <c r="A207" s="69" t="s">
        <v>281</v>
      </c>
      <c r="B207" s="35" t="s">
        <v>134</v>
      </c>
      <c r="C207" s="66" t="s">
        <v>6</v>
      </c>
      <c r="D207" s="36" t="s">
        <v>10</v>
      </c>
      <c r="E207" s="35" t="s">
        <v>190</v>
      </c>
      <c r="F207" s="54" t="s">
        <v>194</v>
      </c>
      <c r="G207" s="347" t="s">
        <v>764</v>
      </c>
      <c r="H207" s="351"/>
      <c r="I207" s="39">
        <f>IF(H207=Base!X1,1,0)</f>
        <v>0</v>
      </c>
      <c r="J207" s="343"/>
      <c r="K207" s="34"/>
      <c r="L207" s="34"/>
      <c r="M207" s="34"/>
      <c r="N207" s="34"/>
      <c r="O207" s="34"/>
      <c r="P207" s="34"/>
      <c r="Q207" s="34"/>
      <c r="R207" s="34"/>
      <c r="S207" s="34"/>
      <c r="T207" s="34"/>
      <c r="U207" s="34"/>
      <c r="V207" s="280"/>
      <c r="W207" s="280"/>
      <c r="X207" s="280"/>
      <c r="Y207" s="280"/>
      <c r="Z207" s="280"/>
      <c r="AA207" s="280"/>
      <c r="AB207" s="280"/>
      <c r="AC207" s="280"/>
      <c r="AD207" s="280"/>
      <c r="AE207" s="280"/>
      <c r="AF207" s="280"/>
      <c r="AG207" s="280"/>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80"/>
      <c r="DE207" s="280"/>
      <c r="DF207" s="280"/>
      <c r="DG207" s="280"/>
      <c r="DH207" s="280"/>
      <c r="DI207" s="280"/>
      <c r="DJ207" s="280"/>
      <c r="DK207" s="280"/>
      <c r="DL207" s="280"/>
      <c r="DM207" s="280"/>
      <c r="DN207" s="280"/>
      <c r="DO207" s="280"/>
      <c r="DP207" s="280"/>
      <c r="DQ207" s="280"/>
      <c r="DR207" s="280"/>
      <c r="DS207" s="280"/>
      <c r="DT207" s="280"/>
      <c r="DU207" s="280"/>
      <c r="DV207" s="280"/>
      <c r="DW207" s="280"/>
      <c r="DX207" s="280"/>
      <c r="DY207" s="280"/>
      <c r="DZ207" s="280"/>
      <c r="EA207" s="280"/>
      <c r="EB207" s="280"/>
      <c r="EC207" s="280"/>
      <c r="ED207" s="280"/>
      <c r="EE207" s="280"/>
      <c r="EF207" s="280"/>
      <c r="EG207" s="280"/>
    </row>
    <row r="208" spans="1:137" ht="45" customHeight="1" x14ac:dyDescent="0.25">
      <c r="A208" s="69" t="s">
        <v>281</v>
      </c>
      <c r="B208" s="35" t="s">
        <v>134</v>
      </c>
      <c r="C208" s="66" t="s">
        <v>6</v>
      </c>
      <c r="D208" s="36" t="s">
        <v>26</v>
      </c>
      <c r="E208" s="45" t="s">
        <v>32</v>
      </c>
      <c r="F208" s="54" t="s">
        <v>195</v>
      </c>
      <c r="G208" s="347" t="s">
        <v>762</v>
      </c>
      <c r="H208" s="351"/>
      <c r="I208" s="39">
        <f>IF(H208=Base!X1,1,0)</f>
        <v>0</v>
      </c>
      <c r="J208" s="343"/>
      <c r="K208" s="34"/>
      <c r="L208" s="34"/>
      <c r="M208" s="34"/>
      <c r="N208" s="34"/>
      <c r="O208" s="34"/>
      <c r="P208" s="34"/>
      <c r="Q208" s="34"/>
      <c r="R208" s="34"/>
      <c r="S208" s="34"/>
      <c r="T208" s="34"/>
      <c r="U208" s="34"/>
      <c r="V208" s="280"/>
      <c r="W208" s="280"/>
      <c r="X208" s="280"/>
      <c r="Y208" s="280"/>
      <c r="Z208" s="280"/>
      <c r="AA208" s="280"/>
      <c r="AB208" s="280"/>
      <c r="AC208" s="280"/>
      <c r="AD208" s="280"/>
      <c r="AE208" s="280"/>
      <c r="AF208" s="280"/>
      <c r="AG208" s="280"/>
      <c r="AH208" s="280"/>
      <c r="AI208" s="280"/>
      <c r="AJ208" s="280"/>
      <c r="AK208" s="280"/>
      <c r="AL208" s="280"/>
      <c r="AM208" s="280"/>
      <c r="AN208" s="280"/>
      <c r="AO208" s="280"/>
      <c r="AP208" s="280"/>
      <c r="AQ208" s="280"/>
      <c r="AR208" s="280"/>
      <c r="AS208" s="280"/>
      <c r="AT208" s="280"/>
      <c r="AU208" s="280"/>
      <c r="AV208" s="280"/>
      <c r="AW208" s="280"/>
      <c r="AX208" s="280"/>
      <c r="AY208" s="280"/>
      <c r="AZ208" s="280"/>
      <c r="BA208" s="280"/>
      <c r="BB208" s="280"/>
      <c r="BC208" s="280"/>
      <c r="BD208" s="280"/>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c r="CG208" s="280"/>
      <c r="CH208" s="280"/>
      <c r="CI208" s="280"/>
      <c r="CJ208" s="280"/>
      <c r="CK208" s="280"/>
      <c r="CL208" s="280"/>
      <c r="CM208" s="280"/>
      <c r="CN208" s="280"/>
      <c r="CO208" s="280"/>
      <c r="CP208" s="280"/>
      <c r="CQ208" s="280"/>
      <c r="CR208" s="280"/>
      <c r="CS208" s="280"/>
      <c r="CT208" s="280"/>
      <c r="CU208" s="280"/>
      <c r="CV208" s="280"/>
      <c r="CW208" s="280"/>
      <c r="CX208" s="280"/>
      <c r="CY208" s="280"/>
      <c r="CZ208" s="280"/>
      <c r="DA208" s="280"/>
      <c r="DB208" s="280"/>
      <c r="DC208" s="280"/>
      <c r="DD208" s="280"/>
      <c r="DE208" s="280"/>
      <c r="DF208" s="280"/>
      <c r="DG208" s="280"/>
      <c r="DH208" s="280"/>
      <c r="DI208" s="280"/>
      <c r="DJ208" s="280"/>
      <c r="DK208" s="280"/>
      <c r="DL208" s="280"/>
      <c r="DM208" s="280"/>
      <c r="DN208" s="280"/>
      <c r="DO208" s="280"/>
      <c r="DP208" s="280"/>
      <c r="DQ208" s="280"/>
      <c r="DR208" s="280"/>
      <c r="DS208" s="280"/>
      <c r="DT208" s="280"/>
      <c r="DU208" s="280"/>
      <c r="DV208" s="280"/>
      <c r="DW208" s="280"/>
      <c r="DX208" s="280"/>
      <c r="DY208" s="280"/>
      <c r="DZ208" s="280"/>
      <c r="EA208" s="280"/>
      <c r="EB208" s="280"/>
      <c r="EC208" s="280"/>
      <c r="ED208" s="280"/>
      <c r="EE208" s="280"/>
      <c r="EF208" s="280"/>
      <c r="EG208" s="280"/>
    </row>
    <row r="209" spans="1:137" ht="45" customHeight="1" x14ac:dyDescent="0.25">
      <c r="A209" s="69" t="s">
        <v>281</v>
      </c>
      <c r="B209" s="35" t="s">
        <v>134</v>
      </c>
      <c r="C209" s="66" t="s">
        <v>6</v>
      </c>
      <c r="D209" s="36" t="s">
        <v>10</v>
      </c>
      <c r="E209" s="45" t="s">
        <v>355</v>
      </c>
      <c r="F209" s="54" t="s">
        <v>196</v>
      </c>
      <c r="G209" s="347" t="s">
        <v>764</v>
      </c>
      <c r="H209" s="351"/>
      <c r="I209" s="39">
        <f>IF(H209=Base!X1,1,0)</f>
        <v>0</v>
      </c>
      <c r="J209" s="343"/>
      <c r="K209" s="34"/>
      <c r="L209" s="34"/>
      <c r="M209" s="34"/>
      <c r="N209" s="34"/>
      <c r="O209" s="34"/>
      <c r="P209" s="34"/>
      <c r="Q209" s="34"/>
      <c r="R209" s="34"/>
      <c r="S209" s="34"/>
      <c r="T209" s="34"/>
      <c r="U209" s="34"/>
      <c r="V209" s="280"/>
      <c r="W209" s="280"/>
      <c r="X209" s="280"/>
      <c r="Y209" s="280"/>
      <c r="Z209" s="280"/>
      <c r="AA209" s="280"/>
      <c r="AB209" s="280"/>
      <c r="AC209" s="280"/>
      <c r="AD209" s="280"/>
      <c r="AE209" s="280"/>
      <c r="AF209" s="280"/>
      <c r="AG209" s="280"/>
      <c r="AH209" s="280"/>
      <c r="AI209" s="280"/>
      <c r="AJ209" s="280"/>
      <c r="AK209" s="280"/>
      <c r="AL209" s="280"/>
      <c r="AM209" s="280"/>
      <c r="AN209" s="280"/>
      <c r="AO209" s="280"/>
      <c r="AP209" s="280"/>
      <c r="AQ209" s="280"/>
      <c r="AR209" s="280"/>
      <c r="AS209" s="280"/>
      <c r="AT209" s="280"/>
      <c r="AU209" s="280"/>
      <c r="AV209" s="280"/>
      <c r="AW209" s="280"/>
      <c r="AX209" s="280"/>
      <c r="AY209" s="280"/>
      <c r="AZ209" s="280"/>
      <c r="BA209" s="280"/>
      <c r="BB209" s="280"/>
      <c r="BC209" s="280"/>
      <c r="BD209" s="280"/>
      <c r="BE209" s="280"/>
      <c r="BF209" s="280"/>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c r="CG209" s="280"/>
      <c r="CH209" s="280"/>
      <c r="CI209" s="280"/>
      <c r="CJ209" s="280"/>
      <c r="CK209" s="280"/>
      <c r="CL209" s="280"/>
      <c r="CM209" s="280"/>
      <c r="CN209" s="280"/>
      <c r="CO209" s="280"/>
      <c r="CP209" s="280"/>
      <c r="CQ209" s="280"/>
      <c r="CR209" s="280"/>
      <c r="CS209" s="280"/>
      <c r="CT209" s="280"/>
      <c r="CU209" s="280"/>
      <c r="CV209" s="280"/>
      <c r="CW209" s="280"/>
      <c r="CX209" s="280"/>
      <c r="CY209" s="280"/>
      <c r="CZ209" s="280"/>
      <c r="DA209" s="280"/>
      <c r="DB209" s="280"/>
      <c r="DC209" s="280"/>
      <c r="DD209" s="280"/>
      <c r="DE209" s="280"/>
      <c r="DF209" s="280"/>
      <c r="DG209" s="280"/>
      <c r="DH209" s="280"/>
      <c r="DI209" s="280"/>
      <c r="DJ209" s="280"/>
      <c r="DK209" s="280"/>
      <c r="DL209" s="280"/>
      <c r="DM209" s="280"/>
      <c r="DN209" s="280"/>
      <c r="DO209" s="280"/>
      <c r="DP209" s="280"/>
      <c r="DQ209" s="280"/>
      <c r="DR209" s="280"/>
      <c r="DS209" s="280"/>
      <c r="DT209" s="280"/>
      <c r="DU209" s="280"/>
      <c r="DV209" s="280"/>
      <c r="DW209" s="280"/>
      <c r="DX209" s="280"/>
      <c r="DY209" s="280"/>
      <c r="DZ209" s="280"/>
      <c r="EA209" s="280"/>
      <c r="EB209" s="280"/>
      <c r="EC209" s="280"/>
      <c r="ED209" s="280"/>
      <c r="EE209" s="280"/>
      <c r="EF209" s="280"/>
      <c r="EG209" s="280"/>
    </row>
    <row r="210" spans="1:137" ht="45" customHeight="1" x14ac:dyDescent="0.25">
      <c r="A210" s="69" t="s">
        <v>281</v>
      </c>
      <c r="B210" s="35" t="s">
        <v>134</v>
      </c>
      <c r="C210" s="66" t="s">
        <v>6</v>
      </c>
      <c r="D210" s="36" t="s">
        <v>10</v>
      </c>
      <c r="E210" s="35" t="s">
        <v>33</v>
      </c>
      <c r="F210" s="54" t="s">
        <v>197</v>
      </c>
      <c r="G210" s="347" t="s">
        <v>764</v>
      </c>
      <c r="H210" s="351"/>
      <c r="I210" s="39">
        <f>IF(H210=Base!X1,1,0)</f>
        <v>0</v>
      </c>
      <c r="J210" s="343"/>
      <c r="K210" s="34"/>
      <c r="L210" s="34"/>
      <c r="M210" s="34"/>
      <c r="N210" s="34"/>
      <c r="O210" s="34"/>
      <c r="P210" s="34"/>
      <c r="Q210" s="34"/>
      <c r="R210" s="34"/>
      <c r="S210" s="34"/>
      <c r="T210" s="34"/>
      <c r="U210" s="34"/>
      <c r="V210" s="280"/>
      <c r="W210" s="280"/>
      <c r="X210" s="280"/>
      <c r="Y210" s="280"/>
      <c r="Z210" s="280"/>
      <c r="AA210" s="280"/>
      <c r="AB210" s="280"/>
      <c r="AC210" s="280"/>
      <c r="AD210" s="280"/>
      <c r="AE210" s="280"/>
      <c r="AF210" s="280"/>
      <c r="AG210" s="280"/>
      <c r="AH210" s="280"/>
      <c r="AI210" s="280"/>
      <c r="AJ210" s="280"/>
      <c r="AK210" s="280"/>
      <c r="AL210" s="280"/>
      <c r="AM210" s="280"/>
      <c r="AN210" s="280"/>
      <c r="AO210" s="280"/>
      <c r="AP210" s="280"/>
      <c r="AQ210" s="280"/>
      <c r="AR210" s="280"/>
      <c r="AS210" s="280"/>
      <c r="AT210" s="280"/>
      <c r="AU210" s="280"/>
      <c r="AV210" s="280"/>
      <c r="AW210" s="280"/>
      <c r="AX210" s="280"/>
      <c r="AY210" s="280"/>
      <c r="AZ210" s="280"/>
      <c r="BA210" s="280"/>
      <c r="BB210" s="280"/>
      <c r="BC210" s="280"/>
      <c r="BD210" s="280"/>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c r="CG210" s="280"/>
      <c r="CH210" s="280"/>
      <c r="CI210" s="280"/>
      <c r="CJ210" s="280"/>
      <c r="CK210" s="280"/>
      <c r="CL210" s="280"/>
      <c r="CM210" s="280"/>
      <c r="CN210" s="280"/>
      <c r="CO210" s="280"/>
      <c r="CP210" s="280"/>
      <c r="CQ210" s="280"/>
      <c r="CR210" s="280"/>
      <c r="CS210" s="280"/>
      <c r="CT210" s="280"/>
      <c r="CU210" s="280"/>
      <c r="CV210" s="280"/>
      <c r="CW210" s="280"/>
      <c r="CX210" s="280"/>
      <c r="CY210" s="280"/>
      <c r="CZ210" s="280"/>
      <c r="DA210" s="280"/>
      <c r="DB210" s="280"/>
      <c r="DC210" s="280"/>
      <c r="DD210" s="280"/>
      <c r="DE210" s="280"/>
      <c r="DF210" s="280"/>
      <c r="DG210" s="280"/>
      <c r="DH210" s="280"/>
      <c r="DI210" s="280"/>
      <c r="DJ210" s="280"/>
      <c r="DK210" s="280"/>
      <c r="DL210" s="280"/>
      <c r="DM210" s="280"/>
      <c r="DN210" s="280"/>
      <c r="DO210" s="280"/>
      <c r="DP210" s="280"/>
      <c r="DQ210" s="280"/>
      <c r="DR210" s="280"/>
      <c r="DS210" s="280"/>
      <c r="DT210" s="280"/>
      <c r="DU210" s="280"/>
      <c r="DV210" s="280"/>
      <c r="DW210" s="280"/>
      <c r="DX210" s="280"/>
      <c r="DY210" s="280"/>
      <c r="DZ210" s="280"/>
      <c r="EA210" s="280"/>
      <c r="EB210" s="280"/>
      <c r="EC210" s="280"/>
      <c r="ED210" s="280"/>
      <c r="EE210" s="280"/>
      <c r="EF210" s="280"/>
      <c r="EG210" s="280"/>
    </row>
    <row r="211" spans="1:137" ht="45" customHeight="1" x14ac:dyDescent="0.25">
      <c r="A211" s="69" t="s">
        <v>281</v>
      </c>
      <c r="B211" s="35" t="s">
        <v>134</v>
      </c>
      <c r="C211" s="36" t="s">
        <v>7</v>
      </c>
      <c r="D211" s="36" t="s">
        <v>26</v>
      </c>
      <c r="E211" s="35" t="s">
        <v>32</v>
      </c>
      <c r="F211" s="54" t="s">
        <v>200</v>
      </c>
      <c r="G211" s="347" t="s">
        <v>762</v>
      </c>
      <c r="H211" s="351"/>
      <c r="I211" s="39">
        <f>IF(H211=Base!X1,1,0)</f>
        <v>0</v>
      </c>
      <c r="J211" s="343"/>
      <c r="K211" s="34"/>
      <c r="L211" s="34"/>
      <c r="M211" s="34"/>
      <c r="N211" s="34"/>
      <c r="O211" s="34"/>
      <c r="P211" s="34"/>
      <c r="Q211" s="34"/>
      <c r="R211" s="34"/>
      <c r="S211" s="34"/>
      <c r="T211" s="34"/>
      <c r="U211" s="34"/>
      <c r="V211" s="280"/>
      <c r="W211" s="280"/>
      <c r="X211" s="280"/>
      <c r="Y211" s="280"/>
      <c r="Z211" s="280"/>
      <c r="AA211" s="280"/>
      <c r="AB211" s="280"/>
      <c r="AC211" s="280"/>
      <c r="AD211" s="280"/>
      <c r="AE211" s="280"/>
      <c r="AF211" s="280"/>
      <c r="AG211" s="280"/>
      <c r="AH211" s="280"/>
      <c r="AI211" s="280"/>
      <c r="AJ211" s="280"/>
      <c r="AK211" s="280"/>
      <c r="AL211" s="280"/>
      <c r="AM211" s="280"/>
      <c r="AN211" s="280"/>
      <c r="AO211" s="280"/>
      <c r="AP211" s="280"/>
      <c r="AQ211" s="280"/>
      <c r="AR211" s="280"/>
      <c r="AS211" s="280"/>
      <c r="AT211" s="280"/>
      <c r="AU211" s="280"/>
      <c r="AV211" s="280"/>
      <c r="AW211" s="280"/>
      <c r="AX211" s="280"/>
      <c r="AY211" s="280"/>
      <c r="AZ211" s="280"/>
      <c r="BA211" s="280"/>
      <c r="BB211" s="280"/>
      <c r="BC211" s="280"/>
      <c r="BD211" s="280"/>
      <c r="BE211" s="280"/>
      <c r="BF211" s="280"/>
      <c r="BG211" s="280"/>
      <c r="BH211" s="280"/>
      <c r="BI211" s="280"/>
      <c r="BJ211" s="280"/>
      <c r="BK211" s="280"/>
      <c r="BL211" s="280"/>
      <c r="BM211" s="280"/>
      <c r="BN211" s="280"/>
      <c r="BO211" s="280"/>
      <c r="BP211" s="280"/>
      <c r="BQ211" s="280"/>
      <c r="BR211" s="280"/>
      <c r="BS211" s="280"/>
      <c r="BT211" s="280"/>
      <c r="BU211" s="280"/>
      <c r="BV211" s="280"/>
      <c r="BW211" s="280"/>
      <c r="BX211" s="280"/>
      <c r="BY211" s="280"/>
      <c r="BZ211" s="280"/>
      <c r="CA211" s="280"/>
      <c r="CB211" s="280"/>
      <c r="CC211" s="280"/>
      <c r="CD211" s="280"/>
      <c r="CE211" s="280"/>
      <c r="CF211" s="280"/>
      <c r="CG211" s="280"/>
      <c r="CH211" s="280"/>
      <c r="CI211" s="280"/>
      <c r="CJ211" s="280"/>
      <c r="CK211" s="280"/>
      <c r="CL211" s="280"/>
      <c r="CM211" s="280"/>
      <c r="CN211" s="280"/>
      <c r="CO211" s="280"/>
      <c r="CP211" s="280"/>
      <c r="CQ211" s="280"/>
      <c r="CR211" s="280"/>
      <c r="CS211" s="280"/>
      <c r="CT211" s="280"/>
      <c r="CU211" s="280"/>
      <c r="CV211" s="280"/>
      <c r="CW211" s="280"/>
      <c r="CX211" s="280"/>
      <c r="CY211" s="280"/>
      <c r="CZ211" s="280"/>
      <c r="DA211" s="280"/>
      <c r="DB211" s="280"/>
      <c r="DC211" s="280"/>
      <c r="DD211" s="280"/>
      <c r="DE211" s="280"/>
      <c r="DF211" s="280"/>
      <c r="DG211" s="280"/>
      <c r="DH211" s="280"/>
      <c r="DI211" s="280"/>
      <c r="DJ211" s="280"/>
      <c r="DK211" s="280"/>
      <c r="DL211" s="280"/>
      <c r="DM211" s="280"/>
      <c r="DN211" s="280"/>
      <c r="DO211" s="280"/>
      <c r="DP211" s="280"/>
      <c r="DQ211" s="280"/>
      <c r="DR211" s="280"/>
      <c r="DS211" s="280"/>
      <c r="DT211" s="280"/>
      <c r="DU211" s="280"/>
      <c r="DV211" s="280"/>
      <c r="DW211" s="280"/>
      <c r="DX211" s="280"/>
      <c r="DY211" s="280"/>
      <c r="DZ211" s="280"/>
      <c r="EA211" s="280"/>
      <c r="EB211" s="280"/>
      <c r="EC211" s="280"/>
      <c r="ED211" s="280"/>
      <c r="EE211" s="280"/>
      <c r="EF211" s="280"/>
      <c r="EG211" s="280"/>
    </row>
    <row r="212" spans="1:137" ht="45" customHeight="1" x14ac:dyDescent="0.25">
      <c r="A212" s="69" t="s">
        <v>281</v>
      </c>
      <c r="B212" s="35" t="s">
        <v>134</v>
      </c>
      <c r="C212" s="36" t="s">
        <v>7</v>
      </c>
      <c r="D212" s="36" t="s">
        <v>175</v>
      </c>
      <c r="E212" s="45" t="s">
        <v>355</v>
      </c>
      <c r="F212" s="54" t="s">
        <v>198</v>
      </c>
      <c r="G212" s="345"/>
      <c r="H212" s="351"/>
      <c r="I212" s="39">
        <f>IF(H212=Base!X1,1,0)</f>
        <v>0</v>
      </c>
      <c r="J212" s="343"/>
      <c r="K212" s="34"/>
      <c r="L212" s="34"/>
      <c r="M212" s="34"/>
      <c r="N212" s="34"/>
      <c r="O212" s="34"/>
      <c r="P212" s="34"/>
      <c r="Q212" s="34"/>
      <c r="R212" s="34"/>
      <c r="S212" s="34"/>
      <c r="T212" s="34"/>
      <c r="U212" s="34"/>
      <c r="V212" s="280"/>
      <c r="W212" s="280"/>
      <c r="X212" s="280"/>
      <c r="Y212" s="280"/>
      <c r="Z212" s="280"/>
      <c r="AA212" s="280"/>
      <c r="AB212" s="280"/>
      <c r="AC212" s="280"/>
      <c r="AD212" s="280"/>
      <c r="AE212" s="280"/>
      <c r="AF212" s="280"/>
      <c r="AG212" s="280"/>
      <c r="AH212" s="280"/>
      <c r="AI212" s="280"/>
      <c r="AJ212" s="280"/>
      <c r="AK212" s="280"/>
      <c r="AL212" s="280"/>
      <c r="AM212" s="280"/>
      <c r="AN212" s="280"/>
      <c r="AO212" s="280"/>
      <c r="AP212" s="280"/>
      <c r="AQ212" s="280"/>
      <c r="AR212" s="280"/>
      <c r="AS212" s="280"/>
      <c r="AT212" s="280"/>
      <c r="AU212" s="280"/>
      <c r="AV212" s="280"/>
      <c r="AW212" s="280"/>
      <c r="AX212" s="280"/>
      <c r="AY212" s="280"/>
      <c r="AZ212" s="280"/>
      <c r="BA212" s="280"/>
      <c r="BB212" s="280"/>
      <c r="BC212" s="280"/>
      <c r="BD212" s="280"/>
      <c r="BE212" s="280"/>
      <c r="BF212" s="280"/>
      <c r="BG212" s="280"/>
      <c r="BH212" s="280"/>
      <c r="BI212" s="280"/>
      <c r="BJ212" s="280"/>
      <c r="BK212" s="280"/>
      <c r="BL212" s="280"/>
      <c r="BM212" s="280"/>
      <c r="BN212" s="280"/>
      <c r="BO212" s="280"/>
      <c r="BP212" s="280"/>
      <c r="BQ212" s="280"/>
      <c r="BR212" s="280"/>
      <c r="BS212" s="280"/>
      <c r="BT212" s="280"/>
      <c r="BU212" s="280"/>
      <c r="BV212" s="280"/>
      <c r="BW212" s="280"/>
      <c r="BX212" s="280"/>
      <c r="BY212" s="280"/>
      <c r="BZ212" s="280"/>
      <c r="CA212" s="280"/>
      <c r="CB212" s="280"/>
      <c r="CC212" s="280"/>
      <c r="CD212" s="280"/>
      <c r="CE212" s="280"/>
      <c r="CF212" s="280"/>
      <c r="CG212" s="280"/>
      <c r="CH212" s="280"/>
      <c r="CI212" s="280"/>
      <c r="CJ212" s="280"/>
      <c r="CK212" s="280"/>
      <c r="CL212" s="280"/>
      <c r="CM212" s="280"/>
      <c r="CN212" s="280"/>
      <c r="CO212" s="280"/>
      <c r="CP212" s="280"/>
      <c r="CQ212" s="280"/>
      <c r="CR212" s="280"/>
      <c r="CS212" s="280"/>
      <c r="CT212" s="280"/>
      <c r="CU212" s="280"/>
      <c r="CV212" s="280"/>
      <c r="CW212" s="280"/>
      <c r="CX212" s="280"/>
      <c r="CY212" s="280"/>
      <c r="CZ212" s="280"/>
      <c r="DA212" s="280"/>
      <c r="DB212" s="280"/>
      <c r="DC212" s="280"/>
      <c r="DD212" s="280"/>
      <c r="DE212" s="280"/>
      <c r="DF212" s="280"/>
      <c r="DG212" s="280"/>
      <c r="DH212" s="280"/>
      <c r="DI212" s="280"/>
      <c r="DJ212" s="280"/>
      <c r="DK212" s="280"/>
      <c r="DL212" s="280"/>
      <c r="DM212" s="280"/>
      <c r="DN212" s="280"/>
      <c r="DO212" s="280"/>
      <c r="DP212" s="280"/>
      <c r="DQ212" s="280"/>
      <c r="DR212" s="280"/>
      <c r="DS212" s="280"/>
      <c r="DT212" s="280"/>
      <c r="DU212" s="280"/>
      <c r="DV212" s="280"/>
      <c r="DW212" s="280"/>
      <c r="DX212" s="280"/>
      <c r="DY212" s="280"/>
      <c r="DZ212" s="280"/>
      <c r="EA212" s="280"/>
      <c r="EB212" s="280"/>
      <c r="EC212" s="280"/>
      <c r="ED212" s="280"/>
      <c r="EE212" s="280"/>
      <c r="EF212" s="280"/>
      <c r="EG212" s="280"/>
    </row>
    <row r="213" spans="1:137" ht="45" customHeight="1" x14ac:dyDescent="0.25">
      <c r="A213" s="69" t="s">
        <v>281</v>
      </c>
      <c r="B213" s="35" t="s">
        <v>134</v>
      </c>
      <c r="C213" s="66" t="s">
        <v>6</v>
      </c>
      <c r="D213" s="36" t="s">
        <v>26</v>
      </c>
      <c r="E213" s="35" t="s">
        <v>32</v>
      </c>
      <c r="F213" s="54" t="s">
        <v>199</v>
      </c>
      <c r="G213" s="347" t="s">
        <v>762</v>
      </c>
      <c r="H213" s="351"/>
      <c r="I213" s="39">
        <f>IF(H213=Base!W1,1,0)</f>
        <v>0</v>
      </c>
      <c r="J213" s="343"/>
      <c r="K213" s="34"/>
      <c r="L213" s="34"/>
      <c r="M213" s="34"/>
      <c r="N213" s="34"/>
      <c r="O213" s="34"/>
      <c r="P213" s="34"/>
      <c r="Q213" s="34"/>
      <c r="R213" s="34"/>
      <c r="S213" s="34"/>
      <c r="T213" s="34"/>
      <c r="U213" s="34"/>
      <c r="V213" s="280"/>
      <c r="W213" s="280"/>
      <c r="X213" s="280"/>
      <c r="Y213" s="280"/>
      <c r="Z213" s="280"/>
      <c r="AA213" s="280"/>
      <c r="AB213" s="280"/>
      <c r="AC213" s="280"/>
      <c r="AD213" s="280"/>
      <c r="AE213" s="280"/>
      <c r="AF213" s="280"/>
      <c r="AG213" s="280"/>
      <c r="AH213" s="280"/>
      <c r="AI213" s="280"/>
      <c r="AJ213" s="280"/>
      <c r="AK213" s="280"/>
      <c r="AL213" s="280"/>
      <c r="AM213" s="280"/>
      <c r="AN213" s="280"/>
      <c r="AO213" s="280"/>
      <c r="AP213" s="280"/>
      <c r="AQ213" s="280"/>
      <c r="AR213" s="280"/>
      <c r="AS213" s="280"/>
      <c r="AT213" s="280"/>
      <c r="AU213" s="280"/>
      <c r="AV213" s="280"/>
      <c r="AW213" s="280"/>
      <c r="AX213" s="280"/>
      <c r="AY213" s="280"/>
      <c r="AZ213" s="280"/>
      <c r="BA213" s="280"/>
      <c r="BB213" s="280"/>
      <c r="BC213" s="280"/>
      <c r="BD213" s="280"/>
      <c r="BE213" s="280"/>
      <c r="BF213" s="280"/>
      <c r="BG213" s="280"/>
      <c r="BH213" s="280"/>
      <c r="BI213" s="280"/>
      <c r="BJ213" s="280"/>
      <c r="BK213" s="280"/>
      <c r="BL213" s="280"/>
      <c r="BM213" s="280"/>
      <c r="BN213" s="280"/>
      <c r="BO213" s="280"/>
      <c r="BP213" s="280"/>
      <c r="BQ213" s="280"/>
      <c r="BR213" s="280"/>
      <c r="BS213" s="280"/>
      <c r="BT213" s="280"/>
      <c r="BU213" s="280"/>
      <c r="BV213" s="280"/>
      <c r="BW213" s="280"/>
      <c r="BX213" s="280"/>
      <c r="BY213" s="280"/>
      <c r="BZ213" s="280"/>
      <c r="CA213" s="280"/>
      <c r="CB213" s="280"/>
      <c r="CC213" s="280"/>
      <c r="CD213" s="280"/>
      <c r="CE213" s="280"/>
      <c r="CF213" s="280"/>
      <c r="CG213" s="280"/>
      <c r="CH213" s="280"/>
      <c r="CI213" s="280"/>
      <c r="CJ213" s="280"/>
      <c r="CK213" s="280"/>
      <c r="CL213" s="280"/>
      <c r="CM213" s="280"/>
      <c r="CN213" s="280"/>
      <c r="CO213" s="280"/>
      <c r="CP213" s="280"/>
      <c r="CQ213" s="280"/>
      <c r="CR213" s="280"/>
      <c r="CS213" s="280"/>
      <c r="CT213" s="280"/>
      <c r="CU213" s="280"/>
      <c r="CV213" s="280"/>
      <c r="CW213" s="280"/>
      <c r="CX213" s="280"/>
      <c r="CY213" s="280"/>
      <c r="CZ213" s="280"/>
      <c r="DA213" s="280"/>
      <c r="DB213" s="280"/>
      <c r="DC213" s="280"/>
      <c r="DD213" s="280"/>
      <c r="DE213" s="280"/>
      <c r="DF213" s="280"/>
      <c r="DG213" s="280"/>
      <c r="DH213" s="280"/>
      <c r="DI213" s="280"/>
      <c r="DJ213" s="280"/>
      <c r="DK213" s="280"/>
      <c r="DL213" s="280"/>
      <c r="DM213" s="280"/>
      <c r="DN213" s="280"/>
      <c r="DO213" s="280"/>
      <c r="DP213" s="280"/>
      <c r="DQ213" s="280"/>
      <c r="DR213" s="280"/>
      <c r="DS213" s="280"/>
      <c r="DT213" s="280"/>
      <c r="DU213" s="280"/>
      <c r="DV213" s="280"/>
      <c r="DW213" s="280"/>
      <c r="DX213" s="280"/>
      <c r="DY213" s="280"/>
      <c r="DZ213" s="280"/>
      <c r="EA213" s="280"/>
      <c r="EB213" s="280"/>
      <c r="EC213" s="280"/>
      <c r="ED213" s="280"/>
      <c r="EE213" s="280"/>
      <c r="EF213" s="280"/>
      <c r="EG213" s="280"/>
    </row>
    <row r="214" spans="1:137" ht="45" customHeight="1" x14ac:dyDescent="0.25">
      <c r="A214" s="69" t="s">
        <v>281</v>
      </c>
      <c r="B214" s="35" t="s">
        <v>134</v>
      </c>
      <c r="C214" s="66" t="s">
        <v>6</v>
      </c>
      <c r="D214" s="36" t="s">
        <v>10</v>
      </c>
      <c r="E214" s="45" t="s">
        <v>355</v>
      </c>
      <c r="F214" s="54" t="s">
        <v>201</v>
      </c>
      <c r="G214" s="347" t="s">
        <v>764</v>
      </c>
      <c r="H214" s="351"/>
      <c r="I214" s="39">
        <f>IF(H214=Base!X1,1,0)</f>
        <v>0</v>
      </c>
      <c r="J214" s="343"/>
      <c r="K214" s="34"/>
      <c r="L214" s="34"/>
      <c r="M214" s="34"/>
      <c r="N214" s="34"/>
      <c r="O214" s="34"/>
      <c r="P214" s="34"/>
      <c r="Q214" s="34"/>
      <c r="R214" s="34"/>
      <c r="S214" s="34"/>
      <c r="T214" s="34"/>
      <c r="U214" s="34"/>
      <c r="V214" s="280"/>
      <c r="W214" s="280"/>
      <c r="X214" s="280"/>
      <c r="Y214" s="280"/>
      <c r="Z214" s="280"/>
      <c r="AA214" s="280"/>
      <c r="AB214" s="280"/>
      <c r="AC214" s="280"/>
      <c r="AD214" s="280"/>
      <c r="AE214" s="280"/>
      <c r="AF214" s="280"/>
      <c r="AG214" s="280"/>
      <c r="AH214" s="280"/>
      <c r="AI214" s="280"/>
      <c r="AJ214" s="280"/>
      <c r="AK214" s="280"/>
      <c r="AL214" s="280"/>
      <c r="AM214" s="280"/>
      <c r="AN214" s="280"/>
      <c r="AO214" s="280"/>
      <c r="AP214" s="280"/>
      <c r="AQ214" s="280"/>
      <c r="AR214" s="280"/>
      <c r="AS214" s="280"/>
      <c r="AT214" s="280"/>
      <c r="AU214" s="280"/>
      <c r="AV214" s="280"/>
      <c r="AW214" s="280"/>
      <c r="AX214" s="280"/>
      <c r="AY214" s="280"/>
      <c r="AZ214" s="280"/>
      <c r="BA214" s="280"/>
      <c r="BB214" s="280"/>
      <c r="BC214" s="280"/>
      <c r="BD214" s="280"/>
      <c r="BE214" s="280"/>
      <c r="BF214" s="280"/>
      <c r="BG214" s="280"/>
      <c r="BH214" s="280"/>
      <c r="BI214" s="280"/>
      <c r="BJ214" s="280"/>
      <c r="BK214" s="280"/>
      <c r="BL214" s="280"/>
      <c r="BM214" s="280"/>
      <c r="BN214" s="280"/>
      <c r="BO214" s="280"/>
      <c r="BP214" s="280"/>
      <c r="BQ214" s="280"/>
      <c r="BR214" s="280"/>
      <c r="BS214" s="280"/>
      <c r="BT214" s="280"/>
      <c r="BU214" s="280"/>
      <c r="BV214" s="280"/>
      <c r="BW214" s="280"/>
      <c r="BX214" s="280"/>
      <c r="BY214" s="280"/>
      <c r="BZ214" s="280"/>
      <c r="CA214" s="280"/>
      <c r="CB214" s="280"/>
      <c r="CC214" s="280"/>
      <c r="CD214" s="280"/>
      <c r="CE214" s="280"/>
      <c r="CF214" s="280"/>
      <c r="CG214" s="280"/>
      <c r="CH214" s="280"/>
      <c r="CI214" s="280"/>
      <c r="CJ214" s="280"/>
      <c r="CK214" s="280"/>
      <c r="CL214" s="280"/>
      <c r="CM214" s="280"/>
      <c r="CN214" s="280"/>
      <c r="CO214" s="280"/>
      <c r="CP214" s="280"/>
      <c r="CQ214" s="280"/>
      <c r="CR214" s="280"/>
      <c r="CS214" s="280"/>
      <c r="CT214" s="280"/>
      <c r="CU214" s="280"/>
      <c r="CV214" s="280"/>
      <c r="CW214" s="280"/>
      <c r="CX214" s="280"/>
      <c r="CY214" s="280"/>
      <c r="CZ214" s="280"/>
      <c r="DA214" s="280"/>
      <c r="DB214" s="280"/>
      <c r="DC214" s="280"/>
      <c r="DD214" s="280"/>
      <c r="DE214" s="280"/>
      <c r="DF214" s="280"/>
      <c r="DG214" s="280"/>
      <c r="DH214" s="280"/>
      <c r="DI214" s="280"/>
      <c r="DJ214" s="280"/>
      <c r="DK214" s="280"/>
      <c r="DL214" s="280"/>
      <c r="DM214" s="280"/>
      <c r="DN214" s="280"/>
      <c r="DO214" s="280"/>
      <c r="DP214" s="280"/>
      <c r="DQ214" s="280"/>
      <c r="DR214" s="280"/>
      <c r="DS214" s="280"/>
      <c r="DT214" s="280"/>
      <c r="DU214" s="280"/>
      <c r="DV214" s="280"/>
      <c r="DW214" s="280"/>
      <c r="DX214" s="280"/>
      <c r="DY214" s="280"/>
      <c r="DZ214" s="280"/>
      <c r="EA214" s="280"/>
      <c r="EB214" s="280"/>
      <c r="EC214" s="280"/>
      <c r="ED214" s="280"/>
      <c r="EE214" s="280"/>
      <c r="EF214" s="280"/>
      <c r="EG214" s="280"/>
    </row>
    <row r="215" spans="1:137" ht="45" customHeight="1" x14ac:dyDescent="0.25">
      <c r="A215" s="69" t="s">
        <v>281</v>
      </c>
      <c r="B215" s="35" t="s">
        <v>134</v>
      </c>
      <c r="C215" s="66" t="s">
        <v>7</v>
      </c>
      <c r="D215" s="36" t="s">
        <v>10</v>
      </c>
      <c r="E215" s="45" t="s">
        <v>355</v>
      </c>
      <c r="F215" s="54" t="s">
        <v>202</v>
      </c>
      <c r="G215" s="347" t="s">
        <v>764</v>
      </c>
      <c r="H215" s="351"/>
      <c r="I215" s="39">
        <f>IF(H215=Base!X1,1,0)</f>
        <v>0</v>
      </c>
      <c r="J215" s="343"/>
      <c r="K215" s="34"/>
      <c r="L215" s="34"/>
      <c r="M215" s="34"/>
      <c r="N215" s="34"/>
      <c r="O215" s="34"/>
      <c r="P215" s="34"/>
      <c r="Q215" s="34"/>
      <c r="R215" s="34"/>
      <c r="S215" s="34"/>
      <c r="T215" s="34"/>
      <c r="U215" s="34"/>
      <c r="V215" s="280"/>
      <c r="W215" s="280"/>
      <c r="X215" s="280"/>
      <c r="Y215" s="280"/>
      <c r="Z215" s="280"/>
      <c r="AA215" s="280"/>
      <c r="AB215" s="280"/>
      <c r="AC215" s="280"/>
      <c r="AD215" s="280"/>
      <c r="AE215" s="280"/>
      <c r="AF215" s="280"/>
      <c r="AG215" s="280"/>
      <c r="AH215" s="280"/>
      <c r="AI215" s="280"/>
      <c r="AJ215" s="280"/>
      <c r="AK215" s="280"/>
      <c r="AL215" s="280"/>
      <c r="AM215" s="280"/>
      <c r="AN215" s="280"/>
      <c r="AO215" s="280"/>
      <c r="AP215" s="280"/>
      <c r="AQ215" s="280"/>
      <c r="AR215" s="280"/>
      <c r="AS215" s="280"/>
      <c r="AT215" s="280"/>
      <c r="AU215" s="280"/>
      <c r="AV215" s="280"/>
      <c r="AW215" s="280"/>
      <c r="AX215" s="280"/>
      <c r="AY215" s="280"/>
      <c r="AZ215" s="280"/>
      <c r="BA215" s="280"/>
      <c r="BB215" s="280"/>
      <c r="BC215" s="280"/>
      <c r="BD215" s="280"/>
      <c r="BE215" s="280"/>
      <c r="BF215" s="280"/>
      <c r="BG215" s="280"/>
      <c r="BH215" s="280"/>
      <c r="BI215" s="280"/>
      <c r="BJ215" s="280"/>
      <c r="BK215" s="280"/>
      <c r="BL215" s="280"/>
      <c r="BM215" s="280"/>
      <c r="BN215" s="280"/>
      <c r="BO215" s="280"/>
      <c r="BP215" s="280"/>
      <c r="BQ215" s="280"/>
      <c r="BR215" s="280"/>
      <c r="BS215" s="280"/>
      <c r="BT215" s="280"/>
      <c r="BU215" s="280"/>
      <c r="BV215" s="280"/>
      <c r="BW215" s="280"/>
      <c r="BX215" s="280"/>
      <c r="BY215" s="280"/>
      <c r="BZ215" s="280"/>
      <c r="CA215" s="280"/>
      <c r="CB215" s="280"/>
      <c r="CC215" s="280"/>
      <c r="CD215" s="280"/>
      <c r="CE215" s="280"/>
      <c r="CF215" s="280"/>
      <c r="CG215" s="280"/>
      <c r="CH215" s="280"/>
      <c r="CI215" s="280"/>
      <c r="CJ215" s="280"/>
      <c r="CK215" s="280"/>
      <c r="CL215" s="280"/>
      <c r="CM215" s="280"/>
      <c r="CN215" s="280"/>
      <c r="CO215" s="280"/>
      <c r="CP215" s="280"/>
      <c r="CQ215" s="280"/>
      <c r="CR215" s="280"/>
      <c r="CS215" s="280"/>
      <c r="CT215" s="280"/>
      <c r="CU215" s="280"/>
      <c r="CV215" s="280"/>
      <c r="CW215" s="280"/>
      <c r="CX215" s="280"/>
      <c r="CY215" s="280"/>
      <c r="CZ215" s="280"/>
      <c r="DA215" s="280"/>
      <c r="DB215" s="280"/>
      <c r="DC215" s="280"/>
      <c r="DD215" s="280"/>
      <c r="DE215" s="280"/>
      <c r="DF215" s="280"/>
      <c r="DG215" s="280"/>
      <c r="DH215" s="280"/>
      <c r="DI215" s="280"/>
      <c r="DJ215" s="280"/>
      <c r="DK215" s="280"/>
      <c r="DL215" s="280"/>
      <c r="DM215" s="280"/>
      <c r="DN215" s="280"/>
      <c r="DO215" s="280"/>
      <c r="DP215" s="280"/>
      <c r="DQ215" s="280"/>
      <c r="DR215" s="280"/>
      <c r="DS215" s="280"/>
      <c r="DT215" s="280"/>
      <c r="DU215" s="280"/>
      <c r="DV215" s="280"/>
      <c r="DW215" s="280"/>
      <c r="DX215" s="280"/>
      <c r="DY215" s="280"/>
      <c r="DZ215" s="280"/>
      <c r="EA215" s="280"/>
      <c r="EB215" s="280"/>
      <c r="EC215" s="280"/>
      <c r="ED215" s="280"/>
      <c r="EE215" s="280"/>
      <c r="EF215" s="280"/>
      <c r="EG215" s="280"/>
    </row>
    <row r="216" spans="1:137" ht="45" customHeight="1" x14ac:dyDescent="0.25">
      <c r="A216" s="69" t="s">
        <v>281</v>
      </c>
      <c r="B216" s="35" t="s">
        <v>134</v>
      </c>
      <c r="C216" s="66" t="s">
        <v>6</v>
      </c>
      <c r="D216" s="36" t="s">
        <v>10</v>
      </c>
      <c r="E216" s="35" t="s">
        <v>33</v>
      </c>
      <c r="F216" s="54" t="s">
        <v>203</v>
      </c>
      <c r="G216" s="347" t="s">
        <v>764</v>
      </c>
      <c r="H216" s="351"/>
      <c r="I216" s="39">
        <f>IF(H216=Base!X1,1,0)</f>
        <v>0</v>
      </c>
      <c r="J216" s="343"/>
      <c r="K216" s="34"/>
      <c r="L216" s="34"/>
      <c r="M216" s="34"/>
      <c r="N216" s="34"/>
      <c r="O216" s="34"/>
      <c r="P216" s="34"/>
      <c r="Q216" s="34"/>
      <c r="R216" s="34"/>
      <c r="S216" s="34"/>
      <c r="T216" s="34"/>
      <c r="U216" s="34"/>
      <c r="V216" s="280"/>
      <c r="W216" s="280"/>
      <c r="X216" s="280"/>
      <c r="Y216" s="280"/>
      <c r="Z216" s="280"/>
      <c r="AA216" s="280"/>
      <c r="AB216" s="280"/>
      <c r="AC216" s="280"/>
      <c r="AD216" s="280"/>
      <c r="AE216" s="280"/>
      <c r="AF216" s="280"/>
      <c r="AG216" s="280"/>
      <c r="AH216" s="280"/>
      <c r="AI216" s="280"/>
      <c r="AJ216" s="280"/>
      <c r="AK216" s="280"/>
      <c r="AL216" s="280"/>
      <c r="AM216" s="280"/>
      <c r="AN216" s="280"/>
      <c r="AO216" s="280"/>
      <c r="AP216" s="280"/>
      <c r="AQ216" s="280"/>
      <c r="AR216" s="280"/>
      <c r="AS216" s="280"/>
      <c r="AT216" s="280"/>
      <c r="AU216" s="280"/>
      <c r="AV216" s="280"/>
      <c r="AW216" s="280"/>
      <c r="AX216" s="280"/>
      <c r="AY216" s="280"/>
      <c r="AZ216" s="280"/>
      <c r="BA216" s="280"/>
      <c r="BB216" s="280"/>
      <c r="BC216" s="280"/>
      <c r="BD216" s="280"/>
      <c r="BE216" s="280"/>
      <c r="BF216" s="280"/>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c r="CA216" s="280"/>
      <c r="CB216" s="280"/>
      <c r="CC216" s="280"/>
      <c r="CD216" s="280"/>
      <c r="CE216" s="280"/>
      <c r="CF216" s="280"/>
      <c r="CG216" s="280"/>
      <c r="CH216" s="280"/>
      <c r="CI216" s="280"/>
      <c r="CJ216" s="280"/>
      <c r="CK216" s="280"/>
      <c r="CL216" s="280"/>
      <c r="CM216" s="280"/>
      <c r="CN216" s="280"/>
      <c r="CO216" s="280"/>
      <c r="CP216" s="280"/>
      <c r="CQ216" s="280"/>
      <c r="CR216" s="280"/>
      <c r="CS216" s="280"/>
      <c r="CT216" s="280"/>
      <c r="CU216" s="280"/>
      <c r="CV216" s="280"/>
      <c r="CW216" s="280"/>
      <c r="CX216" s="280"/>
      <c r="CY216" s="280"/>
      <c r="CZ216" s="280"/>
      <c r="DA216" s="280"/>
      <c r="DB216" s="280"/>
      <c r="DC216" s="280"/>
      <c r="DD216" s="280"/>
      <c r="DE216" s="280"/>
      <c r="DF216" s="280"/>
      <c r="DG216" s="280"/>
      <c r="DH216" s="280"/>
      <c r="DI216" s="280"/>
      <c r="DJ216" s="280"/>
      <c r="DK216" s="280"/>
      <c r="DL216" s="280"/>
      <c r="DM216" s="280"/>
      <c r="DN216" s="280"/>
      <c r="DO216" s="280"/>
      <c r="DP216" s="280"/>
      <c r="DQ216" s="280"/>
      <c r="DR216" s="280"/>
      <c r="DS216" s="280"/>
      <c r="DT216" s="280"/>
      <c r="DU216" s="280"/>
      <c r="DV216" s="280"/>
      <c r="DW216" s="280"/>
      <c r="DX216" s="280"/>
      <c r="DY216" s="280"/>
      <c r="DZ216" s="280"/>
      <c r="EA216" s="280"/>
      <c r="EB216" s="280"/>
      <c r="EC216" s="280"/>
      <c r="ED216" s="280"/>
      <c r="EE216" s="280"/>
      <c r="EF216" s="280"/>
      <c r="EG216" s="280"/>
    </row>
    <row r="217" spans="1:137" ht="45" customHeight="1" x14ac:dyDescent="0.25">
      <c r="A217" s="69" t="s">
        <v>281</v>
      </c>
      <c r="B217" s="35" t="s">
        <v>134</v>
      </c>
      <c r="C217" s="66" t="s">
        <v>7</v>
      </c>
      <c r="D217" s="36" t="s">
        <v>10</v>
      </c>
      <c r="E217" s="45" t="s">
        <v>355</v>
      </c>
      <c r="F217" s="54" t="s">
        <v>204</v>
      </c>
      <c r="G217" s="347" t="s">
        <v>764</v>
      </c>
      <c r="H217" s="351"/>
      <c r="I217" s="39">
        <f>IF(H217=Base!X1,1,0)</f>
        <v>0</v>
      </c>
      <c r="J217" s="343"/>
      <c r="K217" s="34"/>
      <c r="L217" s="34"/>
      <c r="M217" s="34"/>
      <c r="N217" s="34"/>
      <c r="O217" s="34"/>
      <c r="P217" s="34"/>
      <c r="Q217" s="34"/>
      <c r="R217" s="34"/>
      <c r="S217" s="34"/>
      <c r="T217" s="34"/>
      <c r="U217" s="34"/>
      <c r="V217" s="280"/>
      <c r="W217" s="280"/>
      <c r="X217" s="280"/>
      <c r="Y217" s="280"/>
      <c r="Z217" s="280"/>
      <c r="AA217" s="280"/>
      <c r="AB217" s="280"/>
      <c r="AC217" s="280"/>
      <c r="AD217" s="280"/>
      <c r="AE217" s="280"/>
      <c r="AF217" s="280"/>
      <c r="AG217" s="280"/>
      <c r="AH217" s="280"/>
      <c r="AI217" s="280"/>
      <c r="AJ217" s="280"/>
      <c r="AK217" s="280"/>
      <c r="AL217" s="280"/>
      <c r="AM217" s="280"/>
      <c r="AN217" s="280"/>
      <c r="AO217" s="280"/>
      <c r="AP217" s="280"/>
      <c r="AQ217" s="280"/>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c r="CG217" s="280"/>
      <c r="CH217" s="280"/>
      <c r="CI217" s="280"/>
      <c r="CJ217" s="280"/>
      <c r="CK217" s="280"/>
      <c r="CL217" s="280"/>
      <c r="CM217" s="280"/>
      <c r="CN217" s="280"/>
      <c r="CO217" s="280"/>
      <c r="CP217" s="280"/>
      <c r="CQ217" s="280"/>
      <c r="CR217" s="280"/>
      <c r="CS217" s="280"/>
      <c r="CT217" s="280"/>
      <c r="CU217" s="280"/>
      <c r="CV217" s="280"/>
      <c r="CW217" s="280"/>
      <c r="CX217" s="280"/>
      <c r="CY217" s="280"/>
      <c r="CZ217" s="280"/>
      <c r="DA217" s="280"/>
      <c r="DB217" s="280"/>
      <c r="DC217" s="280"/>
      <c r="DD217" s="280"/>
      <c r="DE217" s="280"/>
      <c r="DF217" s="280"/>
      <c r="DG217" s="280"/>
      <c r="DH217" s="280"/>
      <c r="DI217" s="280"/>
      <c r="DJ217" s="280"/>
      <c r="DK217" s="280"/>
      <c r="DL217" s="280"/>
      <c r="DM217" s="280"/>
      <c r="DN217" s="280"/>
      <c r="DO217" s="280"/>
      <c r="DP217" s="280"/>
      <c r="DQ217" s="280"/>
      <c r="DR217" s="280"/>
      <c r="DS217" s="280"/>
      <c r="DT217" s="280"/>
      <c r="DU217" s="280"/>
      <c r="DV217" s="280"/>
      <c r="DW217" s="280"/>
      <c r="DX217" s="280"/>
      <c r="DY217" s="280"/>
      <c r="DZ217" s="280"/>
      <c r="EA217" s="280"/>
      <c r="EB217" s="280"/>
      <c r="EC217" s="280"/>
      <c r="ED217" s="280"/>
      <c r="EE217" s="280"/>
      <c r="EF217" s="280"/>
      <c r="EG217" s="280"/>
    </row>
    <row r="218" spans="1:137" ht="45" customHeight="1" x14ac:dyDescent="0.25">
      <c r="A218" s="69" t="s">
        <v>281</v>
      </c>
      <c r="B218" s="35" t="s">
        <v>134</v>
      </c>
      <c r="C218" s="66" t="s">
        <v>7</v>
      </c>
      <c r="D218" s="36" t="s">
        <v>10</v>
      </c>
      <c r="E218" s="35" t="s">
        <v>190</v>
      </c>
      <c r="F218" s="54" t="s">
        <v>205</v>
      </c>
      <c r="G218" s="347" t="s">
        <v>764</v>
      </c>
      <c r="H218" s="351"/>
      <c r="I218" s="39">
        <f>IF(H218=Base!X1,1,0)</f>
        <v>0</v>
      </c>
      <c r="J218" s="343"/>
      <c r="K218" s="34"/>
      <c r="L218" s="34"/>
      <c r="M218" s="34"/>
      <c r="N218" s="34"/>
      <c r="O218" s="34"/>
      <c r="P218" s="34"/>
      <c r="Q218" s="34"/>
      <c r="R218" s="34"/>
      <c r="S218" s="34"/>
      <c r="T218" s="34"/>
      <c r="U218" s="34"/>
      <c r="V218" s="280"/>
      <c r="W218" s="280"/>
      <c r="X218" s="280"/>
      <c r="Y218" s="280"/>
      <c r="Z218" s="280"/>
      <c r="AA218" s="280"/>
      <c r="AB218" s="280"/>
      <c r="AC218" s="280"/>
      <c r="AD218" s="280"/>
      <c r="AE218" s="280"/>
      <c r="AF218" s="280"/>
      <c r="AG218" s="280"/>
      <c r="AH218" s="280"/>
      <c r="AI218" s="280"/>
      <c r="AJ218" s="280"/>
      <c r="AK218" s="280"/>
      <c r="AL218" s="280"/>
      <c r="AM218" s="280"/>
      <c r="AN218" s="280"/>
      <c r="AO218" s="280"/>
      <c r="AP218" s="280"/>
      <c r="AQ218" s="280"/>
      <c r="AR218" s="280"/>
      <c r="AS218" s="280"/>
      <c r="AT218" s="280"/>
      <c r="AU218" s="280"/>
      <c r="AV218" s="280"/>
      <c r="AW218" s="280"/>
      <c r="AX218" s="280"/>
      <c r="AY218" s="280"/>
      <c r="AZ218" s="280"/>
      <c r="BA218" s="280"/>
      <c r="BB218" s="280"/>
      <c r="BC218" s="280"/>
      <c r="BD218" s="280"/>
      <c r="BE218" s="280"/>
      <c r="BF218" s="280"/>
      <c r="BG218" s="280"/>
      <c r="BH218" s="280"/>
      <c r="BI218" s="280"/>
      <c r="BJ218" s="280"/>
      <c r="BK218" s="280"/>
      <c r="BL218" s="280"/>
      <c r="BM218" s="280"/>
      <c r="BN218" s="280"/>
      <c r="BO218" s="280"/>
      <c r="BP218" s="280"/>
      <c r="BQ218" s="280"/>
      <c r="BR218" s="280"/>
      <c r="BS218" s="280"/>
      <c r="BT218" s="280"/>
      <c r="BU218" s="280"/>
      <c r="BV218" s="280"/>
      <c r="BW218" s="280"/>
      <c r="BX218" s="280"/>
      <c r="BY218" s="280"/>
      <c r="BZ218" s="280"/>
      <c r="CA218" s="280"/>
      <c r="CB218" s="280"/>
      <c r="CC218" s="280"/>
      <c r="CD218" s="280"/>
      <c r="CE218" s="280"/>
      <c r="CF218" s="280"/>
      <c r="CG218" s="280"/>
      <c r="CH218" s="280"/>
      <c r="CI218" s="280"/>
      <c r="CJ218" s="280"/>
      <c r="CK218" s="280"/>
      <c r="CL218" s="280"/>
      <c r="CM218" s="280"/>
      <c r="CN218" s="280"/>
      <c r="CO218" s="280"/>
      <c r="CP218" s="280"/>
      <c r="CQ218" s="280"/>
      <c r="CR218" s="280"/>
      <c r="CS218" s="280"/>
      <c r="CT218" s="280"/>
      <c r="CU218" s="280"/>
      <c r="CV218" s="280"/>
      <c r="CW218" s="280"/>
      <c r="CX218" s="280"/>
      <c r="CY218" s="280"/>
      <c r="CZ218" s="280"/>
      <c r="DA218" s="280"/>
      <c r="DB218" s="280"/>
      <c r="DC218" s="280"/>
      <c r="DD218" s="280"/>
      <c r="DE218" s="280"/>
      <c r="DF218" s="280"/>
      <c r="DG218" s="280"/>
      <c r="DH218" s="280"/>
      <c r="DI218" s="280"/>
      <c r="DJ218" s="280"/>
      <c r="DK218" s="280"/>
      <c r="DL218" s="280"/>
      <c r="DM218" s="280"/>
      <c r="DN218" s="280"/>
      <c r="DO218" s="280"/>
      <c r="DP218" s="280"/>
      <c r="DQ218" s="280"/>
      <c r="DR218" s="280"/>
      <c r="DS218" s="280"/>
      <c r="DT218" s="280"/>
      <c r="DU218" s="280"/>
      <c r="DV218" s="280"/>
      <c r="DW218" s="280"/>
      <c r="DX218" s="280"/>
      <c r="DY218" s="280"/>
      <c r="DZ218" s="280"/>
      <c r="EA218" s="280"/>
      <c r="EB218" s="280"/>
      <c r="EC218" s="280"/>
      <c r="ED218" s="280"/>
      <c r="EE218" s="280"/>
      <c r="EF218" s="280"/>
      <c r="EG218" s="280"/>
    </row>
    <row r="219" spans="1:137" ht="45" customHeight="1" x14ac:dyDescent="0.25">
      <c r="A219" s="69" t="s">
        <v>281</v>
      </c>
      <c r="B219" s="35" t="s">
        <v>134</v>
      </c>
      <c r="C219" s="66" t="s">
        <v>7</v>
      </c>
      <c r="D219" s="36" t="s">
        <v>10</v>
      </c>
      <c r="E219" s="35" t="s">
        <v>44</v>
      </c>
      <c r="F219" s="54" t="s">
        <v>206</v>
      </c>
      <c r="G219" s="347" t="s">
        <v>764</v>
      </c>
      <c r="H219" s="351"/>
      <c r="I219" s="39">
        <f>IF(H219=Base!X1,1,0)</f>
        <v>0</v>
      </c>
      <c r="J219" s="343"/>
      <c r="K219" s="34"/>
      <c r="L219" s="34"/>
      <c r="M219" s="34"/>
      <c r="N219" s="34"/>
      <c r="O219" s="34"/>
      <c r="P219" s="34"/>
      <c r="Q219" s="34"/>
      <c r="R219" s="34"/>
      <c r="S219" s="34"/>
      <c r="T219" s="34"/>
      <c r="U219" s="34"/>
      <c r="V219" s="280"/>
      <c r="W219" s="280"/>
      <c r="X219" s="280"/>
      <c r="Y219" s="280"/>
      <c r="Z219" s="280"/>
      <c r="AA219" s="280"/>
      <c r="AB219" s="280"/>
      <c r="AC219" s="280"/>
      <c r="AD219" s="280"/>
      <c r="AE219" s="280"/>
      <c r="AF219" s="280"/>
      <c r="AG219" s="280"/>
      <c r="AH219" s="280"/>
      <c r="AI219" s="280"/>
      <c r="AJ219" s="280"/>
      <c r="AK219" s="280"/>
      <c r="AL219" s="280"/>
      <c r="AM219" s="280"/>
      <c r="AN219" s="280"/>
      <c r="AO219" s="280"/>
      <c r="AP219" s="280"/>
      <c r="AQ219" s="280"/>
      <c r="AR219" s="280"/>
      <c r="AS219" s="280"/>
      <c r="AT219" s="280"/>
      <c r="AU219" s="280"/>
      <c r="AV219" s="280"/>
      <c r="AW219" s="280"/>
      <c r="AX219" s="280"/>
      <c r="AY219" s="280"/>
      <c r="AZ219" s="280"/>
      <c r="BA219" s="280"/>
      <c r="BB219" s="280"/>
      <c r="BC219" s="280"/>
      <c r="BD219" s="280"/>
      <c r="BE219" s="280"/>
      <c r="BF219" s="280"/>
      <c r="BG219" s="280"/>
      <c r="BH219" s="280"/>
      <c r="BI219" s="280"/>
      <c r="BJ219" s="280"/>
      <c r="BK219" s="280"/>
      <c r="BL219" s="280"/>
      <c r="BM219" s="280"/>
      <c r="BN219" s="280"/>
      <c r="BO219" s="280"/>
      <c r="BP219" s="280"/>
      <c r="BQ219" s="280"/>
      <c r="BR219" s="280"/>
      <c r="BS219" s="280"/>
      <c r="BT219" s="280"/>
      <c r="BU219" s="280"/>
      <c r="BV219" s="280"/>
      <c r="BW219" s="280"/>
      <c r="BX219" s="280"/>
      <c r="BY219" s="280"/>
      <c r="BZ219" s="280"/>
      <c r="CA219" s="280"/>
      <c r="CB219" s="280"/>
      <c r="CC219" s="280"/>
      <c r="CD219" s="280"/>
      <c r="CE219" s="280"/>
      <c r="CF219" s="280"/>
      <c r="CG219" s="280"/>
      <c r="CH219" s="280"/>
      <c r="CI219" s="280"/>
      <c r="CJ219" s="280"/>
      <c r="CK219" s="280"/>
      <c r="CL219" s="280"/>
      <c r="CM219" s="280"/>
      <c r="CN219" s="280"/>
      <c r="CO219" s="280"/>
      <c r="CP219" s="280"/>
      <c r="CQ219" s="280"/>
      <c r="CR219" s="280"/>
      <c r="CS219" s="280"/>
      <c r="CT219" s="280"/>
      <c r="CU219" s="280"/>
      <c r="CV219" s="280"/>
      <c r="CW219" s="280"/>
      <c r="CX219" s="280"/>
      <c r="CY219" s="280"/>
      <c r="CZ219" s="280"/>
      <c r="DA219" s="280"/>
      <c r="DB219" s="280"/>
      <c r="DC219" s="280"/>
      <c r="DD219" s="280"/>
      <c r="DE219" s="280"/>
      <c r="DF219" s="280"/>
      <c r="DG219" s="280"/>
      <c r="DH219" s="280"/>
      <c r="DI219" s="280"/>
      <c r="DJ219" s="280"/>
      <c r="DK219" s="280"/>
      <c r="DL219" s="280"/>
      <c r="DM219" s="280"/>
      <c r="DN219" s="280"/>
      <c r="DO219" s="280"/>
      <c r="DP219" s="280"/>
      <c r="DQ219" s="280"/>
      <c r="DR219" s="280"/>
      <c r="DS219" s="280"/>
      <c r="DT219" s="280"/>
      <c r="DU219" s="280"/>
      <c r="DV219" s="280"/>
      <c r="DW219" s="280"/>
      <c r="DX219" s="280"/>
      <c r="DY219" s="280"/>
      <c r="DZ219" s="280"/>
      <c r="EA219" s="280"/>
      <c r="EB219" s="280"/>
      <c r="EC219" s="280"/>
      <c r="ED219" s="280"/>
      <c r="EE219" s="280"/>
      <c r="EF219" s="280"/>
      <c r="EG219" s="280"/>
    </row>
    <row r="220" spans="1:137" ht="45" customHeight="1" x14ac:dyDescent="0.25">
      <c r="A220" s="69" t="s">
        <v>281</v>
      </c>
      <c r="B220" s="35" t="s">
        <v>134</v>
      </c>
      <c r="C220" s="66" t="s">
        <v>6</v>
      </c>
      <c r="D220" s="36" t="s">
        <v>26</v>
      </c>
      <c r="E220" s="35" t="s">
        <v>32</v>
      </c>
      <c r="F220" s="54" t="s">
        <v>207</v>
      </c>
      <c r="G220" s="347" t="s">
        <v>762</v>
      </c>
      <c r="H220" s="351"/>
      <c r="I220" s="39">
        <f>IF(H220=Base!X1,1,0)</f>
        <v>0</v>
      </c>
      <c r="J220" s="343"/>
      <c r="K220" s="34"/>
      <c r="L220" s="34"/>
      <c r="M220" s="34"/>
      <c r="N220" s="34"/>
      <c r="O220" s="34"/>
      <c r="P220" s="34"/>
      <c r="Q220" s="34"/>
      <c r="R220" s="34"/>
      <c r="S220" s="34"/>
      <c r="T220" s="34"/>
      <c r="U220" s="34"/>
      <c r="V220" s="280"/>
      <c r="W220" s="280"/>
      <c r="X220" s="280"/>
      <c r="Y220" s="280"/>
      <c r="Z220" s="280"/>
      <c r="AA220" s="280"/>
      <c r="AB220" s="280"/>
      <c r="AC220" s="280"/>
      <c r="AD220" s="280"/>
      <c r="AE220" s="280"/>
      <c r="AF220" s="280"/>
      <c r="AG220" s="280"/>
      <c r="AH220" s="280"/>
      <c r="AI220" s="280"/>
      <c r="AJ220" s="280"/>
      <c r="AK220" s="280"/>
      <c r="AL220" s="280"/>
      <c r="AM220" s="280"/>
      <c r="AN220" s="280"/>
      <c r="AO220" s="280"/>
      <c r="AP220" s="280"/>
      <c r="AQ220" s="280"/>
      <c r="AR220" s="280"/>
      <c r="AS220" s="280"/>
      <c r="AT220" s="280"/>
      <c r="AU220" s="280"/>
      <c r="AV220" s="280"/>
      <c r="AW220" s="280"/>
      <c r="AX220" s="280"/>
      <c r="AY220" s="280"/>
      <c r="AZ220" s="280"/>
      <c r="BA220" s="280"/>
      <c r="BB220" s="280"/>
      <c r="BC220" s="280"/>
      <c r="BD220" s="280"/>
      <c r="BE220" s="280"/>
      <c r="BF220" s="280"/>
      <c r="BG220" s="280"/>
      <c r="BH220" s="280"/>
      <c r="BI220" s="280"/>
      <c r="BJ220" s="280"/>
      <c r="BK220" s="280"/>
      <c r="BL220" s="280"/>
      <c r="BM220" s="280"/>
      <c r="BN220" s="280"/>
      <c r="BO220" s="280"/>
      <c r="BP220" s="280"/>
      <c r="BQ220" s="280"/>
      <c r="BR220" s="280"/>
      <c r="BS220" s="280"/>
      <c r="BT220" s="280"/>
      <c r="BU220" s="280"/>
      <c r="BV220" s="280"/>
      <c r="BW220" s="280"/>
      <c r="BX220" s="280"/>
      <c r="BY220" s="280"/>
      <c r="BZ220" s="280"/>
      <c r="CA220" s="280"/>
      <c r="CB220" s="280"/>
      <c r="CC220" s="280"/>
      <c r="CD220" s="280"/>
      <c r="CE220" s="280"/>
      <c r="CF220" s="280"/>
      <c r="CG220" s="280"/>
      <c r="CH220" s="280"/>
      <c r="CI220" s="280"/>
      <c r="CJ220" s="280"/>
      <c r="CK220" s="280"/>
      <c r="CL220" s="280"/>
      <c r="CM220" s="280"/>
      <c r="CN220" s="280"/>
      <c r="CO220" s="280"/>
      <c r="CP220" s="280"/>
      <c r="CQ220" s="280"/>
      <c r="CR220" s="280"/>
      <c r="CS220" s="280"/>
      <c r="CT220" s="280"/>
      <c r="CU220" s="280"/>
      <c r="CV220" s="280"/>
      <c r="CW220" s="280"/>
      <c r="CX220" s="280"/>
      <c r="CY220" s="280"/>
      <c r="CZ220" s="280"/>
      <c r="DA220" s="280"/>
      <c r="DB220" s="280"/>
      <c r="DC220" s="280"/>
      <c r="DD220" s="280"/>
      <c r="DE220" s="280"/>
      <c r="DF220" s="280"/>
      <c r="DG220" s="280"/>
      <c r="DH220" s="280"/>
      <c r="DI220" s="280"/>
      <c r="DJ220" s="280"/>
      <c r="DK220" s="280"/>
      <c r="DL220" s="280"/>
      <c r="DM220" s="280"/>
      <c r="DN220" s="280"/>
      <c r="DO220" s="280"/>
      <c r="DP220" s="280"/>
      <c r="DQ220" s="280"/>
      <c r="DR220" s="280"/>
      <c r="DS220" s="280"/>
      <c r="DT220" s="280"/>
      <c r="DU220" s="280"/>
      <c r="DV220" s="280"/>
      <c r="DW220" s="280"/>
      <c r="DX220" s="280"/>
      <c r="DY220" s="280"/>
      <c r="DZ220" s="280"/>
      <c r="EA220" s="280"/>
      <c r="EB220" s="280"/>
      <c r="EC220" s="280"/>
      <c r="ED220" s="280"/>
      <c r="EE220" s="280"/>
      <c r="EF220" s="280"/>
      <c r="EG220" s="280"/>
    </row>
    <row r="221" spans="1:137" ht="45" customHeight="1" x14ac:dyDescent="0.25">
      <c r="A221" s="69" t="s">
        <v>281</v>
      </c>
      <c r="B221" s="35" t="s">
        <v>134</v>
      </c>
      <c r="C221" s="66" t="s">
        <v>6</v>
      </c>
      <c r="D221" s="36" t="s">
        <v>10</v>
      </c>
      <c r="E221" s="45" t="s">
        <v>355</v>
      </c>
      <c r="F221" s="54" t="s">
        <v>208</v>
      </c>
      <c r="G221" s="347" t="s">
        <v>764</v>
      </c>
      <c r="H221" s="351"/>
      <c r="I221" s="39">
        <f>IF(H221=Base!X1,1,0)</f>
        <v>0</v>
      </c>
      <c r="J221" s="343"/>
      <c r="K221" s="34"/>
      <c r="L221" s="34"/>
      <c r="M221" s="34"/>
      <c r="N221" s="34"/>
      <c r="O221" s="34"/>
      <c r="P221" s="34"/>
      <c r="Q221" s="34"/>
      <c r="R221" s="34"/>
      <c r="S221" s="34"/>
      <c r="T221" s="34"/>
      <c r="U221" s="34"/>
      <c r="V221" s="280"/>
      <c r="W221" s="280"/>
      <c r="X221" s="280"/>
      <c r="Y221" s="280"/>
      <c r="Z221" s="280"/>
      <c r="AA221" s="280"/>
      <c r="AB221" s="280"/>
      <c r="AC221" s="280"/>
      <c r="AD221" s="280"/>
      <c r="AE221" s="280"/>
      <c r="AF221" s="280"/>
      <c r="AG221" s="280"/>
      <c r="AH221" s="280"/>
      <c r="AI221" s="280"/>
      <c r="AJ221" s="280"/>
      <c r="AK221" s="280"/>
      <c r="AL221" s="280"/>
      <c r="AM221" s="280"/>
      <c r="AN221" s="280"/>
      <c r="AO221" s="280"/>
      <c r="AP221" s="280"/>
      <c r="AQ221" s="280"/>
      <c r="AR221" s="280"/>
      <c r="AS221" s="280"/>
      <c r="AT221" s="280"/>
      <c r="AU221" s="280"/>
      <c r="AV221" s="280"/>
      <c r="AW221" s="280"/>
      <c r="AX221" s="280"/>
      <c r="AY221" s="280"/>
      <c r="AZ221" s="280"/>
      <c r="BA221" s="280"/>
      <c r="BB221" s="280"/>
      <c r="BC221" s="280"/>
      <c r="BD221" s="280"/>
      <c r="BE221" s="280"/>
      <c r="BF221" s="280"/>
      <c r="BG221" s="280"/>
      <c r="BH221" s="280"/>
      <c r="BI221" s="280"/>
      <c r="BJ221" s="280"/>
      <c r="BK221" s="280"/>
      <c r="BL221" s="280"/>
      <c r="BM221" s="280"/>
      <c r="BN221" s="280"/>
      <c r="BO221" s="280"/>
      <c r="BP221" s="280"/>
      <c r="BQ221" s="280"/>
      <c r="BR221" s="280"/>
      <c r="BS221" s="280"/>
      <c r="BT221" s="280"/>
      <c r="BU221" s="280"/>
      <c r="BV221" s="280"/>
      <c r="BW221" s="280"/>
      <c r="BX221" s="280"/>
      <c r="BY221" s="280"/>
      <c r="BZ221" s="280"/>
      <c r="CA221" s="280"/>
      <c r="CB221" s="280"/>
      <c r="CC221" s="280"/>
      <c r="CD221" s="280"/>
      <c r="CE221" s="280"/>
      <c r="CF221" s="280"/>
      <c r="CG221" s="280"/>
      <c r="CH221" s="280"/>
      <c r="CI221" s="280"/>
      <c r="CJ221" s="280"/>
      <c r="CK221" s="280"/>
      <c r="CL221" s="280"/>
      <c r="CM221" s="280"/>
      <c r="CN221" s="280"/>
      <c r="CO221" s="280"/>
      <c r="CP221" s="280"/>
      <c r="CQ221" s="280"/>
      <c r="CR221" s="280"/>
      <c r="CS221" s="280"/>
      <c r="CT221" s="280"/>
      <c r="CU221" s="280"/>
      <c r="CV221" s="280"/>
      <c r="CW221" s="280"/>
      <c r="CX221" s="280"/>
      <c r="CY221" s="280"/>
      <c r="CZ221" s="280"/>
      <c r="DA221" s="280"/>
      <c r="DB221" s="280"/>
      <c r="DC221" s="280"/>
      <c r="DD221" s="280"/>
      <c r="DE221" s="280"/>
      <c r="DF221" s="280"/>
      <c r="DG221" s="280"/>
      <c r="DH221" s="280"/>
      <c r="DI221" s="280"/>
      <c r="DJ221" s="280"/>
      <c r="DK221" s="280"/>
      <c r="DL221" s="280"/>
      <c r="DM221" s="280"/>
      <c r="DN221" s="280"/>
      <c r="DO221" s="280"/>
      <c r="DP221" s="280"/>
      <c r="DQ221" s="280"/>
      <c r="DR221" s="280"/>
      <c r="DS221" s="280"/>
      <c r="DT221" s="280"/>
      <c r="DU221" s="280"/>
      <c r="DV221" s="280"/>
      <c r="DW221" s="280"/>
      <c r="DX221" s="280"/>
      <c r="DY221" s="280"/>
      <c r="DZ221" s="280"/>
      <c r="EA221" s="280"/>
      <c r="EB221" s="280"/>
      <c r="EC221" s="280"/>
      <c r="ED221" s="280"/>
      <c r="EE221" s="280"/>
      <c r="EF221" s="280"/>
      <c r="EG221" s="280"/>
    </row>
    <row r="222" spans="1:137" ht="45" customHeight="1" x14ac:dyDescent="0.25">
      <c r="A222" s="69" t="s">
        <v>281</v>
      </c>
      <c r="B222" s="35" t="s">
        <v>134</v>
      </c>
      <c r="C222" s="66" t="s">
        <v>6</v>
      </c>
      <c r="D222" s="36" t="s">
        <v>26</v>
      </c>
      <c r="E222" s="35" t="s">
        <v>37</v>
      </c>
      <c r="F222" s="43" t="s">
        <v>288</v>
      </c>
      <c r="G222" s="347" t="s">
        <v>762</v>
      </c>
      <c r="H222" s="351"/>
      <c r="I222" s="39">
        <f>IF(H222=Base!X1,1,0)</f>
        <v>0</v>
      </c>
      <c r="J222" s="343"/>
      <c r="K222" s="34"/>
      <c r="L222" s="180">
        <f>SUM([3]Feuil1!A1:A245)</f>
        <v>245</v>
      </c>
      <c r="M222" s="34"/>
      <c r="N222" s="34"/>
      <c r="O222" s="34"/>
      <c r="P222" s="34"/>
      <c r="Q222" s="34"/>
      <c r="R222" s="34"/>
      <c r="S222" s="34"/>
      <c r="T222" s="34"/>
      <c r="U222" s="34"/>
      <c r="V222" s="280"/>
      <c r="W222" s="280"/>
      <c r="X222" s="280"/>
      <c r="Y222" s="280"/>
      <c r="Z222" s="280"/>
      <c r="AA222" s="280"/>
      <c r="AB222" s="280"/>
      <c r="AC222" s="280"/>
      <c r="AD222" s="280"/>
      <c r="AE222" s="280"/>
      <c r="AF222" s="280"/>
      <c r="AG222" s="280"/>
      <c r="AH222" s="280"/>
      <c r="AI222" s="280"/>
      <c r="AJ222" s="280"/>
      <c r="AK222" s="280"/>
      <c r="AL222" s="280"/>
      <c r="AM222" s="280"/>
      <c r="AN222" s="280"/>
      <c r="AO222" s="280"/>
      <c r="AP222" s="280"/>
      <c r="AQ222" s="280"/>
      <c r="AR222" s="280"/>
      <c r="AS222" s="280"/>
      <c r="AT222" s="280"/>
      <c r="AU222" s="280"/>
      <c r="AV222" s="280"/>
      <c r="AW222" s="280"/>
      <c r="AX222" s="280"/>
      <c r="AY222" s="280"/>
      <c r="AZ222" s="280"/>
      <c r="BA222" s="280"/>
      <c r="BB222" s="280"/>
      <c r="BC222" s="280"/>
      <c r="BD222" s="280"/>
      <c r="BE222" s="280"/>
      <c r="BF222" s="280"/>
      <c r="BG222" s="280"/>
      <c r="BH222" s="280"/>
      <c r="BI222" s="280"/>
      <c r="BJ222" s="280"/>
      <c r="BK222" s="280"/>
      <c r="BL222" s="280"/>
      <c r="BM222" s="280"/>
      <c r="BN222" s="280"/>
      <c r="BO222" s="280"/>
      <c r="BP222" s="280"/>
      <c r="BQ222" s="280"/>
      <c r="BR222" s="280"/>
      <c r="BS222" s="280"/>
      <c r="BT222" s="280"/>
      <c r="BU222" s="280"/>
      <c r="BV222" s="280"/>
      <c r="BW222" s="280"/>
      <c r="BX222" s="280"/>
      <c r="BY222" s="280"/>
      <c r="BZ222" s="280"/>
      <c r="CA222" s="280"/>
      <c r="CB222" s="280"/>
      <c r="CC222" s="280"/>
      <c r="CD222" s="280"/>
      <c r="CE222" s="280"/>
      <c r="CF222" s="280"/>
      <c r="CG222" s="280"/>
      <c r="CH222" s="280"/>
      <c r="CI222" s="280"/>
      <c r="CJ222" s="280"/>
      <c r="CK222" s="280"/>
      <c r="CL222" s="280"/>
      <c r="CM222" s="280"/>
      <c r="CN222" s="280"/>
      <c r="CO222" s="280"/>
      <c r="CP222" s="280"/>
      <c r="CQ222" s="280"/>
      <c r="CR222" s="280"/>
      <c r="CS222" s="280"/>
      <c r="CT222" s="280"/>
      <c r="CU222" s="280"/>
      <c r="CV222" s="280"/>
      <c r="CW222" s="280"/>
      <c r="CX222" s="280"/>
      <c r="CY222" s="280"/>
      <c r="CZ222" s="280"/>
      <c r="DA222" s="280"/>
      <c r="DB222" s="280"/>
      <c r="DC222" s="280"/>
      <c r="DD222" s="280"/>
      <c r="DE222" s="280"/>
      <c r="DF222" s="280"/>
      <c r="DG222" s="280"/>
      <c r="DH222" s="280"/>
      <c r="DI222" s="280"/>
      <c r="DJ222" s="280"/>
      <c r="DK222" s="280"/>
      <c r="DL222" s="280"/>
      <c r="DM222" s="280"/>
      <c r="DN222" s="280"/>
      <c r="DO222" s="280"/>
      <c r="DP222" s="280"/>
      <c r="DQ222" s="280"/>
      <c r="DR222" s="280"/>
      <c r="DS222" s="280"/>
      <c r="DT222" s="280"/>
      <c r="DU222" s="280"/>
      <c r="DV222" s="280"/>
      <c r="DW222" s="280"/>
      <c r="DX222" s="280"/>
      <c r="DY222" s="280"/>
      <c r="DZ222" s="280"/>
      <c r="EA222" s="280"/>
      <c r="EB222" s="280"/>
      <c r="EC222" s="280"/>
      <c r="ED222" s="280"/>
      <c r="EE222" s="280"/>
      <c r="EF222" s="280"/>
      <c r="EG222" s="280"/>
    </row>
    <row r="223" spans="1:137" ht="45" customHeight="1" x14ac:dyDescent="0.25">
      <c r="A223" s="69" t="s">
        <v>281</v>
      </c>
      <c r="B223" s="36" t="s">
        <v>170</v>
      </c>
      <c r="C223" s="66" t="s">
        <v>6</v>
      </c>
      <c r="D223" s="36" t="s">
        <v>173</v>
      </c>
      <c r="E223" s="45" t="s">
        <v>31</v>
      </c>
      <c r="F223" s="54" t="s">
        <v>787</v>
      </c>
      <c r="G223" s="348" t="s">
        <v>763</v>
      </c>
      <c r="H223" s="351"/>
      <c r="I223" s="39">
        <f>H223</f>
        <v>0</v>
      </c>
      <c r="J223" s="343"/>
      <c r="K223" s="34"/>
      <c r="L223" s="34"/>
      <c r="M223" s="34"/>
      <c r="N223" s="34"/>
      <c r="O223" s="34"/>
      <c r="P223" s="34"/>
      <c r="Q223" s="34"/>
      <c r="R223" s="34"/>
      <c r="S223" s="34"/>
      <c r="T223" s="34"/>
      <c r="U223" s="34"/>
      <c r="V223" s="280"/>
      <c r="W223" s="280"/>
      <c r="X223" s="280"/>
      <c r="Y223" s="280"/>
      <c r="Z223" s="280"/>
      <c r="AA223" s="280"/>
      <c r="AB223" s="280"/>
      <c r="AC223" s="280"/>
      <c r="AD223" s="280"/>
      <c r="AE223" s="280"/>
      <c r="AF223" s="280"/>
      <c r="AG223" s="280"/>
      <c r="AH223" s="280"/>
      <c r="AI223" s="280"/>
      <c r="AJ223" s="280"/>
      <c r="AK223" s="280"/>
      <c r="AL223" s="280"/>
      <c r="AM223" s="280"/>
      <c r="AN223" s="280"/>
      <c r="AO223" s="280"/>
      <c r="AP223" s="280"/>
      <c r="AQ223" s="280"/>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c r="CG223" s="280"/>
      <c r="CH223" s="280"/>
      <c r="CI223" s="280"/>
      <c r="CJ223" s="280"/>
      <c r="CK223" s="280"/>
      <c r="CL223" s="280"/>
      <c r="CM223" s="280"/>
      <c r="CN223" s="280"/>
      <c r="CO223" s="280"/>
      <c r="CP223" s="280"/>
      <c r="CQ223" s="280"/>
      <c r="CR223" s="280"/>
      <c r="CS223" s="280"/>
      <c r="CT223" s="280"/>
      <c r="CU223" s="280"/>
      <c r="CV223" s="280"/>
      <c r="CW223" s="280"/>
      <c r="CX223" s="280"/>
      <c r="CY223" s="280"/>
      <c r="CZ223" s="280"/>
      <c r="DA223" s="280"/>
      <c r="DB223" s="280"/>
      <c r="DC223" s="280"/>
      <c r="DD223" s="280"/>
      <c r="DE223" s="280"/>
      <c r="DF223" s="280"/>
      <c r="DG223" s="280"/>
      <c r="DH223" s="280"/>
      <c r="DI223" s="280"/>
      <c r="DJ223" s="280"/>
      <c r="DK223" s="280"/>
      <c r="DL223" s="280"/>
      <c r="DM223" s="280"/>
      <c r="DN223" s="280"/>
      <c r="DO223" s="280"/>
      <c r="DP223" s="280"/>
      <c r="DQ223" s="280"/>
      <c r="DR223" s="280"/>
      <c r="DS223" s="280"/>
      <c r="DT223" s="280"/>
      <c r="DU223" s="280"/>
      <c r="DV223" s="280"/>
      <c r="DW223" s="280"/>
      <c r="DX223" s="280"/>
      <c r="DY223" s="280"/>
      <c r="DZ223" s="280"/>
      <c r="EA223" s="280"/>
      <c r="EB223" s="280"/>
      <c r="EC223" s="280"/>
      <c r="ED223" s="280"/>
      <c r="EE223" s="280"/>
      <c r="EF223" s="280"/>
      <c r="EG223" s="280"/>
    </row>
    <row r="224" spans="1:137" ht="45" customHeight="1" x14ac:dyDescent="0.25">
      <c r="A224" s="69" t="s">
        <v>281</v>
      </c>
      <c r="B224" s="36" t="s">
        <v>170</v>
      </c>
      <c r="C224" s="66" t="s">
        <v>6</v>
      </c>
      <c r="D224" s="36" t="s">
        <v>173</v>
      </c>
      <c r="E224" s="45" t="s">
        <v>31</v>
      </c>
      <c r="F224" s="54" t="s">
        <v>209</v>
      </c>
      <c r="G224" s="348" t="s">
        <v>763</v>
      </c>
      <c r="H224" s="355"/>
      <c r="I224" s="39">
        <f>H224</f>
        <v>0</v>
      </c>
      <c r="J224" s="343"/>
      <c r="K224" s="34"/>
      <c r="L224" s="34"/>
      <c r="M224" s="34"/>
      <c r="N224" s="34"/>
      <c r="O224" s="34"/>
      <c r="P224" s="34"/>
      <c r="Q224" s="34"/>
      <c r="R224" s="34"/>
      <c r="S224" s="34"/>
      <c r="T224" s="34"/>
      <c r="U224" s="34"/>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0"/>
      <c r="DY224" s="280"/>
      <c r="DZ224" s="280"/>
      <c r="EA224" s="280"/>
      <c r="EB224" s="280"/>
      <c r="EC224" s="280"/>
      <c r="ED224" s="280"/>
      <c r="EE224" s="280"/>
      <c r="EF224" s="280"/>
      <c r="EG224" s="280"/>
    </row>
    <row r="225" spans="1:137" ht="45" customHeight="1" x14ac:dyDescent="0.25">
      <c r="A225" s="69" t="s">
        <v>281</v>
      </c>
      <c r="B225" s="36" t="s">
        <v>170</v>
      </c>
      <c r="C225" s="66" t="s">
        <v>6</v>
      </c>
      <c r="D225" s="36" t="s">
        <v>173</v>
      </c>
      <c r="E225" s="45" t="s">
        <v>31</v>
      </c>
      <c r="F225" s="43" t="s">
        <v>210</v>
      </c>
      <c r="G225" s="348" t="s">
        <v>763</v>
      </c>
      <c r="H225" s="351"/>
      <c r="I225" s="39">
        <f>H225</f>
        <v>0</v>
      </c>
      <c r="J225" s="343"/>
      <c r="K225" s="34"/>
      <c r="L225" s="34"/>
      <c r="M225" s="34"/>
      <c r="N225" s="34"/>
      <c r="O225" s="34"/>
      <c r="P225" s="34"/>
      <c r="Q225" s="34"/>
      <c r="R225" s="34"/>
      <c r="S225" s="34"/>
      <c r="T225" s="34"/>
      <c r="U225" s="34"/>
      <c r="V225" s="280"/>
      <c r="W225" s="280"/>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80"/>
      <c r="CQ225" s="280"/>
      <c r="CR225" s="280"/>
      <c r="CS225" s="280"/>
      <c r="CT225" s="280"/>
      <c r="CU225" s="280"/>
      <c r="CV225" s="280"/>
      <c r="CW225" s="280"/>
      <c r="CX225" s="280"/>
      <c r="CY225" s="280"/>
      <c r="CZ225" s="280"/>
      <c r="DA225" s="280"/>
      <c r="DB225" s="280"/>
      <c r="DC225" s="280"/>
      <c r="DD225" s="280"/>
      <c r="DE225" s="280"/>
      <c r="DF225" s="280"/>
      <c r="DG225" s="280"/>
      <c r="DH225" s="280"/>
      <c r="DI225" s="280"/>
      <c r="DJ225" s="280"/>
      <c r="DK225" s="280"/>
      <c r="DL225" s="280"/>
      <c r="DM225" s="280"/>
      <c r="DN225" s="280"/>
      <c r="DO225" s="280"/>
      <c r="DP225" s="280"/>
      <c r="DQ225" s="280"/>
      <c r="DR225" s="280"/>
      <c r="DS225" s="280"/>
      <c r="DT225" s="280"/>
      <c r="DU225" s="280"/>
      <c r="DV225" s="280"/>
      <c r="DW225" s="280"/>
      <c r="DX225" s="280"/>
      <c r="DY225" s="280"/>
      <c r="DZ225" s="280"/>
      <c r="EA225" s="280"/>
      <c r="EB225" s="280"/>
      <c r="EC225" s="280"/>
      <c r="ED225" s="280"/>
      <c r="EE225" s="280"/>
      <c r="EF225" s="280"/>
      <c r="EG225" s="280"/>
    </row>
    <row r="226" spans="1:137" ht="45" customHeight="1" x14ac:dyDescent="0.25">
      <c r="A226" s="42" t="s">
        <v>35</v>
      </c>
      <c r="B226" s="35" t="s">
        <v>132</v>
      </c>
      <c r="C226" s="67" t="s">
        <v>7</v>
      </c>
      <c r="D226" s="36" t="s">
        <v>173</v>
      </c>
      <c r="E226" s="36" t="s">
        <v>174</v>
      </c>
      <c r="F226" s="37" t="s">
        <v>289</v>
      </c>
      <c r="G226" s="345"/>
      <c r="H226" s="351"/>
      <c r="I226" s="39">
        <f>IF(H226=Base!W1,1,0)</f>
        <v>0</v>
      </c>
      <c r="J226" s="343"/>
      <c r="K226" s="34"/>
      <c r="L226" s="34"/>
      <c r="M226" s="34"/>
      <c r="N226" s="34"/>
      <c r="O226" s="34"/>
      <c r="P226" s="34"/>
      <c r="Q226" s="34"/>
      <c r="R226" s="34"/>
      <c r="S226" s="34"/>
      <c r="T226" s="34"/>
      <c r="U226" s="34"/>
      <c r="V226" s="280"/>
      <c r="W226" s="280"/>
      <c r="X226" s="280"/>
      <c r="Y226" s="280"/>
      <c r="Z226" s="280"/>
      <c r="AA226" s="280"/>
      <c r="AB226" s="280"/>
      <c r="AC226" s="280"/>
      <c r="AD226" s="280"/>
      <c r="AE226" s="280"/>
      <c r="AF226" s="280"/>
      <c r="AG226" s="280"/>
      <c r="AH226" s="280"/>
      <c r="AI226" s="280"/>
      <c r="AJ226" s="280"/>
      <c r="AK226" s="280"/>
      <c r="AL226" s="280"/>
      <c r="AM226" s="280"/>
      <c r="AN226" s="280"/>
      <c r="AO226" s="280"/>
      <c r="AP226" s="280"/>
      <c r="AQ226" s="280"/>
      <c r="AR226" s="280"/>
      <c r="AS226" s="280"/>
      <c r="AT226" s="280"/>
      <c r="AU226" s="280"/>
      <c r="AV226" s="280"/>
      <c r="AW226" s="280"/>
      <c r="AX226" s="280"/>
      <c r="AY226" s="280"/>
      <c r="AZ226" s="280"/>
      <c r="BA226" s="280"/>
      <c r="BB226" s="280"/>
      <c r="BC226" s="280"/>
      <c r="BD226" s="280"/>
      <c r="BE226" s="280"/>
      <c r="BF226" s="280"/>
      <c r="BG226" s="280"/>
      <c r="BH226" s="280"/>
      <c r="BI226" s="280"/>
      <c r="BJ226" s="280"/>
      <c r="BK226" s="280"/>
      <c r="BL226" s="280"/>
      <c r="BM226" s="280"/>
      <c r="BN226" s="280"/>
      <c r="BO226" s="280"/>
      <c r="BP226" s="280"/>
      <c r="BQ226" s="280"/>
      <c r="BR226" s="280"/>
      <c r="BS226" s="280"/>
      <c r="BT226" s="280"/>
      <c r="BU226" s="280"/>
      <c r="BV226" s="280"/>
      <c r="BW226" s="280"/>
      <c r="BX226" s="280"/>
      <c r="BY226" s="280"/>
      <c r="BZ226" s="280"/>
      <c r="CA226" s="280"/>
      <c r="CB226" s="280"/>
      <c r="CC226" s="280"/>
      <c r="CD226" s="280"/>
      <c r="CE226" s="280"/>
      <c r="CF226" s="280"/>
      <c r="CG226" s="280"/>
      <c r="CH226" s="280"/>
      <c r="CI226" s="280"/>
      <c r="CJ226" s="280"/>
      <c r="CK226" s="280"/>
      <c r="CL226" s="280"/>
      <c r="CM226" s="280"/>
      <c r="CN226" s="280"/>
      <c r="CO226" s="280"/>
      <c r="CP226" s="280"/>
      <c r="CQ226" s="280"/>
      <c r="CR226" s="280"/>
      <c r="CS226" s="280"/>
      <c r="CT226" s="280"/>
      <c r="CU226" s="280"/>
      <c r="CV226" s="280"/>
      <c r="CW226" s="280"/>
      <c r="CX226" s="280"/>
      <c r="CY226" s="280"/>
      <c r="CZ226" s="280"/>
      <c r="DA226" s="280"/>
      <c r="DB226" s="280"/>
      <c r="DC226" s="280"/>
      <c r="DD226" s="280"/>
      <c r="DE226" s="280"/>
      <c r="DF226" s="280"/>
      <c r="DG226" s="280"/>
      <c r="DH226" s="280"/>
      <c r="DI226" s="280"/>
      <c r="DJ226" s="280"/>
      <c r="DK226" s="280"/>
      <c r="DL226" s="280"/>
      <c r="DM226" s="280"/>
      <c r="DN226" s="280"/>
      <c r="DO226" s="280"/>
      <c r="DP226" s="280"/>
      <c r="DQ226" s="280"/>
      <c r="DR226" s="280"/>
      <c r="DS226" s="280"/>
      <c r="DT226" s="280"/>
      <c r="DU226" s="280"/>
      <c r="DV226" s="280"/>
      <c r="DW226" s="280"/>
      <c r="DX226" s="280"/>
      <c r="DY226" s="280"/>
      <c r="DZ226" s="280"/>
      <c r="EA226" s="280"/>
      <c r="EB226" s="280"/>
      <c r="EC226" s="280"/>
      <c r="ED226" s="280"/>
      <c r="EE226" s="280"/>
      <c r="EF226" s="280"/>
      <c r="EG226" s="280"/>
    </row>
    <row r="227" spans="1:137" ht="45" customHeight="1" x14ac:dyDescent="0.25">
      <c r="A227" s="42" t="s">
        <v>35</v>
      </c>
      <c r="B227" s="35" t="s">
        <v>134</v>
      </c>
      <c r="C227" s="67" t="s">
        <v>6</v>
      </c>
      <c r="D227" s="35" t="s">
        <v>10</v>
      </c>
      <c r="E227" s="36" t="s">
        <v>44</v>
      </c>
      <c r="F227" s="37" t="s">
        <v>136</v>
      </c>
      <c r="G227" s="347" t="s">
        <v>764</v>
      </c>
      <c r="H227" s="351"/>
      <c r="I227" s="39">
        <f>IF(H227=Base!X1,1,0)</f>
        <v>0</v>
      </c>
      <c r="J227" s="343"/>
      <c r="K227" s="34"/>
      <c r="L227" s="34"/>
      <c r="M227" s="34"/>
      <c r="N227" s="34"/>
      <c r="O227" s="34"/>
      <c r="P227" s="34"/>
      <c r="Q227" s="34"/>
      <c r="R227" s="34"/>
      <c r="S227" s="34"/>
      <c r="T227" s="34"/>
      <c r="U227" s="34"/>
      <c r="V227" s="280"/>
      <c r="W227" s="280"/>
      <c r="X227" s="280"/>
      <c r="Y227" s="280"/>
      <c r="Z227" s="280"/>
      <c r="AA227" s="280"/>
      <c r="AB227" s="280"/>
      <c r="AC227" s="280"/>
      <c r="AD227" s="280"/>
      <c r="AE227" s="280"/>
      <c r="AF227" s="280"/>
      <c r="AG227" s="280"/>
      <c r="AH227" s="280"/>
      <c r="AI227" s="280"/>
      <c r="AJ227" s="280"/>
      <c r="AK227" s="280"/>
      <c r="AL227" s="280"/>
      <c r="AM227" s="280"/>
      <c r="AN227" s="280"/>
      <c r="AO227" s="280"/>
      <c r="AP227" s="280"/>
      <c r="AQ227" s="280"/>
      <c r="AR227" s="280"/>
      <c r="AS227" s="280"/>
      <c r="AT227" s="280"/>
      <c r="AU227" s="280"/>
      <c r="AV227" s="280"/>
      <c r="AW227" s="280"/>
      <c r="AX227" s="280"/>
      <c r="AY227" s="280"/>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c r="CG227" s="280"/>
      <c r="CH227" s="280"/>
      <c r="CI227" s="280"/>
      <c r="CJ227" s="280"/>
      <c r="CK227" s="280"/>
      <c r="CL227" s="280"/>
      <c r="CM227" s="280"/>
      <c r="CN227" s="280"/>
      <c r="CO227" s="280"/>
      <c r="CP227" s="280"/>
      <c r="CQ227" s="280"/>
      <c r="CR227" s="280"/>
      <c r="CS227" s="280"/>
      <c r="CT227" s="280"/>
      <c r="CU227" s="280"/>
      <c r="CV227" s="280"/>
      <c r="CW227" s="280"/>
      <c r="CX227" s="280"/>
      <c r="CY227" s="280"/>
      <c r="CZ227" s="280"/>
      <c r="DA227" s="280"/>
      <c r="DB227" s="280"/>
      <c r="DC227" s="280"/>
      <c r="DD227" s="280"/>
      <c r="DE227" s="280"/>
      <c r="DF227" s="280"/>
      <c r="DG227" s="280"/>
      <c r="DH227" s="280"/>
      <c r="DI227" s="280"/>
      <c r="DJ227" s="280"/>
      <c r="DK227" s="280"/>
      <c r="DL227" s="280"/>
      <c r="DM227" s="280"/>
      <c r="DN227" s="280"/>
      <c r="DO227" s="280"/>
      <c r="DP227" s="280"/>
      <c r="DQ227" s="280"/>
      <c r="DR227" s="280"/>
      <c r="DS227" s="280"/>
      <c r="DT227" s="280"/>
      <c r="DU227" s="280"/>
      <c r="DV227" s="280"/>
      <c r="DW227" s="280"/>
      <c r="DX227" s="280"/>
      <c r="DY227" s="280"/>
      <c r="DZ227" s="280"/>
      <c r="EA227" s="280"/>
      <c r="EB227" s="280"/>
      <c r="EC227" s="280"/>
      <c r="ED227" s="280"/>
      <c r="EE227" s="280"/>
      <c r="EF227" s="280"/>
      <c r="EG227" s="280"/>
    </row>
    <row r="228" spans="1:137" ht="45" customHeight="1" x14ac:dyDescent="0.25">
      <c r="A228" s="42" t="s">
        <v>35</v>
      </c>
      <c r="B228" s="35" t="s">
        <v>134</v>
      </c>
      <c r="C228" s="67" t="s">
        <v>6</v>
      </c>
      <c r="D228" s="35" t="s">
        <v>10</v>
      </c>
      <c r="E228" s="35" t="s">
        <v>355</v>
      </c>
      <c r="F228" s="37" t="s">
        <v>144</v>
      </c>
      <c r="G228" s="347" t="s">
        <v>764</v>
      </c>
      <c r="H228" s="351"/>
      <c r="I228" s="39">
        <f>IF(H228=Base!W1,1,0)</f>
        <v>0</v>
      </c>
      <c r="J228" s="343"/>
      <c r="K228" s="34"/>
      <c r="L228" s="34"/>
      <c r="M228" s="34"/>
      <c r="N228" s="34"/>
      <c r="O228" s="34"/>
      <c r="P228" s="34"/>
      <c r="Q228" s="34"/>
      <c r="R228" s="34"/>
      <c r="S228" s="34"/>
      <c r="T228" s="34"/>
      <c r="U228" s="34"/>
      <c r="V228" s="280"/>
      <c r="W228" s="280"/>
      <c r="X228" s="280"/>
      <c r="Y228" s="280"/>
      <c r="Z228" s="280"/>
      <c r="AA228" s="280"/>
      <c r="AB228" s="280"/>
      <c r="AC228" s="280"/>
      <c r="AD228" s="280"/>
      <c r="AE228" s="280"/>
      <c r="AF228" s="280"/>
      <c r="AG228" s="280"/>
      <c r="AH228" s="280"/>
      <c r="AI228" s="280"/>
      <c r="AJ228" s="280"/>
      <c r="AK228" s="280"/>
      <c r="AL228" s="280"/>
      <c r="AM228" s="280"/>
      <c r="AN228" s="280"/>
      <c r="AO228" s="280"/>
      <c r="AP228" s="280"/>
      <c r="AQ228" s="280"/>
      <c r="AR228" s="280"/>
      <c r="AS228" s="280"/>
      <c r="AT228" s="280"/>
      <c r="AU228" s="280"/>
      <c r="AV228" s="280"/>
      <c r="AW228" s="280"/>
      <c r="AX228" s="280"/>
      <c r="AY228" s="280"/>
      <c r="AZ228" s="280"/>
      <c r="BA228" s="280"/>
      <c r="BB228" s="280"/>
      <c r="BC228" s="280"/>
      <c r="BD228" s="280"/>
      <c r="BE228" s="280"/>
      <c r="BF228" s="280"/>
      <c r="BG228" s="280"/>
      <c r="BH228" s="280"/>
      <c r="BI228" s="280"/>
      <c r="BJ228" s="280"/>
      <c r="BK228" s="280"/>
      <c r="BL228" s="280"/>
      <c r="BM228" s="280"/>
      <c r="BN228" s="280"/>
      <c r="BO228" s="280"/>
      <c r="BP228" s="280"/>
      <c r="BQ228" s="280"/>
      <c r="BR228" s="280"/>
      <c r="BS228" s="280"/>
      <c r="BT228" s="280"/>
      <c r="BU228" s="280"/>
      <c r="BV228" s="280"/>
      <c r="BW228" s="280"/>
      <c r="BX228" s="280"/>
      <c r="BY228" s="280"/>
      <c r="BZ228" s="280"/>
      <c r="CA228" s="280"/>
      <c r="CB228" s="280"/>
      <c r="CC228" s="280"/>
      <c r="CD228" s="280"/>
      <c r="CE228" s="280"/>
      <c r="CF228" s="280"/>
      <c r="CG228" s="280"/>
      <c r="CH228" s="280"/>
      <c r="CI228" s="280"/>
      <c r="CJ228" s="280"/>
      <c r="CK228" s="280"/>
      <c r="CL228" s="280"/>
      <c r="CM228" s="280"/>
      <c r="CN228" s="280"/>
      <c r="CO228" s="280"/>
      <c r="CP228" s="280"/>
      <c r="CQ228" s="280"/>
      <c r="CR228" s="280"/>
      <c r="CS228" s="280"/>
      <c r="CT228" s="280"/>
      <c r="CU228" s="280"/>
      <c r="CV228" s="280"/>
      <c r="CW228" s="280"/>
      <c r="CX228" s="280"/>
      <c r="CY228" s="280"/>
      <c r="CZ228" s="280"/>
      <c r="DA228" s="280"/>
      <c r="DB228" s="280"/>
      <c r="DC228" s="280"/>
      <c r="DD228" s="280"/>
      <c r="DE228" s="280"/>
      <c r="DF228" s="280"/>
      <c r="DG228" s="280"/>
      <c r="DH228" s="280"/>
      <c r="DI228" s="280"/>
      <c r="DJ228" s="280"/>
      <c r="DK228" s="280"/>
      <c r="DL228" s="280"/>
      <c r="DM228" s="280"/>
      <c r="DN228" s="280"/>
      <c r="DO228" s="280"/>
      <c r="DP228" s="280"/>
      <c r="DQ228" s="280"/>
      <c r="DR228" s="280"/>
      <c r="DS228" s="280"/>
      <c r="DT228" s="280"/>
      <c r="DU228" s="280"/>
      <c r="DV228" s="280"/>
      <c r="DW228" s="280"/>
      <c r="DX228" s="280"/>
      <c r="DY228" s="280"/>
      <c r="DZ228" s="280"/>
      <c r="EA228" s="280"/>
      <c r="EB228" s="280"/>
      <c r="EC228" s="280"/>
      <c r="ED228" s="280"/>
      <c r="EE228" s="280"/>
      <c r="EF228" s="280"/>
      <c r="EG228" s="280"/>
    </row>
    <row r="229" spans="1:137" ht="45" customHeight="1" x14ac:dyDescent="0.25">
      <c r="A229" s="42" t="s">
        <v>35</v>
      </c>
      <c r="B229" s="35" t="s">
        <v>134</v>
      </c>
      <c r="C229" s="67" t="s">
        <v>27</v>
      </c>
      <c r="D229" s="35" t="s">
        <v>12</v>
      </c>
      <c r="E229" s="35" t="s">
        <v>54</v>
      </c>
      <c r="F229" s="37" t="s">
        <v>145</v>
      </c>
      <c r="G229" s="345"/>
      <c r="H229" s="351"/>
      <c r="I229" s="39">
        <f>IF(H229=Base!X1,1,0)</f>
        <v>0</v>
      </c>
      <c r="J229" s="343"/>
      <c r="K229" s="34"/>
      <c r="L229" s="34"/>
      <c r="M229" s="34"/>
      <c r="N229" s="34"/>
      <c r="O229" s="34"/>
      <c r="P229" s="34"/>
      <c r="Q229" s="34"/>
      <c r="R229" s="34"/>
      <c r="S229" s="34"/>
      <c r="T229" s="34"/>
      <c r="U229" s="34"/>
      <c r="V229" s="280"/>
      <c r="W229" s="280"/>
      <c r="X229" s="280"/>
      <c r="Y229" s="280"/>
      <c r="Z229" s="280"/>
      <c r="AA229" s="280"/>
      <c r="AB229" s="280"/>
      <c r="AC229" s="280"/>
      <c r="AD229" s="280"/>
      <c r="AE229" s="280"/>
      <c r="AF229" s="280"/>
      <c r="AG229" s="280"/>
      <c r="AH229" s="280"/>
      <c r="AI229" s="280"/>
      <c r="AJ229" s="280"/>
      <c r="AK229" s="280"/>
      <c r="AL229" s="280"/>
      <c r="AM229" s="280"/>
      <c r="AN229" s="280"/>
      <c r="AO229" s="280"/>
      <c r="AP229" s="280"/>
      <c r="AQ229" s="280"/>
      <c r="AR229" s="280"/>
      <c r="AS229" s="280"/>
      <c r="AT229" s="280"/>
      <c r="AU229" s="280"/>
      <c r="AV229" s="280"/>
      <c r="AW229" s="280"/>
      <c r="AX229" s="280"/>
      <c r="AY229" s="280"/>
      <c r="AZ229" s="280"/>
      <c r="BA229" s="280"/>
      <c r="BB229" s="280"/>
      <c r="BC229" s="280"/>
      <c r="BD229" s="280"/>
      <c r="BE229" s="280"/>
      <c r="BF229" s="280"/>
      <c r="BG229" s="280"/>
      <c r="BH229" s="280"/>
      <c r="BI229" s="280"/>
      <c r="BJ229" s="280"/>
      <c r="BK229" s="280"/>
      <c r="BL229" s="280"/>
      <c r="BM229" s="280"/>
      <c r="BN229" s="280"/>
      <c r="BO229" s="280"/>
      <c r="BP229" s="280"/>
      <c r="BQ229" s="280"/>
      <c r="BR229" s="280"/>
      <c r="BS229" s="280"/>
      <c r="BT229" s="280"/>
      <c r="BU229" s="280"/>
      <c r="BV229" s="280"/>
      <c r="BW229" s="280"/>
      <c r="BX229" s="280"/>
      <c r="BY229" s="280"/>
      <c r="BZ229" s="280"/>
      <c r="CA229" s="280"/>
      <c r="CB229" s="280"/>
      <c r="CC229" s="280"/>
      <c r="CD229" s="280"/>
      <c r="CE229" s="280"/>
      <c r="CF229" s="280"/>
      <c r="CG229" s="280"/>
      <c r="CH229" s="280"/>
      <c r="CI229" s="280"/>
      <c r="CJ229" s="280"/>
      <c r="CK229" s="280"/>
      <c r="CL229" s="280"/>
      <c r="CM229" s="280"/>
      <c r="CN229" s="280"/>
      <c r="CO229" s="280"/>
      <c r="CP229" s="280"/>
      <c r="CQ229" s="280"/>
      <c r="CR229" s="280"/>
      <c r="CS229" s="280"/>
      <c r="CT229" s="280"/>
      <c r="CU229" s="280"/>
      <c r="CV229" s="280"/>
      <c r="CW229" s="280"/>
      <c r="CX229" s="280"/>
      <c r="CY229" s="280"/>
      <c r="CZ229" s="280"/>
      <c r="DA229" s="280"/>
      <c r="DB229" s="280"/>
      <c r="DC229" s="280"/>
      <c r="DD229" s="280"/>
      <c r="DE229" s="280"/>
      <c r="DF229" s="280"/>
      <c r="DG229" s="280"/>
      <c r="DH229" s="280"/>
      <c r="DI229" s="280"/>
      <c r="DJ229" s="280"/>
      <c r="DK229" s="280"/>
      <c r="DL229" s="280"/>
      <c r="DM229" s="280"/>
      <c r="DN229" s="280"/>
      <c r="DO229" s="280"/>
      <c r="DP229" s="280"/>
      <c r="DQ229" s="280"/>
      <c r="DR229" s="280"/>
      <c r="DS229" s="280"/>
      <c r="DT229" s="280"/>
      <c r="DU229" s="280"/>
      <c r="DV229" s="280"/>
      <c r="DW229" s="280"/>
      <c r="DX229" s="280"/>
      <c r="DY229" s="280"/>
      <c r="DZ229" s="280"/>
      <c r="EA229" s="280"/>
      <c r="EB229" s="280"/>
      <c r="EC229" s="280"/>
      <c r="ED229" s="280"/>
      <c r="EE229" s="280"/>
      <c r="EF229" s="280"/>
      <c r="EG229" s="280"/>
    </row>
    <row r="230" spans="1:137" ht="45" customHeight="1" x14ac:dyDescent="0.25">
      <c r="A230" s="42" t="s">
        <v>35</v>
      </c>
      <c r="B230" s="35" t="s">
        <v>134</v>
      </c>
      <c r="C230" s="67" t="s">
        <v>27</v>
      </c>
      <c r="D230" s="35" t="s">
        <v>12</v>
      </c>
      <c r="E230" s="36" t="s">
        <v>54</v>
      </c>
      <c r="F230" s="37" t="s">
        <v>146</v>
      </c>
      <c r="G230" s="345"/>
      <c r="H230" s="351"/>
      <c r="I230" s="39">
        <f>IF(H230=Base!X1,1,0)</f>
        <v>0</v>
      </c>
      <c r="J230" s="343"/>
      <c r="K230" s="34"/>
      <c r="L230" s="34"/>
      <c r="M230" s="34"/>
      <c r="N230" s="34"/>
      <c r="O230" s="34"/>
      <c r="P230" s="34"/>
      <c r="Q230" s="34"/>
      <c r="R230" s="34"/>
      <c r="S230" s="34"/>
      <c r="T230" s="34"/>
      <c r="U230" s="34"/>
      <c r="V230" s="280"/>
      <c r="W230" s="280"/>
      <c r="X230" s="280"/>
      <c r="Y230" s="280"/>
      <c r="Z230" s="280"/>
      <c r="AA230" s="280"/>
      <c r="AB230" s="280"/>
      <c r="AC230" s="280"/>
      <c r="AD230" s="280"/>
      <c r="AE230" s="280"/>
      <c r="AF230" s="280"/>
      <c r="AG230" s="280"/>
      <c r="AH230" s="280"/>
      <c r="AI230" s="280"/>
      <c r="AJ230" s="280"/>
      <c r="AK230" s="280"/>
      <c r="AL230" s="280"/>
      <c r="AM230" s="280"/>
      <c r="AN230" s="280"/>
      <c r="AO230" s="280"/>
      <c r="AP230" s="280"/>
      <c r="AQ230" s="280"/>
      <c r="AR230" s="280"/>
      <c r="AS230" s="280"/>
      <c r="AT230" s="280"/>
      <c r="AU230" s="280"/>
      <c r="AV230" s="280"/>
      <c r="AW230" s="280"/>
      <c r="AX230" s="280"/>
      <c r="AY230" s="280"/>
      <c r="AZ230" s="280"/>
      <c r="BA230" s="280"/>
      <c r="BB230" s="280"/>
      <c r="BC230" s="280"/>
      <c r="BD230" s="280"/>
      <c r="BE230" s="280"/>
      <c r="BF230" s="280"/>
      <c r="BG230" s="280"/>
      <c r="BH230" s="280"/>
      <c r="BI230" s="280"/>
      <c r="BJ230" s="280"/>
      <c r="BK230" s="280"/>
      <c r="BL230" s="280"/>
      <c r="BM230" s="280"/>
      <c r="BN230" s="280"/>
      <c r="BO230" s="280"/>
      <c r="BP230" s="280"/>
      <c r="BQ230" s="280"/>
      <c r="BR230" s="280"/>
      <c r="BS230" s="280"/>
      <c r="BT230" s="280"/>
      <c r="BU230" s="280"/>
      <c r="BV230" s="280"/>
      <c r="BW230" s="280"/>
      <c r="BX230" s="280"/>
      <c r="BY230" s="280"/>
      <c r="BZ230" s="280"/>
      <c r="CA230" s="280"/>
      <c r="CB230" s="280"/>
      <c r="CC230" s="280"/>
      <c r="CD230" s="280"/>
      <c r="CE230" s="280"/>
      <c r="CF230" s="280"/>
      <c r="CG230" s="280"/>
      <c r="CH230" s="280"/>
      <c r="CI230" s="280"/>
      <c r="CJ230" s="280"/>
      <c r="CK230" s="280"/>
      <c r="CL230" s="280"/>
      <c r="CM230" s="280"/>
      <c r="CN230" s="280"/>
      <c r="CO230" s="280"/>
      <c r="CP230" s="280"/>
      <c r="CQ230" s="280"/>
      <c r="CR230" s="280"/>
      <c r="CS230" s="280"/>
      <c r="CT230" s="280"/>
      <c r="CU230" s="280"/>
      <c r="CV230" s="280"/>
      <c r="CW230" s="280"/>
      <c r="CX230" s="280"/>
      <c r="CY230" s="280"/>
      <c r="CZ230" s="280"/>
      <c r="DA230" s="280"/>
      <c r="DB230" s="280"/>
      <c r="DC230" s="280"/>
      <c r="DD230" s="280"/>
      <c r="DE230" s="280"/>
      <c r="DF230" s="280"/>
      <c r="DG230" s="280"/>
      <c r="DH230" s="280"/>
      <c r="DI230" s="280"/>
      <c r="DJ230" s="280"/>
      <c r="DK230" s="280"/>
      <c r="DL230" s="280"/>
      <c r="DM230" s="280"/>
      <c r="DN230" s="280"/>
      <c r="DO230" s="280"/>
      <c r="DP230" s="280"/>
      <c r="DQ230" s="280"/>
      <c r="DR230" s="280"/>
      <c r="DS230" s="280"/>
      <c r="DT230" s="280"/>
      <c r="DU230" s="280"/>
      <c r="DV230" s="280"/>
      <c r="DW230" s="280"/>
      <c r="DX230" s="280"/>
      <c r="DY230" s="280"/>
      <c r="DZ230" s="280"/>
      <c r="EA230" s="280"/>
      <c r="EB230" s="280"/>
      <c r="EC230" s="280"/>
      <c r="ED230" s="280"/>
      <c r="EE230" s="280"/>
      <c r="EF230" s="280"/>
      <c r="EG230" s="280"/>
    </row>
    <row r="231" spans="1:137" ht="45" customHeight="1" x14ac:dyDescent="0.25">
      <c r="A231" s="42" t="s">
        <v>35</v>
      </c>
      <c r="B231" s="35" t="s">
        <v>134</v>
      </c>
      <c r="C231" s="67" t="s">
        <v>27</v>
      </c>
      <c r="D231" s="35" t="s">
        <v>12</v>
      </c>
      <c r="E231" s="36" t="s">
        <v>54</v>
      </c>
      <c r="F231" s="37" t="s">
        <v>52</v>
      </c>
      <c r="G231" s="345"/>
      <c r="H231" s="351"/>
      <c r="I231" s="39">
        <f>IF(H231=Base!W1,1,0)</f>
        <v>0</v>
      </c>
      <c r="J231" s="343"/>
      <c r="K231" s="34"/>
      <c r="L231" s="34"/>
      <c r="M231" s="34"/>
      <c r="N231" s="34"/>
      <c r="O231" s="34"/>
      <c r="P231" s="34"/>
      <c r="Q231" s="34"/>
      <c r="R231" s="34"/>
      <c r="S231" s="34"/>
      <c r="T231" s="34"/>
      <c r="U231" s="34"/>
      <c r="V231" s="280"/>
      <c r="W231" s="280"/>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row>
    <row r="232" spans="1:137" ht="45" customHeight="1" x14ac:dyDescent="0.25">
      <c r="A232" s="42" t="s">
        <v>35</v>
      </c>
      <c r="B232" s="35" t="s">
        <v>134</v>
      </c>
      <c r="C232" s="67" t="s">
        <v>6</v>
      </c>
      <c r="D232" s="35" t="s">
        <v>26</v>
      </c>
      <c r="E232" s="36" t="s">
        <v>34</v>
      </c>
      <c r="F232" s="37" t="s">
        <v>66</v>
      </c>
      <c r="G232" s="347" t="s">
        <v>762</v>
      </c>
      <c r="H232" s="351"/>
      <c r="I232" s="39">
        <f>IF(H232=Base!W1,1,0)</f>
        <v>0</v>
      </c>
      <c r="J232" s="343"/>
      <c r="K232" s="34"/>
      <c r="L232" s="34"/>
      <c r="M232" s="34"/>
      <c r="N232" s="34"/>
      <c r="O232" s="34"/>
      <c r="P232" s="34"/>
      <c r="Q232" s="34"/>
      <c r="R232" s="34"/>
      <c r="S232" s="34"/>
      <c r="T232" s="34"/>
      <c r="U232" s="34"/>
      <c r="V232" s="280"/>
      <c r="W232" s="280"/>
      <c r="X232" s="280"/>
      <c r="Y232" s="280"/>
      <c r="Z232" s="280"/>
      <c r="AA232" s="280"/>
      <c r="AB232" s="280"/>
      <c r="AC232" s="280"/>
      <c r="AD232" s="280"/>
      <c r="AE232" s="280"/>
      <c r="AF232" s="280"/>
      <c r="AG232" s="280"/>
      <c r="AH232" s="280"/>
      <c r="AI232" s="280"/>
      <c r="AJ232" s="280"/>
      <c r="AK232" s="280"/>
      <c r="AL232" s="280"/>
      <c r="AM232" s="280"/>
      <c r="AN232" s="280"/>
      <c r="AO232" s="280"/>
      <c r="AP232" s="280"/>
      <c r="AQ232" s="280"/>
      <c r="AR232" s="280"/>
      <c r="AS232" s="280"/>
      <c r="AT232" s="280"/>
      <c r="AU232" s="280"/>
      <c r="AV232" s="280"/>
      <c r="AW232" s="280"/>
      <c r="AX232" s="280"/>
      <c r="AY232" s="280"/>
      <c r="AZ232" s="280"/>
      <c r="BA232" s="280"/>
      <c r="BB232" s="280"/>
      <c r="BC232" s="280"/>
      <c r="BD232" s="280"/>
      <c r="BE232" s="280"/>
      <c r="BF232" s="280"/>
      <c r="BG232" s="280"/>
      <c r="BH232" s="280"/>
      <c r="BI232" s="280"/>
      <c r="BJ232" s="280"/>
      <c r="BK232" s="280"/>
      <c r="BL232" s="280"/>
      <c r="BM232" s="280"/>
      <c r="BN232" s="280"/>
      <c r="BO232" s="280"/>
      <c r="BP232" s="280"/>
      <c r="BQ232" s="280"/>
      <c r="BR232" s="280"/>
      <c r="BS232" s="280"/>
      <c r="BT232" s="280"/>
      <c r="BU232" s="280"/>
      <c r="BV232" s="280"/>
      <c r="BW232" s="280"/>
      <c r="BX232" s="280"/>
      <c r="BY232" s="280"/>
      <c r="BZ232" s="280"/>
      <c r="CA232" s="280"/>
      <c r="CB232" s="280"/>
      <c r="CC232" s="280"/>
      <c r="CD232" s="280"/>
      <c r="CE232" s="280"/>
      <c r="CF232" s="280"/>
      <c r="CG232" s="280"/>
      <c r="CH232" s="280"/>
      <c r="CI232" s="280"/>
      <c r="CJ232" s="280"/>
      <c r="CK232" s="280"/>
      <c r="CL232" s="280"/>
      <c r="CM232" s="280"/>
      <c r="CN232" s="280"/>
      <c r="CO232" s="280"/>
      <c r="CP232" s="280"/>
      <c r="CQ232" s="280"/>
      <c r="CR232" s="280"/>
      <c r="CS232" s="280"/>
      <c r="CT232" s="280"/>
      <c r="CU232" s="280"/>
      <c r="CV232" s="280"/>
      <c r="CW232" s="280"/>
      <c r="CX232" s="280"/>
      <c r="CY232" s="280"/>
      <c r="CZ232" s="280"/>
      <c r="DA232" s="280"/>
      <c r="DB232" s="280"/>
      <c r="DC232" s="280"/>
      <c r="DD232" s="280"/>
      <c r="DE232" s="280"/>
      <c r="DF232" s="280"/>
      <c r="DG232" s="280"/>
      <c r="DH232" s="280"/>
      <c r="DI232" s="280"/>
      <c r="DJ232" s="280"/>
      <c r="DK232" s="280"/>
      <c r="DL232" s="280"/>
      <c r="DM232" s="280"/>
      <c r="DN232" s="280"/>
      <c r="DO232" s="280"/>
      <c r="DP232" s="280"/>
      <c r="DQ232" s="280"/>
      <c r="DR232" s="280"/>
      <c r="DS232" s="280"/>
      <c r="DT232" s="280"/>
      <c r="DU232" s="280"/>
      <c r="DV232" s="280"/>
      <c r="DW232" s="280"/>
      <c r="DX232" s="280"/>
      <c r="DY232" s="280"/>
      <c r="DZ232" s="280"/>
      <c r="EA232" s="280"/>
      <c r="EB232" s="280"/>
      <c r="EC232" s="280"/>
      <c r="ED232" s="280"/>
      <c r="EE232" s="280"/>
      <c r="EF232" s="280"/>
      <c r="EG232" s="280"/>
    </row>
    <row r="233" spans="1:137" ht="45" customHeight="1" x14ac:dyDescent="0.25">
      <c r="A233" s="42" t="s">
        <v>35</v>
      </c>
      <c r="B233" s="35" t="s">
        <v>134</v>
      </c>
      <c r="C233" s="35" t="s">
        <v>7</v>
      </c>
      <c r="D233" s="35" t="s">
        <v>10</v>
      </c>
      <c r="E233" s="35" t="s">
        <v>190</v>
      </c>
      <c r="F233" s="37" t="s">
        <v>280</v>
      </c>
      <c r="G233" s="347" t="s">
        <v>764</v>
      </c>
      <c r="H233" s="351"/>
      <c r="I233" s="39">
        <f>IF(H233=Base!W1,1,0)</f>
        <v>0</v>
      </c>
      <c r="J233" s="343"/>
      <c r="K233" s="34"/>
      <c r="L233" s="34"/>
      <c r="M233" s="34"/>
      <c r="N233" s="34"/>
      <c r="O233" s="34"/>
      <c r="P233" s="34"/>
      <c r="Q233" s="34"/>
      <c r="R233" s="34"/>
      <c r="S233" s="34"/>
      <c r="T233" s="34"/>
      <c r="U233" s="34"/>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0"/>
      <c r="CB233" s="280"/>
      <c r="CC233" s="280"/>
      <c r="CD233" s="280"/>
      <c r="CE233" s="280"/>
      <c r="CF233" s="280"/>
      <c r="CG233" s="280"/>
      <c r="CH233" s="280"/>
      <c r="CI233" s="280"/>
      <c r="CJ233" s="280"/>
      <c r="CK233" s="280"/>
      <c r="CL233" s="280"/>
      <c r="CM233" s="280"/>
      <c r="CN233" s="280"/>
      <c r="CO233" s="280"/>
      <c r="CP233" s="280"/>
      <c r="CQ233" s="280"/>
      <c r="CR233" s="280"/>
      <c r="CS233" s="280"/>
      <c r="CT233" s="280"/>
      <c r="CU233" s="280"/>
      <c r="CV233" s="280"/>
      <c r="CW233" s="280"/>
      <c r="CX233" s="280"/>
      <c r="CY233" s="280"/>
      <c r="CZ233" s="280"/>
      <c r="DA233" s="280"/>
      <c r="DB233" s="280"/>
      <c r="DC233" s="280"/>
      <c r="DD233" s="280"/>
      <c r="DE233" s="280"/>
      <c r="DF233" s="280"/>
      <c r="DG233" s="280"/>
      <c r="DH233" s="280"/>
      <c r="DI233" s="280"/>
      <c r="DJ233" s="280"/>
      <c r="DK233" s="280"/>
      <c r="DL233" s="280"/>
      <c r="DM233" s="280"/>
      <c r="DN233" s="280"/>
      <c r="DO233" s="280"/>
      <c r="DP233" s="280"/>
      <c r="DQ233" s="280"/>
      <c r="DR233" s="280"/>
      <c r="DS233" s="280"/>
      <c r="DT233" s="280"/>
      <c r="DU233" s="280"/>
      <c r="DV233" s="280"/>
      <c r="DW233" s="280"/>
      <c r="DX233" s="280"/>
      <c r="DY233" s="280"/>
      <c r="DZ233" s="280"/>
      <c r="EA233" s="280"/>
      <c r="EB233" s="280"/>
      <c r="EC233" s="280"/>
      <c r="ED233" s="280"/>
      <c r="EE233" s="280"/>
      <c r="EF233" s="280"/>
      <c r="EG233" s="280"/>
    </row>
    <row r="234" spans="1:137" ht="45" customHeight="1" x14ac:dyDescent="0.25">
      <c r="A234" s="42" t="s">
        <v>35</v>
      </c>
      <c r="B234" s="35" t="s">
        <v>134</v>
      </c>
      <c r="C234" s="67" t="s">
        <v>6</v>
      </c>
      <c r="D234" s="35" t="s">
        <v>26</v>
      </c>
      <c r="E234" s="36" t="s">
        <v>32</v>
      </c>
      <c r="F234" s="37" t="s">
        <v>310</v>
      </c>
      <c r="G234" s="347" t="s">
        <v>762</v>
      </c>
      <c r="H234" s="351"/>
      <c r="I234" s="39">
        <f>IF(H234=Base!W1,1,0)</f>
        <v>0</v>
      </c>
      <c r="J234" s="343"/>
      <c r="K234" s="34"/>
      <c r="L234" s="34"/>
      <c r="M234" s="34"/>
      <c r="N234" s="34"/>
      <c r="O234" s="34"/>
      <c r="P234" s="34"/>
      <c r="Q234" s="34"/>
      <c r="R234" s="34"/>
      <c r="S234" s="34"/>
      <c r="T234" s="34"/>
      <c r="U234" s="34"/>
      <c r="V234" s="280"/>
      <c r="W234" s="280"/>
      <c r="X234" s="280"/>
      <c r="Y234" s="280"/>
      <c r="Z234" s="280"/>
      <c r="AA234" s="280"/>
      <c r="AB234" s="280"/>
      <c r="AC234" s="280"/>
      <c r="AD234" s="280"/>
      <c r="AE234" s="280"/>
      <c r="AF234" s="280"/>
      <c r="AG234" s="280"/>
      <c r="AH234" s="280"/>
      <c r="AI234" s="280"/>
      <c r="AJ234" s="280"/>
      <c r="AK234" s="280"/>
      <c r="AL234" s="280"/>
      <c r="AM234" s="280"/>
      <c r="AN234" s="280"/>
      <c r="AO234" s="280"/>
      <c r="AP234" s="280"/>
      <c r="AQ234" s="280"/>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280"/>
      <c r="BN234" s="280"/>
      <c r="BO234" s="280"/>
      <c r="BP234" s="280"/>
      <c r="BQ234" s="280"/>
      <c r="BR234" s="280"/>
      <c r="BS234" s="280"/>
      <c r="BT234" s="280"/>
      <c r="BU234" s="280"/>
      <c r="BV234" s="280"/>
      <c r="BW234" s="280"/>
      <c r="BX234" s="280"/>
      <c r="BY234" s="280"/>
      <c r="BZ234" s="280"/>
      <c r="CA234" s="280"/>
      <c r="CB234" s="280"/>
      <c r="CC234" s="280"/>
      <c r="CD234" s="280"/>
      <c r="CE234" s="280"/>
      <c r="CF234" s="280"/>
      <c r="CG234" s="280"/>
      <c r="CH234" s="280"/>
      <c r="CI234" s="280"/>
      <c r="CJ234" s="280"/>
      <c r="CK234" s="280"/>
      <c r="CL234" s="280"/>
      <c r="CM234" s="280"/>
      <c r="CN234" s="280"/>
      <c r="CO234" s="280"/>
      <c r="CP234" s="280"/>
      <c r="CQ234" s="280"/>
      <c r="CR234" s="280"/>
      <c r="CS234" s="280"/>
      <c r="CT234" s="280"/>
      <c r="CU234" s="280"/>
      <c r="CV234" s="280"/>
      <c r="CW234" s="280"/>
      <c r="CX234" s="280"/>
      <c r="CY234" s="280"/>
      <c r="CZ234" s="280"/>
      <c r="DA234" s="280"/>
      <c r="DB234" s="280"/>
      <c r="DC234" s="280"/>
      <c r="DD234" s="280"/>
      <c r="DE234" s="280"/>
      <c r="DF234" s="280"/>
      <c r="DG234" s="280"/>
      <c r="DH234" s="280"/>
      <c r="DI234" s="280"/>
      <c r="DJ234" s="280"/>
      <c r="DK234" s="280"/>
      <c r="DL234" s="280"/>
      <c r="DM234" s="280"/>
      <c r="DN234" s="280"/>
      <c r="DO234" s="280"/>
      <c r="DP234" s="280"/>
      <c r="DQ234" s="280"/>
      <c r="DR234" s="280"/>
      <c r="DS234" s="280"/>
      <c r="DT234" s="280"/>
      <c r="DU234" s="280"/>
      <c r="DV234" s="280"/>
      <c r="DW234" s="280"/>
      <c r="DX234" s="280"/>
      <c r="DY234" s="280"/>
      <c r="DZ234" s="280"/>
      <c r="EA234" s="280"/>
      <c r="EB234" s="280"/>
      <c r="EC234" s="280"/>
      <c r="ED234" s="280"/>
      <c r="EE234" s="280"/>
      <c r="EF234" s="280"/>
      <c r="EG234" s="280"/>
    </row>
    <row r="235" spans="1:137" ht="45" customHeight="1" x14ac:dyDescent="0.25">
      <c r="A235" s="42" t="s">
        <v>35</v>
      </c>
      <c r="B235" s="35" t="s">
        <v>134</v>
      </c>
      <c r="C235" s="67" t="s">
        <v>6</v>
      </c>
      <c r="D235" s="35" t="s">
        <v>26</v>
      </c>
      <c r="E235" s="36" t="s">
        <v>32</v>
      </c>
      <c r="F235" s="37" t="s">
        <v>51</v>
      </c>
      <c r="G235" s="347" t="s">
        <v>762</v>
      </c>
      <c r="H235" s="351"/>
      <c r="I235" s="39">
        <f>IF(H235=Base!W1,1,0)</f>
        <v>0</v>
      </c>
      <c r="J235" s="343"/>
      <c r="K235" s="34"/>
      <c r="L235" s="34"/>
      <c r="M235" s="34"/>
      <c r="N235" s="34"/>
      <c r="O235" s="34"/>
      <c r="P235" s="34"/>
      <c r="Q235" s="34"/>
      <c r="R235" s="34"/>
      <c r="S235" s="34"/>
      <c r="T235" s="34"/>
      <c r="U235" s="34"/>
      <c r="V235" s="280"/>
      <c r="W235" s="280"/>
      <c r="X235" s="280"/>
      <c r="Y235" s="280"/>
      <c r="Z235" s="280"/>
      <c r="AA235" s="280"/>
      <c r="AB235" s="280"/>
      <c r="AC235" s="280"/>
      <c r="AD235" s="280"/>
      <c r="AE235" s="280"/>
      <c r="AF235" s="280"/>
      <c r="AG235" s="280"/>
      <c r="AH235" s="280"/>
      <c r="AI235" s="280"/>
      <c r="AJ235" s="280"/>
      <c r="AK235" s="280"/>
      <c r="AL235" s="280"/>
      <c r="AM235" s="280"/>
      <c r="AN235" s="280"/>
      <c r="AO235" s="280"/>
      <c r="AP235" s="280"/>
      <c r="AQ235" s="280"/>
      <c r="AR235" s="280"/>
      <c r="AS235" s="280"/>
      <c r="AT235" s="280"/>
      <c r="AU235" s="280"/>
      <c r="AV235" s="280"/>
      <c r="AW235" s="280"/>
      <c r="AX235" s="280"/>
      <c r="AY235" s="280"/>
      <c r="AZ235" s="280"/>
      <c r="BA235" s="280"/>
      <c r="BB235" s="280"/>
      <c r="BC235" s="280"/>
      <c r="BD235" s="280"/>
      <c r="BE235" s="280"/>
      <c r="BF235" s="280"/>
      <c r="BG235" s="280"/>
      <c r="BH235" s="280"/>
      <c r="BI235" s="280"/>
      <c r="BJ235" s="280"/>
      <c r="BK235" s="280"/>
      <c r="BL235" s="280"/>
      <c r="BM235" s="280"/>
      <c r="BN235" s="280"/>
      <c r="BO235" s="280"/>
      <c r="BP235" s="280"/>
      <c r="BQ235" s="280"/>
      <c r="BR235" s="280"/>
      <c r="BS235" s="280"/>
      <c r="BT235" s="280"/>
      <c r="BU235" s="280"/>
      <c r="BV235" s="280"/>
      <c r="BW235" s="280"/>
      <c r="BX235" s="280"/>
      <c r="BY235" s="280"/>
      <c r="BZ235" s="280"/>
      <c r="CA235" s="280"/>
      <c r="CB235" s="280"/>
      <c r="CC235" s="280"/>
      <c r="CD235" s="280"/>
      <c r="CE235" s="280"/>
      <c r="CF235" s="280"/>
      <c r="CG235" s="280"/>
      <c r="CH235" s="280"/>
      <c r="CI235" s="280"/>
      <c r="CJ235" s="280"/>
      <c r="CK235" s="280"/>
      <c r="CL235" s="280"/>
      <c r="CM235" s="280"/>
      <c r="CN235" s="280"/>
      <c r="CO235" s="280"/>
      <c r="CP235" s="280"/>
      <c r="CQ235" s="280"/>
      <c r="CR235" s="280"/>
      <c r="CS235" s="280"/>
      <c r="CT235" s="280"/>
      <c r="CU235" s="280"/>
      <c r="CV235" s="280"/>
      <c r="CW235" s="280"/>
      <c r="CX235" s="280"/>
      <c r="CY235" s="280"/>
      <c r="CZ235" s="280"/>
      <c r="DA235" s="280"/>
      <c r="DB235" s="280"/>
      <c r="DC235" s="280"/>
      <c r="DD235" s="280"/>
      <c r="DE235" s="280"/>
      <c r="DF235" s="280"/>
      <c r="DG235" s="280"/>
      <c r="DH235" s="280"/>
      <c r="DI235" s="280"/>
      <c r="DJ235" s="280"/>
      <c r="DK235" s="280"/>
      <c r="DL235" s="280"/>
      <c r="DM235" s="280"/>
      <c r="DN235" s="280"/>
      <c r="DO235" s="280"/>
      <c r="DP235" s="280"/>
      <c r="DQ235" s="280"/>
      <c r="DR235" s="280"/>
      <c r="DS235" s="280"/>
      <c r="DT235" s="280"/>
      <c r="DU235" s="280"/>
      <c r="DV235" s="280"/>
      <c r="DW235" s="280"/>
      <c r="DX235" s="280"/>
      <c r="DY235" s="280"/>
      <c r="DZ235" s="280"/>
      <c r="EA235" s="280"/>
      <c r="EB235" s="280"/>
      <c r="EC235" s="280"/>
      <c r="ED235" s="280"/>
      <c r="EE235" s="280"/>
      <c r="EF235" s="280"/>
      <c r="EG235" s="280"/>
    </row>
    <row r="236" spans="1:137" ht="45" customHeight="1" x14ac:dyDescent="0.25">
      <c r="A236" s="42" t="s">
        <v>35</v>
      </c>
      <c r="B236" s="35" t="s">
        <v>134</v>
      </c>
      <c r="C236" s="67" t="s">
        <v>27</v>
      </c>
      <c r="D236" s="35" t="s">
        <v>12</v>
      </c>
      <c r="E236" s="36" t="s">
        <v>54</v>
      </c>
      <c r="F236" s="43" t="s">
        <v>53</v>
      </c>
      <c r="G236" s="345"/>
      <c r="H236" s="351"/>
      <c r="I236" s="39">
        <f>IF(H236=AB83,AC83,AC84)</f>
        <v>0</v>
      </c>
      <c r="J236" s="343"/>
      <c r="K236" s="34"/>
      <c r="L236" s="34"/>
      <c r="M236" s="34"/>
      <c r="N236" s="34"/>
      <c r="O236" s="34"/>
      <c r="P236" s="34"/>
      <c r="Q236" s="34"/>
      <c r="R236" s="34"/>
      <c r="S236" s="34"/>
      <c r="T236" s="34"/>
      <c r="U236" s="34"/>
      <c r="V236" s="280"/>
      <c r="W236" s="280"/>
      <c r="X236" s="280"/>
      <c r="Y236" s="280"/>
      <c r="Z236" s="280"/>
      <c r="AA236" s="280"/>
      <c r="AB236" s="280"/>
      <c r="AC236" s="280"/>
      <c r="AD236" s="280"/>
      <c r="AE236" s="280"/>
      <c r="AF236" s="280"/>
      <c r="AG236" s="280"/>
      <c r="AH236" s="280"/>
      <c r="AI236" s="280"/>
      <c r="AJ236" s="280"/>
      <c r="AK236" s="280"/>
      <c r="AL236" s="280"/>
      <c r="AM236" s="280"/>
      <c r="AN236" s="280"/>
      <c r="AO236" s="280"/>
      <c r="AP236" s="280"/>
      <c r="AQ236" s="280"/>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280"/>
      <c r="BP236" s="280"/>
      <c r="BQ236" s="280"/>
      <c r="BR236" s="280"/>
      <c r="BS236" s="280"/>
      <c r="BT236" s="280"/>
      <c r="BU236" s="280"/>
      <c r="BV236" s="280"/>
      <c r="BW236" s="280"/>
      <c r="BX236" s="280"/>
      <c r="BY236" s="280"/>
      <c r="BZ236" s="280"/>
      <c r="CA236" s="280"/>
      <c r="CB236" s="280"/>
      <c r="CC236" s="280"/>
      <c r="CD236" s="280"/>
      <c r="CE236" s="280"/>
      <c r="CF236" s="280"/>
      <c r="CG236" s="280"/>
      <c r="CH236" s="280"/>
      <c r="CI236" s="280"/>
      <c r="CJ236" s="280"/>
      <c r="CK236" s="280"/>
      <c r="CL236" s="280"/>
      <c r="CM236" s="280"/>
      <c r="CN236" s="280"/>
      <c r="CO236" s="280"/>
      <c r="CP236" s="280"/>
      <c r="CQ236" s="280"/>
      <c r="CR236" s="280"/>
      <c r="CS236" s="280"/>
      <c r="CT236" s="280"/>
      <c r="CU236" s="280"/>
      <c r="CV236" s="280"/>
      <c r="CW236" s="280"/>
      <c r="CX236" s="280"/>
      <c r="CY236" s="280"/>
      <c r="CZ236" s="280"/>
      <c r="DA236" s="280"/>
      <c r="DB236" s="280"/>
      <c r="DC236" s="280"/>
      <c r="DD236" s="280"/>
      <c r="DE236" s="280"/>
      <c r="DF236" s="280"/>
      <c r="DG236" s="280"/>
      <c r="DH236" s="280"/>
      <c r="DI236" s="280"/>
      <c r="DJ236" s="280"/>
      <c r="DK236" s="280"/>
      <c r="DL236" s="280"/>
      <c r="DM236" s="280"/>
      <c r="DN236" s="280"/>
      <c r="DO236" s="280"/>
      <c r="DP236" s="280"/>
      <c r="DQ236" s="280"/>
      <c r="DR236" s="280"/>
      <c r="DS236" s="280"/>
      <c r="DT236" s="280"/>
      <c r="DU236" s="280"/>
      <c r="DV236" s="280"/>
      <c r="DW236" s="280"/>
      <c r="DX236" s="280"/>
      <c r="DY236" s="280"/>
      <c r="DZ236" s="280"/>
      <c r="EA236" s="280"/>
      <c r="EB236" s="280"/>
      <c r="EC236" s="280"/>
      <c r="ED236" s="280"/>
      <c r="EE236" s="280"/>
      <c r="EF236" s="280"/>
      <c r="EG236" s="280"/>
    </row>
    <row r="237" spans="1:137" ht="45" customHeight="1" x14ac:dyDescent="0.25">
      <c r="A237" s="42" t="s">
        <v>35</v>
      </c>
      <c r="B237" s="35" t="s">
        <v>134</v>
      </c>
      <c r="C237" s="35" t="s">
        <v>7</v>
      </c>
      <c r="D237" s="35" t="s">
        <v>26</v>
      </c>
      <c r="E237" s="36" t="s">
        <v>32</v>
      </c>
      <c r="F237" s="37" t="s">
        <v>311</v>
      </c>
      <c r="G237" s="347" t="s">
        <v>762</v>
      </c>
      <c r="H237" s="351"/>
      <c r="I237" s="39">
        <f>IF(H237=Base!X1,1,0)</f>
        <v>0</v>
      </c>
      <c r="J237" s="343"/>
      <c r="K237" s="34"/>
      <c r="L237" s="34"/>
      <c r="M237" s="34"/>
      <c r="N237" s="34"/>
      <c r="O237" s="34"/>
      <c r="P237" s="34"/>
      <c r="Q237" s="34"/>
      <c r="R237" s="34"/>
      <c r="S237" s="34"/>
      <c r="T237" s="34"/>
      <c r="U237" s="34"/>
      <c r="V237" s="280"/>
      <c r="W237" s="280"/>
      <c r="X237" s="280"/>
      <c r="Y237" s="280"/>
      <c r="Z237" s="280"/>
      <c r="AA237" s="280"/>
      <c r="AB237" s="280"/>
      <c r="AC237" s="280"/>
      <c r="AD237" s="280"/>
      <c r="AE237" s="280"/>
      <c r="AF237" s="280"/>
      <c r="AG237" s="280"/>
      <c r="AH237" s="280"/>
      <c r="AI237" s="280"/>
      <c r="AJ237" s="280"/>
      <c r="AK237" s="280"/>
      <c r="AL237" s="280"/>
      <c r="AM237" s="280"/>
      <c r="AN237" s="280"/>
      <c r="AO237" s="280"/>
      <c r="AP237" s="280"/>
      <c r="AQ237" s="280"/>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280"/>
      <c r="BP237" s="280"/>
      <c r="BQ237" s="280"/>
      <c r="BR237" s="280"/>
      <c r="BS237" s="280"/>
      <c r="BT237" s="280"/>
      <c r="BU237" s="280"/>
      <c r="BV237" s="280"/>
      <c r="BW237" s="280"/>
      <c r="BX237" s="280"/>
      <c r="BY237" s="280"/>
      <c r="BZ237" s="280"/>
      <c r="CA237" s="280"/>
      <c r="CB237" s="280"/>
      <c r="CC237" s="280"/>
      <c r="CD237" s="280"/>
      <c r="CE237" s="280"/>
      <c r="CF237" s="280"/>
      <c r="CG237" s="280"/>
      <c r="CH237" s="280"/>
      <c r="CI237" s="280"/>
      <c r="CJ237" s="280"/>
      <c r="CK237" s="280"/>
      <c r="CL237" s="280"/>
      <c r="CM237" s="280"/>
      <c r="CN237" s="280"/>
      <c r="CO237" s="280"/>
      <c r="CP237" s="280"/>
      <c r="CQ237" s="280"/>
      <c r="CR237" s="280"/>
      <c r="CS237" s="280"/>
      <c r="CT237" s="280"/>
      <c r="CU237" s="280"/>
      <c r="CV237" s="280"/>
      <c r="CW237" s="280"/>
      <c r="CX237" s="280"/>
      <c r="CY237" s="280"/>
      <c r="CZ237" s="280"/>
      <c r="DA237" s="280"/>
      <c r="DB237" s="280"/>
      <c r="DC237" s="280"/>
      <c r="DD237" s="280"/>
      <c r="DE237" s="280"/>
      <c r="DF237" s="280"/>
      <c r="DG237" s="280"/>
      <c r="DH237" s="280"/>
      <c r="DI237" s="280"/>
      <c r="DJ237" s="280"/>
      <c r="DK237" s="280"/>
      <c r="DL237" s="280"/>
      <c r="DM237" s="280"/>
      <c r="DN237" s="280"/>
      <c r="DO237" s="280"/>
      <c r="DP237" s="280"/>
      <c r="DQ237" s="280"/>
      <c r="DR237" s="280"/>
      <c r="DS237" s="280"/>
      <c r="DT237" s="280"/>
      <c r="DU237" s="280"/>
      <c r="DV237" s="280"/>
      <c r="DW237" s="280"/>
      <c r="DX237" s="280"/>
      <c r="DY237" s="280"/>
      <c r="DZ237" s="280"/>
      <c r="EA237" s="280"/>
      <c r="EB237" s="280"/>
      <c r="EC237" s="280"/>
      <c r="ED237" s="280"/>
      <c r="EE237" s="280"/>
      <c r="EF237" s="280"/>
      <c r="EG237" s="280"/>
    </row>
    <row r="238" spans="1:137" ht="45" customHeight="1" x14ac:dyDescent="0.25">
      <c r="A238" s="42" t="s">
        <v>35</v>
      </c>
      <c r="B238" s="35" t="s">
        <v>134</v>
      </c>
      <c r="C238" s="67" t="s">
        <v>6</v>
      </c>
      <c r="D238" s="35" t="s">
        <v>10</v>
      </c>
      <c r="E238" s="35" t="s">
        <v>33</v>
      </c>
      <c r="F238" s="37" t="s">
        <v>312</v>
      </c>
      <c r="G238" s="347" t="s">
        <v>764</v>
      </c>
      <c r="H238" s="351"/>
      <c r="I238" s="39">
        <f>IF(H238=Base!X1,1,0)</f>
        <v>0</v>
      </c>
      <c r="J238" s="343"/>
      <c r="K238" s="34"/>
      <c r="L238" s="34"/>
      <c r="M238" s="34"/>
      <c r="N238" s="34"/>
      <c r="O238" s="34"/>
      <c r="P238" s="34"/>
      <c r="Q238" s="34"/>
      <c r="R238" s="34"/>
      <c r="S238" s="34"/>
      <c r="T238" s="34"/>
      <c r="U238" s="34"/>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280"/>
      <c r="BP238" s="280"/>
      <c r="BQ238" s="280"/>
      <c r="BR238" s="280"/>
      <c r="BS238" s="280"/>
      <c r="BT238" s="280"/>
      <c r="BU238" s="280"/>
      <c r="BV238" s="280"/>
      <c r="BW238" s="280"/>
      <c r="BX238" s="280"/>
      <c r="BY238" s="280"/>
      <c r="BZ238" s="280"/>
      <c r="CA238" s="280"/>
      <c r="CB238" s="280"/>
      <c r="CC238" s="280"/>
      <c r="CD238" s="280"/>
      <c r="CE238" s="280"/>
      <c r="CF238" s="280"/>
      <c r="CG238" s="280"/>
      <c r="CH238" s="280"/>
      <c r="CI238" s="280"/>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row>
    <row r="239" spans="1:137" ht="45" customHeight="1" x14ac:dyDescent="0.25">
      <c r="A239" s="42" t="s">
        <v>35</v>
      </c>
      <c r="B239" s="35" t="s">
        <v>134</v>
      </c>
      <c r="C239" s="67" t="s">
        <v>27</v>
      </c>
      <c r="D239" s="35" t="s">
        <v>26</v>
      </c>
      <c r="E239" s="36" t="s">
        <v>32</v>
      </c>
      <c r="F239" s="37" t="s">
        <v>36</v>
      </c>
      <c r="G239" s="347" t="s">
        <v>762</v>
      </c>
      <c r="H239" s="351"/>
      <c r="I239" s="39">
        <f>IF(H239=Base!X1,1,0)</f>
        <v>0</v>
      </c>
      <c r="J239" s="343"/>
      <c r="K239" s="34"/>
      <c r="L239" s="34"/>
      <c r="M239" s="34"/>
      <c r="N239" s="34"/>
      <c r="O239" s="34"/>
      <c r="P239" s="34"/>
      <c r="Q239" s="34"/>
      <c r="R239" s="34"/>
      <c r="S239" s="34"/>
      <c r="T239" s="34"/>
      <c r="U239" s="34"/>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280"/>
      <c r="BP239" s="280"/>
      <c r="BQ239" s="280"/>
      <c r="BR239" s="280"/>
      <c r="BS239" s="280"/>
      <c r="BT239" s="280"/>
      <c r="BU239" s="280"/>
      <c r="BV239" s="280"/>
      <c r="BW239" s="280"/>
      <c r="BX239" s="280"/>
      <c r="BY239" s="280"/>
      <c r="BZ239" s="280"/>
      <c r="CA239" s="280"/>
      <c r="CB239" s="280"/>
      <c r="CC239" s="280"/>
      <c r="CD239" s="280"/>
      <c r="CE239" s="280"/>
      <c r="CF239" s="280"/>
      <c r="CG239" s="280"/>
      <c r="CH239" s="280"/>
      <c r="CI239" s="280"/>
      <c r="CJ239" s="280"/>
      <c r="CK239" s="280"/>
      <c r="CL239" s="280"/>
      <c r="CM239" s="280"/>
      <c r="CN239" s="280"/>
      <c r="CO239" s="280"/>
      <c r="CP239" s="280"/>
      <c r="CQ239" s="280"/>
      <c r="CR239" s="280"/>
      <c r="CS239" s="280"/>
      <c r="CT239" s="280"/>
      <c r="CU239" s="280"/>
      <c r="CV239" s="280"/>
      <c r="CW239" s="280"/>
      <c r="CX239" s="280"/>
      <c r="CY239" s="280"/>
      <c r="CZ239" s="280"/>
      <c r="DA239" s="280"/>
      <c r="DB239" s="280"/>
      <c r="DC239" s="280"/>
      <c r="DD239" s="280"/>
      <c r="DE239" s="280"/>
      <c r="DF239" s="280"/>
      <c r="DG239" s="280"/>
      <c r="DH239" s="280"/>
      <c r="DI239" s="280"/>
      <c r="DJ239" s="280"/>
      <c r="DK239" s="280"/>
      <c r="DL239" s="280"/>
      <c r="DM239" s="280"/>
      <c r="DN239" s="280"/>
      <c r="DO239" s="280"/>
      <c r="DP239" s="280"/>
      <c r="DQ239" s="280"/>
      <c r="DR239" s="280"/>
      <c r="DS239" s="280"/>
      <c r="DT239" s="280"/>
      <c r="DU239" s="280"/>
      <c r="DV239" s="280"/>
      <c r="DW239" s="280"/>
      <c r="DX239" s="280"/>
      <c r="DY239" s="280"/>
      <c r="DZ239" s="280"/>
      <c r="EA239" s="280"/>
      <c r="EB239" s="280"/>
      <c r="EC239" s="280"/>
      <c r="ED239" s="280"/>
      <c r="EE239" s="280"/>
      <c r="EF239" s="280"/>
      <c r="EG239" s="280"/>
    </row>
    <row r="240" spans="1:137" ht="45" customHeight="1" x14ac:dyDescent="0.25">
      <c r="A240" s="42" t="s">
        <v>35</v>
      </c>
      <c r="B240" s="35" t="s">
        <v>134</v>
      </c>
      <c r="C240" s="67" t="s">
        <v>7</v>
      </c>
      <c r="D240" s="35" t="s">
        <v>26</v>
      </c>
      <c r="E240" s="36" t="s">
        <v>40</v>
      </c>
      <c r="F240" s="37" t="s">
        <v>41</v>
      </c>
      <c r="G240" s="347" t="s">
        <v>762</v>
      </c>
      <c r="H240" s="351"/>
      <c r="I240" s="39">
        <f>IF(H240=Base!X1,1,0)</f>
        <v>0</v>
      </c>
      <c r="J240" s="343"/>
      <c r="K240" s="34"/>
      <c r="L240" s="34"/>
      <c r="M240" s="34"/>
      <c r="N240" s="34"/>
      <c r="O240" s="34"/>
      <c r="P240" s="34"/>
      <c r="Q240" s="34"/>
      <c r="R240" s="34"/>
      <c r="S240" s="34"/>
      <c r="T240" s="34"/>
      <c r="U240" s="34"/>
      <c r="V240" s="280"/>
      <c r="W240" s="280"/>
      <c r="X240" s="280"/>
      <c r="Y240" s="280"/>
      <c r="Z240" s="280"/>
      <c r="AA240" s="280"/>
      <c r="AB240" s="280"/>
      <c r="AC240" s="280"/>
      <c r="AD240" s="280"/>
      <c r="AE240" s="280"/>
      <c r="AF240" s="280"/>
      <c r="AG240" s="280"/>
      <c r="AH240" s="280"/>
      <c r="AI240" s="280"/>
      <c r="AJ240" s="280"/>
      <c r="AK240" s="280"/>
      <c r="AL240" s="280"/>
      <c r="AM240" s="280"/>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280"/>
      <c r="BP240" s="280"/>
      <c r="BQ240" s="280"/>
      <c r="BR240" s="280"/>
      <c r="BS240" s="280"/>
      <c r="BT240" s="280"/>
      <c r="BU240" s="280"/>
      <c r="BV240" s="280"/>
      <c r="BW240" s="280"/>
      <c r="BX240" s="280"/>
      <c r="BY240" s="280"/>
      <c r="BZ240" s="280"/>
      <c r="CA240" s="280"/>
      <c r="CB240" s="280"/>
      <c r="CC240" s="280"/>
      <c r="CD240" s="280"/>
      <c r="CE240" s="280"/>
      <c r="CF240" s="280"/>
      <c r="CG240" s="280"/>
      <c r="CH240" s="280"/>
      <c r="CI240" s="280"/>
      <c r="CJ240" s="280"/>
      <c r="CK240" s="280"/>
      <c r="CL240" s="280"/>
      <c r="CM240" s="280"/>
      <c r="CN240" s="280"/>
      <c r="CO240" s="280"/>
      <c r="CP240" s="280"/>
      <c r="CQ240" s="280"/>
      <c r="CR240" s="280"/>
      <c r="CS240" s="280"/>
      <c r="CT240" s="280"/>
      <c r="CU240" s="280"/>
      <c r="CV240" s="280"/>
      <c r="CW240" s="280"/>
      <c r="CX240" s="280"/>
      <c r="CY240" s="280"/>
      <c r="CZ240" s="280"/>
      <c r="DA240" s="280"/>
      <c r="DB240" s="280"/>
      <c r="DC240" s="280"/>
      <c r="DD240" s="280"/>
      <c r="DE240" s="280"/>
      <c r="DF240" s="280"/>
      <c r="DG240" s="280"/>
      <c r="DH240" s="280"/>
      <c r="DI240" s="280"/>
      <c r="DJ240" s="280"/>
      <c r="DK240" s="280"/>
      <c r="DL240" s="280"/>
      <c r="DM240" s="280"/>
      <c r="DN240" s="280"/>
      <c r="DO240" s="280"/>
      <c r="DP240" s="280"/>
      <c r="DQ240" s="280"/>
      <c r="DR240" s="280"/>
      <c r="DS240" s="280"/>
      <c r="DT240" s="280"/>
      <c r="DU240" s="280"/>
      <c r="DV240" s="280"/>
      <c r="DW240" s="280"/>
      <c r="DX240" s="280"/>
      <c r="DY240" s="280"/>
      <c r="DZ240" s="280"/>
      <c r="EA240" s="280"/>
      <c r="EB240" s="280"/>
      <c r="EC240" s="280"/>
      <c r="ED240" s="280"/>
      <c r="EE240" s="280"/>
      <c r="EF240" s="280"/>
      <c r="EG240" s="280"/>
    </row>
    <row r="241" spans="1:137" ht="45" customHeight="1" x14ac:dyDescent="0.25">
      <c r="A241" s="42" t="s">
        <v>35</v>
      </c>
      <c r="B241" s="35" t="s">
        <v>134</v>
      </c>
      <c r="C241" s="67" t="s">
        <v>6</v>
      </c>
      <c r="D241" s="35" t="s">
        <v>26</v>
      </c>
      <c r="E241" s="35" t="s">
        <v>37</v>
      </c>
      <c r="F241" s="37" t="s">
        <v>65</v>
      </c>
      <c r="G241" s="347" t="s">
        <v>762</v>
      </c>
      <c r="H241" s="351"/>
      <c r="I241" s="39">
        <f>IF(H241=Base!W1,1,0)</f>
        <v>0</v>
      </c>
      <c r="J241" s="343"/>
      <c r="K241" s="34"/>
      <c r="L241" s="34"/>
      <c r="M241" s="34"/>
      <c r="N241" s="34"/>
      <c r="O241" s="34"/>
      <c r="P241" s="34"/>
      <c r="Q241" s="34"/>
      <c r="R241" s="34"/>
      <c r="S241" s="34"/>
      <c r="T241" s="34"/>
      <c r="U241" s="34"/>
      <c r="V241" s="280"/>
      <c r="W241" s="280"/>
      <c r="X241" s="280"/>
      <c r="Y241" s="280"/>
      <c r="Z241" s="280"/>
      <c r="AA241" s="280"/>
      <c r="AB241" s="280"/>
      <c r="AC241" s="280"/>
      <c r="AD241" s="280"/>
      <c r="AE241" s="280"/>
      <c r="AF241" s="280"/>
      <c r="AG241" s="280"/>
      <c r="AH241" s="280"/>
      <c r="AI241" s="280"/>
      <c r="AJ241" s="280"/>
      <c r="AK241" s="280"/>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80"/>
      <c r="CI241" s="280"/>
      <c r="CJ241" s="280"/>
      <c r="CK241" s="280"/>
      <c r="CL241" s="280"/>
      <c r="CM241" s="280"/>
      <c r="CN241" s="280"/>
      <c r="CO241" s="280"/>
      <c r="CP241" s="280"/>
      <c r="CQ241" s="280"/>
      <c r="CR241" s="280"/>
      <c r="CS241" s="280"/>
      <c r="CT241" s="280"/>
      <c r="CU241" s="280"/>
      <c r="CV241" s="280"/>
      <c r="CW241" s="280"/>
      <c r="CX241" s="280"/>
      <c r="CY241" s="280"/>
      <c r="CZ241" s="280"/>
      <c r="DA241" s="280"/>
      <c r="DB241" s="280"/>
      <c r="DC241" s="280"/>
      <c r="DD241" s="280"/>
      <c r="DE241" s="280"/>
      <c r="DF241" s="280"/>
      <c r="DG241" s="280"/>
      <c r="DH241" s="280"/>
      <c r="DI241" s="280"/>
      <c r="DJ241" s="280"/>
      <c r="DK241" s="280"/>
      <c r="DL241" s="280"/>
      <c r="DM241" s="280"/>
      <c r="DN241" s="280"/>
      <c r="DO241" s="280"/>
      <c r="DP241" s="280"/>
      <c r="DQ241" s="280"/>
      <c r="DR241" s="280"/>
      <c r="DS241" s="280"/>
      <c r="DT241" s="280"/>
      <c r="DU241" s="280"/>
      <c r="DV241" s="280"/>
      <c r="DW241" s="280"/>
      <c r="DX241" s="280"/>
      <c r="DY241" s="280"/>
      <c r="DZ241" s="280"/>
      <c r="EA241" s="280"/>
      <c r="EB241" s="280"/>
      <c r="EC241" s="280"/>
      <c r="ED241" s="280"/>
      <c r="EE241" s="280"/>
      <c r="EF241" s="280"/>
      <c r="EG241" s="280"/>
    </row>
    <row r="242" spans="1:137" ht="45" customHeight="1" x14ac:dyDescent="0.25">
      <c r="A242" s="42" t="s">
        <v>35</v>
      </c>
      <c r="B242" s="35" t="s">
        <v>135</v>
      </c>
      <c r="C242" s="66" t="s">
        <v>6</v>
      </c>
      <c r="D242" s="36" t="s">
        <v>173</v>
      </c>
      <c r="E242" s="45" t="s">
        <v>31</v>
      </c>
      <c r="F242" s="37" t="s">
        <v>788</v>
      </c>
      <c r="G242" s="348" t="s">
        <v>763</v>
      </c>
      <c r="H242" s="351"/>
      <c r="I242" s="39">
        <f>H242</f>
        <v>0</v>
      </c>
      <c r="J242" s="343"/>
      <c r="K242" s="34"/>
      <c r="L242" s="34"/>
      <c r="M242" s="34"/>
      <c r="N242" s="34"/>
      <c r="O242" s="34"/>
      <c r="P242" s="34"/>
      <c r="Q242" s="34"/>
      <c r="R242" s="34"/>
      <c r="S242" s="34"/>
      <c r="T242" s="34"/>
      <c r="U242" s="34"/>
      <c r="V242" s="280"/>
      <c r="W242" s="280"/>
      <c r="X242" s="280"/>
      <c r="Y242" s="280"/>
      <c r="Z242" s="280"/>
      <c r="AA242" s="280"/>
      <c r="AB242" s="280"/>
      <c r="AC242" s="280"/>
      <c r="AD242" s="280"/>
      <c r="AE242" s="280"/>
      <c r="AF242" s="280"/>
      <c r="AG242" s="280"/>
      <c r="AH242" s="280"/>
      <c r="AI242" s="280"/>
      <c r="AJ242" s="280"/>
      <c r="AK242" s="280"/>
      <c r="AL242" s="280"/>
      <c r="AM242" s="280"/>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80"/>
      <c r="CI242" s="280"/>
      <c r="CJ242" s="280"/>
      <c r="CK242" s="280"/>
      <c r="CL242" s="280"/>
      <c r="CM242" s="280"/>
      <c r="CN242" s="280"/>
      <c r="CO242" s="280"/>
      <c r="CP242" s="280"/>
      <c r="CQ242" s="280"/>
      <c r="CR242" s="280"/>
      <c r="CS242" s="280"/>
      <c r="CT242" s="280"/>
      <c r="CU242" s="280"/>
      <c r="CV242" s="280"/>
      <c r="CW242" s="280"/>
      <c r="CX242" s="280"/>
      <c r="CY242" s="280"/>
      <c r="CZ242" s="280"/>
      <c r="DA242" s="280"/>
      <c r="DB242" s="280"/>
      <c r="DC242" s="280"/>
      <c r="DD242" s="280"/>
      <c r="DE242" s="280"/>
      <c r="DF242" s="280"/>
      <c r="DG242" s="280"/>
      <c r="DH242" s="280"/>
      <c r="DI242" s="280"/>
      <c r="DJ242" s="280"/>
      <c r="DK242" s="280"/>
      <c r="DL242" s="280"/>
      <c r="DM242" s="280"/>
      <c r="DN242" s="280"/>
      <c r="DO242" s="280"/>
      <c r="DP242" s="280"/>
      <c r="DQ242" s="280"/>
      <c r="DR242" s="280"/>
      <c r="DS242" s="280"/>
      <c r="DT242" s="280"/>
      <c r="DU242" s="280"/>
      <c r="DV242" s="280"/>
      <c r="DW242" s="280"/>
      <c r="DX242" s="280"/>
      <c r="DY242" s="280"/>
      <c r="DZ242" s="280"/>
      <c r="EA242" s="280"/>
      <c r="EB242" s="280"/>
      <c r="EC242" s="280"/>
      <c r="ED242" s="280"/>
      <c r="EE242" s="280"/>
      <c r="EF242" s="280"/>
      <c r="EG242" s="280"/>
    </row>
    <row r="243" spans="1:137" ht="45" customHeight="1" x14ac:dyDescent="0.25">
      <c r="A243" s="42" t="s">
        <v>35</v>
      </c>
      <c r="B243" s="35" t="s">
        <v>135</v>
      </c>
      <c r="C243" s="66" t="s">
        <v>6</v>
      </c>
      <c r="D243" s="36" t="s">
        <v>173</v>
      </c>
      <c r="E243" s="45" t="s">
        <v>31</v>
      </c>
      <c r="F243" s="37" t="s">
        <v>790</v>
      </c>
      <c r="G243" s="348" t="s">
        <v>763</v>
      </c>
      <c r="H243" s="351"/>
      <c r="I243" s="39">
        <f>H243</f>
        <v>0</v>
      </c>
      <c r="J243" s="343"/>
      <c r="K243" s="34"/>
      <c r="L243" s="34"/>
      <c r="M243" s="34"/>
      <c r="N243" s="34"/>
      <c r="O243" s="34"/>
      <c r="P243" s="34"/>
      <c r="Q243" s="34"/>
      <c r="R243" s="34"/>
      <c r="S243" s="34"/>
      <c r="T243" s="34"/>
      <c r="U243" s="34"/>
      <c r="V243" s="280"/>
      <c r="W243" s="280"/>
      <c r="X243" s="280"/>
      <c r="Y243" s="280"/>
      <c r="Z243" s="280"/>
      <c r="AA243" s="280"/>
      <c r="AB243" s="280"/>
      <c r="AC243" s="280"/>
      <c r="AD243" s="280"/>
      <c r="AE243" s="280"/>
      <c r="AF243" s="280"/>
      <c r="AG243" s="280"/>
      <c r="AH243" s="280"/>
      <c r="AI243" s="280"/>
      <c r="AJ243" s="280"/>
      <c r="AK243" s="280"/>
      <c r="AL243" s="280"/>
      <c r="AM243" s="280"/>
      <c r="AN243" s="280"/>
      <c r="AO243" s="280"/>
      <c r="AP243" s="280"/>
      <c r="AQ243" s="280"/>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80"/>
      <c r="CI243" s="280"/>
      <c r="CJ243" s="280"/>
      <c r="CK243" s="280"/>
      <c r="CL243" s="280"/>
      <c r="CM243" s="280"/>
      <c r="CN243" s="280"/>
      <c r="CO243" s="280"/>
      <c r="CP243" s="280"/>
      <c r="CQ243" s="280"/>
      <c r="CR243" s="280"/>
      <c r="CS243" s="280"/>
      <c r="CT243" s="280"/>
      <c r="CU243" s="280"/>
      <c r="CV243" s="280"/>
      <c r="CW243" s="280"/>
      <c r="CX243" s="280"/>
      <c r="CY243" s="280"/>
      <c r="CZ243" s="280"/>
      <c r="DA243" s="280"/>
      <c r="DB243" s="280"/>
      <c r="DC243" s="280"/>
      <c r="DD243" s="280"/>
      <c r="DE243" s="280"/>
      <c r="DF243" s="280"/>
      <c r="DG243" s="280"/>
      <c r="DH243" s="280"/>
      <c r="DI243" s="280"/>
      <c r="DJ243" s="280"/>
      <c r="DK243" s="280"/>
      <c r="DL243" s="280"/>
      <c r="DM243" s="280"/>
      <c r="DN243" s="280"/>
      <c r="DO243" s="280"/>
      <c r="DP243" s="280"/>
      <c r="DQ243" s="280"/>
      <c r="DR243" s="280"/>
      <c r="DS243" s="280"/>
      <c r="DT243" s="280"/>
      <c r="DU243" s="280"/>
      <c r="DV243" s="280"/>
      <c r="DW243" s="280"/>
      <c r="DX243" s="280"/>
      <c r="DY243" s="280"/>
      <c r="DZ243" s="280"/>
      <c r="EA243" s="280"/>
      <c r="EB243" s="280"/>
      <c r="EC243" s="280"/>
      <c r="ED243" s="280"/>
      <c r="EE243" s="280"/>
      <c r="EF243" s="280"/>
      <c r="EG243" s="280"/>
    </row>
    <row r="244" spans="1:137" ht="45" customHeight="1" x14ac:dyDescent="0.25">
      <c r="A244" s="62" t="s">
        <v>676</v>
      </c>
      <c r="B244" s="36" t="s">
        <v>132</v>
      </c>
      <c r="C244" s="76" t="s">
        <v>7</v>
      </c>
      <c r="D244" s="36" t="s">
        <v>173</v>
      </c>
      <c r="E244" s="35" t="s">
        <v>30</v>
      </c>
      <c r="F244" s="212" t="s">
        <v>660</v>
      </c>
      <c r="G244" s="345"/>
      <c r="H244" s="351"/>
      <c r="I244" s="39">
        <f>IF(H244=Base!W1,1,0)</f>
        <v>0</v>
      </c>
      <c r="J244" s="343"/>
      <c r="K244" s="34"/>
      <c r="L244" s="34"/>
      <c r="M244" s="34"/>
      <c r="N244" s="34"/>
      <c r="O244" s="34"/>
      <c r="P244" s="34"/>
      <c r="Q244" s="34"/>
      <c r="R244" s="34"/>
      <c r="S244" s="34"/>
      <c r="T244" s="34"/>
      <c r="U244" s="34"/>
      <c r="V244" s="280"/>
      <c r="W244" s="280"/>
      <c r="X244" s="280"/>
      <c r="Y244" s="280"/>
      <c r="Z244" s="280"/>
      <c r="AA244" s="280"/>
      <c r="AB244" s="280"/>
      <c r="AC244" s="280"/>
      <c r="AD244" s="280"/>
      <c r="AE244" s="280"/>
      <c r="AF244" s="280"/>
      <c r="AG244" s="280"/>
      <c r="AH244" s="280"/>
      <c r="AI244" s="280"/>
      <c r="AJ244" s="280"/>
      <c r="AK244" s="280"/>
      <c r="AL244" s="280"/>
      <c r="AM244" s="280"/>
      <c r="AN244" s="280"/>
      <c r="AO244" s="280"/>
      <c r="AP244" s="280"/>
      <c r="AQ244" s="280"/>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80"/>
      <c r="CI244" s="280"/>
      <c r="CJ244" s="280"/>
      <c r="CK244" s="280"/>
      <c r="CL244" s="280"/>
      <c r="CM244" s="280"/>
      <c r="CN244" s="280"/>
      <c r="CO244" s="280"/>
      <c r="CP244" s="280"/>
      <c r="CQ244" s="280"/>
      <c r="CR244" s="280"/>
      <c r="CS244" s="280"/>
      <c r="CT244" s="280"/>
      <c r="CU244" s="280"/>
      <c r="CV244" s="280"/>
      <c r="CW244" s="280"/>
      <c r="CX244" s="280"/>
      <c r="CY244" s="280"/>
      <c r="CZ244" s="280"/>
      <c r="DA244" s="280"/>
      <c r="DB244" s="280"/>
      <c r="DC244" s="280"/>
      <c r="DD244" s="280"/>
      <c r="DE244" s="280"/>
      <c r="DF244" s="280"/>
      <c r="DG244" s="280"/>
      <c r="DH244" s="280"/>
      <c r="DI244" s="280"/>
      <c r="DJ244" s="280"/>
      <c r="DK244" s="280"/>
      <c r="DL244" s="280"/>
      <c r="DM244" s="280"/>
      <c r="DN244" s="280"/>
      <c r="DO244" s="280"/>
      <c r="DP244" s="280"/>
      <c r="DQ244" s="280"/>
      <c r="DR244" s="280"/>
      <c r="DS244" s="280"/>
      <c r="DT244" s="280"/>
      <c r="DU244" s="280"/>
      <c r="DV244" s="280"/>
      <c r="DW244" s="280"/>
      <c r="DX244" s="280"/>
      <c r="DY244" s="280"/>
      <c r="DZ244" s="280"/>
      <c r="EA244" s="280"/>
      <c r="EB244" s="280"/>
      <c r="EC244" s="280"/>
      <c r="ED244" s="280"/>
      <c r="EE244" s="280"/>
      <c r="EF244" s="280"/>
      <c r="EG244" s="280"/>
    </row>
    <row r="245" spans="1:137" ht="45" customHeight="1" x14ac:dyDescent="0.25">
      <c r="A245" s="62" t="s">
        <v>676</v>
      </c>
      <c r="B245" s="35" t="s">
        <v>50</v>
      </c>
      <c r="C245" s="76" t="s">
        <v>7</v>
      </c>
      <c r="D245" s="36" t="s">
        <v>173</v>
      </c>
      <c r="E245" s="35" t="s">
        <v>174</v>
      </c>
      <c r="F245" s="213" t="s">
        <v>661</v>
      </c>
      <c r="G245" s="345"/>
      <c r="H245" s="351"/>
      <c r="I245" s="39">
        <f>IF(H245=Base!W1,1,0)</f>
        <v>0</v>
      </c>
      <c r="J245" s="343"/>
      <c r="K245" s="34"/>
      <c r="L245" s="34"/>
      <c r="M245" s="34"/>
      <c r="N245" s="34"/>
      <c r="O245" s="34"/>
      <c r="P245" s="34"/>
      <c r="Q245" s="34"/>
      <c r="R245" s="34"/>
      <c r="S245" s="34"/>
      <c r="T245" s="34"/>
      <c r="U245" s="34"/>
      <c r="V245" s="280"/>
      <c r="W245" s="280"/>
      <c r="X245" s="280"/>
      <c r="Y245" s="280"/>
      <c r="Z245" s="280"/>
      <c r="AA245" s="280"/>
      <c r="AB245" s="280"/>
      <c r="AC245" s="280"/>
      <c r="AD245" s="280"/>
      <c r="AE245" s="280"/>
      <c r="AF245" s="280"/>
      <c r="AG245" s="280"/>
      <c r="AH245" s="280"/>
      <c r="AI245" s="280"/>
      <c r="AJ245" s="280"/>
      <c r="AK245" s="280"/>
      <c r="AL245" s="280"/>
      <c r="AM245" s="280"/>
      <c r="AN245" s="280"/>
      <c r="AO245" s="280"/>
      <c r="AP245" s="280"/>
      <c r="AQ245" s="280"/>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c r="BN245" s="280"/>
      <c r="BO245" s="280"/>
      <c r="BP245" s="280"/>
      <c r="BQ245" s="280"/>
      <c r="BR245" s="280"/>
      <c r="BS245" s="280"/>
      <c r="BT245" s="280"/>
      <c r="BU245" s="280"/>
      <c r="BV245" s="280"/>
      <c r="BW245" s="280"/>
      <c r="BX245" s="280"/>
      <c r="BY245" s="280"/>
      <c r="BZ245" s="280"/>
      <c r="CA245" s="280"/>
      <c r="CB245" s="280"/>
      <c r="CC245" s="280"/>
      <c r="CD245" s="280"/>
      <c r="CE245" s="280"/>
      <c r="CF245" s="280"/>
      <c r="CG245" s="280"/>
      <c r="CH245" s="280"/>
      <c r="CI245" s="280"/>
      <c r="CJ245" s="280"/>
      <c r="CK245" s="280"/>
      <c r="CL245" s="280"/>
      <c r="CM245" s="280"/>
      <c r="CN245" s="280"/>
      <c r="CO245" s="280"/>
      <c r="CP245" s="280"/>
      <c r="CQ245" s="280"/>
      <c r="CR245" s="280"/>
      <c r="CS245" s="280"/>
      <c r="CT245" s="280"/>
      <c r="CU245" s="280"/>
      <c r="CV245" s="280"/>
      <c r="CW245" s="280"/>
      <c r="CX245" s="280"/>
      <c r="CY245" s="280"/>
      <c r="CZ245" s="280"/>
      <c r="DA245" s="280"/>
      <c r="DB245" s="280"/>
      <c r="DC245" s="280"/>
      <c r="DD245" s="280"/>
      <c r="DE245" s="280"/>
      <c r="DF245" s="280"/>
      <c r="DG245" s="280"/>
      <c r="DH245" s="280"/>
      <c r="DI245" s="280"/>
      <c r="DJ245" s="280"/>
      <c r="DK245" s="280"/>
      <c r="DL245" s="280"/>
      <c r="DM245" s="280"/>
      <c r="DN245" s="280"/>
      <c r="DO245" s="280"/>
      <c r="DP245" s="280"/>
      <c r="DQ245" s="280"/>
      <c r="DR245" s="280"/>
      <c r="DS245" s="280"/>
      <c r="DT245" s="280"/>
      <c r="DU245" s="280"/>
      <c r="DV245" s="280"/>
      <c r="DW245" s="280"/>
      <c r="DX245" s="280"/>
      <c r="DY245" s="280"/>
      <c r="DZ245" s="280"/>
      <c r="EA245" s="280"/>
      <c r="EB245" s="280"/>
      <c r="EC245" s="280"/>
      <c r="ED245" s="280"/>
      <c r="EE245" s="280"/>
      <c r="EF245" s="280"/>
      <c r="EG245" s="280"/>
    </row>
    <row r="246" spans="1:137" ht="45" customHeight="1" x14ac:dyDescent="0.25">
      <c r="A246" s="62" t="s">
        <v>676</v>
      </c>
      <c r="B246" s="35" t="s">
        <v>50</v>
      </c>
      <c r="C246" s="66" t="s">
        <v>6</v>
      </c>
      <c r="D246" s="36" t="s">
        <v>173</v>
      </c>
      <c r="E246" s="35" t="s">
        <v>174</v>
      </c>
      <c r="F246" s="212" t="s">
        <v>662</v>
      </c>
      <c r="G246" s="345"/>
      <c r="H246" s="351"/>
      <c r="I246" s="39">
        <f>IF(H246=Base!W1,1,0)</f>
        <v>0</v>
      </c>
      <c r="J246" s="343"/>
      <c r="K246" s="34"/>
      <c r="L246" s="34"/>
      <c r="M246" s="34"/>
      <c r="N246" s="34"/>
      <c r="O246" s="34"/>
      <c r="P246" s="34"/>
      <c r="Q246" s="34"/>
      <c r="R246" s="34"/>
      <c r="S246" s="34"/>
      <c r="T246" s="34"/>
      <c r="U246" s="34"/>
      <c r="V246" s="280"/>
      <c r="W246" s="280"/>
      <c r="X246" s="280"/>
      <c r="Y246" s="280"/>
      <c r="Z246" s="280"/>
      <c r="AA246" s="280"/>
      <c r="AB246" s="280"/>
      <c r="AC246" s="280"/>
      <c r="AD246" s="280"/>
      <c r="AE246" s="280"/>
      <c r="AF246" s="280"/>
      <c r="AG246" s="280"/>
      <c r="AH246" s="280"/>
      <c r="AI246" s="280"/>
      <c r="AJ246" s="280"/>
      <c r="AK246" s="280"/>
      <c r="AL246" s="280"/>
      <c r="AM246" s="280"/>
      <c r="AN246" s="280"/>
      <c r="AO246" s="280"/>
      <c r="AP246" s="280"/>
      <c r="AQ246" s="280"/>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c r="BN246" s="280"/>
      <c r="BO246" s="280"/>
      <c r="BP246" s="280"/>
      <c r="BQ246" s="280"/>
      <c r="BR246" s="280"/>
      <c r="BS246" s="280"/>
      <c r="BT246" s="280"/>
      <c r="BU246" s="280"/>
      <c r="BV246" s="280"/>
      <c r="BW246" s="280"/>
      <c r="BX246" s="280"/>
      <c r="BY246" s="280"/>
      <c r="BZ246" s="280"/>
      <c r="CA246" s="280"/>
      <c r="CB246" s="280"/>
      <c r="CC246" s="280"/>
      <c r="CD246" s="280"/>
      <c r="CE246" s="280"/>
      <c r="CF246" s="280"/>
      <c r="CG246" s="280"/>
      <c r="CH246" s="280"/>
      <c r="CI246" s="280"/>
      <c r="CJ246" s="280"/>
      <c r="CK246" s="280"/>
      <c r="CL246" s="280"/>
      <c r="CM246" s="280"/>
      <c r="CN246" s="280"/>
      <c r="CO246" s="280"/>
      <c r="CP246" s="280"/>
      <c r="CQ246" s="280"/>
      <c r="CR246" s="280"/>
      <c r="CS246" s="280"/>
      <c r="CT246" s="280"/>
      <c r="CU246" s="280"/>
      <c r="CV246" s="280"/>
      <c r="CW246" s="280"/>
      <c r="CX246" s="280"/>
      <c r="CY246" s="280"/>
      <c r="CZ246" s="280"/>
      <c r="DA246" s="280"/>
      <c r="DB246" s="280"/>
      <c r="DC246" s="280"/>
      <c r="DD246" s="280"/>
      <c r="DE246" s="280"/>
      <c r="DF246" s="280"/>
      <c r="DG246" s="280"/>
      <c r="DH246" s="280"/>
      <c r="DI246" s="280"/>
      <c r="DJ246" s="280"/>
      <c r="DK246" s="280"/>
      <c r="DL246" s="280"/>
      <c r="DM246" s="280"/>
      <c r="DN246" s="280"/>
      <c r="DO246" s="280"/>
      <c r="DP246" s="280"/>
      <c r="DQ246" s="280"/>
      <c r="DR246" s="280"/>
      <c r="DS246" s="280"/>
      <c r="DT246" s="280"/>
      <c r="DU246" s="280"/>
      <c r="DV246" s="280"/>
      <c r="DW246" s="280"/>
      <c r="DX246" s="280"/>
      <c r="DY246" s="280"/>
      <c r="DZ246" s="280"/>
      <c r="EA246" s="280"/>
      <c r="EB246" s="280"/>
      <c r="EC246" s="280"/>
      <c r="ED246" s="280"/>
      <c r="EE246" s="280"/>
      <c r="EF246" s="280"/>
      <c r="EG246" s="280"/>
    </row>
    <row r="247" spans="1:137" ht="45" customHeight="1" x14ac:dyDescent="0.25">
      <c r="A247" s="62" t="s">
        <v>676</v>
      </c>
      <c r="B247" s="35" t="s">
        <v>50</v>
      </c>
      <c r="C247" s="76" t="s">
        <v>7</v>
      </c>
      <c r="D247" s="36" t="s">
        <v>173</v>
      </c>
      <c r="E247" s="35" t="s">
        <v>174</v>
      </c>
      <c r="F247" s="214" t="s">
        <v>663</v>
      </c>
      <c r="G247" s="345"/>
      <c r="H247" s="351"/>
      <c r="I247" s="39">
        <f>IF(H247=Base!W1,1,0)</f>
        <v>0</v>
      </c>
      <c r="J247" s="343"/>
      <c r="K247" s="34"/>
      <c r="L247" s="34"/>
      <c r="M247" s="34"/>
      <c r="N247" s="34"/>
      <c r="O247" s="34"/>
      <c r="P247" s="34"/>
      <c r="Q247" s="34"/>
      <c r="R247" s="34"/>
      <c r="S247" s="34"/>
      <c r="T247" s="34"/>
      <c r="U247" s="34"/>
      <c r="V247" s="280"/>
      <c r="W247" s="280"/>
      <c r="X247" s="280"/>
      <c r="Y247" s="280"/>
      <c r="Z247" s="280"/>
      <c r="AA247" s="280"/>
      <c r="AB247" s="280"/>
      <c r="AC247" s="280"/>
      <c r="AD247" s="280"/>
      <c r="AE247" s="280"/>
      <c r="AF247" s="280"/>
      <c r="AG247" s="280"/>
      <c r="AH247" s="280"/>
      <c r="AI247" s="280"/>
      <c r="AJ247" s="280"/>
      <c r="AK247" s="280"/>
      <c r="AL247" s="280"/>
      <c r="AM247" s="280"/>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80"/>
      <c r="CI247" s="280"/>
      <c r="CJ247" s="280"/>
      <c r="CK247" s="280"/>
      <c r="CL247" s="280"/>
      <c r="CM247" s="280"/>
      <c r="CN247" s="280"/>
      <c r="CO247" s="280"/>
      <c r="CP247" s="280"/>
      <c r="CQ247" s="280"/>
      <c r="CR247" s="280"/>
      <c r="CS247" s="280"/>
      <c r="CT247" s="280"/>
      <c r="CU247" s="280"/>
      <c r="CV247" s="280"/>
      <c r="CW247" s="280"/>
      <c r="CX247" s="280"/>
      <c r="CY247" s="280"/>
      <c r="CZ247" s="280"/>
      <c r="DA247" s="280"/>
      <c r="DB247" s="280"/>
      <c r="DC247" s="280"/>
      <c r="DD247" s="280"/>
      <c r="DE247" s="280"/>
      <c r="DF247" s="280"/>
      <c r="DG247" s="280"/>
      <c r="DH247" s="280"/>
      <c r="DI247" s="280"/>
      <c r="DJ247" s="280"/>
      <c r="DK247" s="280"/>
      <c r="DL247" s="280"/>
      <c r="DM247" s="280"/>
      <c r="DN247" s="280"/>
      <c r="DO247" s="280"/>
      <c r="DP247" s="280"/>
      <c r="DQ247" s="280"/>
      <c r="DR247" s="280"/>
      <c r="DS247" s="280"/>
      <c r="DT247" s="280"/>
      <c r="DU247" s="280"/>
      <c r="DV247" s="280"/>
      <c r="DW247" s="280"/>
      <c r="DX247" s="280"/>
      <c r="DY247" s="280"/>
      <c r="DZ247" s="280"/>
      <c r="EA247" s="280"/>
      <c r="EB247" s="280"/>
      <c r="EC247" s="280"/>
      <c r="ED247" s="280"/>
      <c r="EE247" s="280"/>
      <c r="EF247" s="280"/>
      <c r="EG247" s="280"/>
    </row>
    <row r="248" spans="1:137" ht="45" customHeight="1" x14ac:dyDescent="0.25">
      <c r="A248" s="62" t="s">
        <v>676</v>
      </c>
      <c r="B248" s="35" t="s">
        <v>50</v>
      </c>
      <c r="C248" s="76" t="s">
        <v>7</v>
      </c>
      <c r="D248" s="36" t="s">
        <v>173</v>
      </c>
      <c r="E248" s="35" t="s">
        <v>174</v>
      </c>
      <c r="F248" s="212" t="s">
        <v>664</v>
      </c>
      <c r="G248" s="345"/>
      <c r="H248" s="351"/>
      <c r="I248" s="39">
        <f>IF(H248=Base!W1,1,0)</f>
        <v>0</v>
      </c>
      <c r="J248" s="343"/>
      <c r="K248" s="34"/>
      <c r="L248" s="34"/>
      <c r="M248" s="34"/>
      <c r="N248" s="34"/>
      <c r="O248" s="34"/>
      <c r="P248" s="34"/>
      <c r="Q248" s="34"/>
      <c r="R248" s="34"/>
      <c r="S248" s="34"/>
      <c r="T248" s="34"/>
      <c r="U248" s="34"/>
      <c r="V248" s="280"/>
      <c r="W248" s="280"/>
      <c r="X248" s="280"/>
      <c r="Y248" s="280"/>
      <c r="Z248" s="280"/>
      <c r="AA248" s="280"/>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80"/>
      <c r="CI248" s="280"/>
      <c r="CJ248" s="280"/>
      <c r="CK248" s="280"/>
      <c r="CL248" s="280"/>
      <c r="CM248" s="280"/>
      <c r="CN248" s="280"/>
      <c r="CO248" s="280"/>
      <c r="CP248" s="280"/>
      <c r="CQ248" s="280"/>
      <c r="CR248" s="280"/>
      <c r="CS248" s="280"/>
      <c r="CT248" s="280"/>
      <c r="CU248" s="280"/>
      <c r="CV248" s="280"/>
      <c r="CW248" s="280"/>
      <c r="CX248" s="280"/>
      <c r="CY248" s="280"/>
      <c r="CZ248" s="280"/>
      <c r="DA248" s="280"/>
      <c r="DB248" s="280"/>
      <c r="DC248" s="280"/>
      <c r="DD248" s="280"/>
      <c r="DE248" s="280"/>
      <c r="DF248" s="280"/>
      <c r="DG248" s="280"/>
      <c r="DH248" s="280"/>
      <c r="DI248" s="280"/>
      <c r="DJ248" s="280"/>
      <c r="DK248" s="280"/>
      <c r="DL248" s="280"/>
      <c r="DM248" s="280"/>
      <c r="DN248" s="280"/>
      <c r="DO248" s="280"/>
      <c r="DP248" s="280"/>
      <c r="DQ248" s="280"/>
      <c r="DR248" s="280"/>
      <c r="DS248" s="280"/>
      <c r="DT248" s="280"/>
      <c r="DU248" s="280"/>
      <c r="DV248" s="280"/>
      <c r="DW248" s="280"/>
      <c r="DX248" s="280"/>
      <c r="DY248" s="280"/>
      <c r="DZ248" s="280"/>
      <c r="EA248" s="280"/>
      <c r="EB248" s="280"/>
      <c r="EC248" s="280"/>
      <c r="ED248" s="280"/>
      <c r="EE248" s="280"/>
      <c r="EF248" s="280"/>
      <c r="EG248" s="280"/>
    </row>
    <row r="249" spans="1:137" ht="45" customHeight="1" x14ac:dyDescent="0.25">
      <c r="A249" s="62" t="s">
        <v>676</v>
      </c>
      <c r="B249" s="35" t="s">
        <v>50</v>
      </c>
      <c r="C249" s="76" t="s">
        <v>7</v>
      </c>
      <c r="D249" s="36" t="s">
        <v>26</v>
      </c>
      <c r="E249" s="35" t="s">
        <v>32</v>
      </c>
      <c r="F249" s="212" t="s">
        <v>665</v>
      </c>
      <c r="G249" s="345"/>
      <c r="H249" s="351"/>
      <c r="I249" s="39">
        <f>IF(H249=Base!W1,1,0)</f>
        <v>0</v>
      </c>
      <c r="J249" s="343"/>
      <c r="K249" s="34"/>
      <c r="L249" s="34"/>
      <c r="M249" s="34"/>
      <c r="N249" s="34"/>
      <c r="O249" s="34"/>
      <c r="P249" s="34"/>
      <c r="Q249" s="34"/>
      <c r="R249" s="34"/>
      <c r="S249" s="34"/>
      <c r="T249" s="34"/>
      <c r="U249" s="34"/>
      <c r="V249" s="280"/>
      <c r="W249" s="280"/>
      <c r="X249" s="280"/>
      <c r="Y249" s="280"/>
      <c r="Z249" s="280"/>
      <c r="AA249" s="280"/>
      <c r="AB249" s="280"/>
      <c r="AC249" s="280"/>
      <c r="AD249" s="280"/>
      <c r="AE249" s="280"/>
      <c r="AF249" s="280"/>
      <c r="AG249" s="280"/>
      <c r="AH249" s="280"/>
      <c r="AI249" s="280"/>
      <c r="AJ249" s="280"/>
      <c r="AK249" s="280"/>
      <c r="AL249" s="280"/>
      <c r="AM249" s="280"/>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80"/>
      <c r="CI249" s="280"/>
      <c r="CJ249" s="280"/>
      <c r="CK249" s="280"/>
      <c r="CL249" s="280"/>
      <c r="CM249" s="280"/>
      <c r="CN249" s="280"/>
      <c r="CO249" s="280"/>
      <c r="CP249" s="280"/>
      <c r="CQ249" s="280"/>
      <c r="CR249" s="280"/>
      <c r="CS249" s="280"/>
      <c r="CT249" s="280"/>
      <c r="CU249" s="280"/>
      <c r="CV249" s="280"/>
      <c r="CW249" s="280"/>
      <c r="CX249" s="280"/>
      <c r="CY249" s="280"/>
      <c r="CZ249" s="280"/>
      <c r="DA249" s="280"/>
      <c r="DB249" s="280"/>
      <c r="DC249" s="280"/>
      <c r="DD249" s="280"/>
      <c r="DE249" s="280"/>
      <c r="DF249" s="280"/>
      <c r="DG249" s="280"/>
      <c r="DH249" s="280"/>
      <c r="DI249" s="280"/>
      <c r="DJ249" s="280"/>
      <c r="DK249" s="280"/>
      <c r="DL249" s="280"/>
      <c r="DM249" s="280"/>
      <c r="DN249" s="280"/>
      <c r="DO249" s="280"/>
      <c r="DP249" s="280"/>
      <c r="DQ249" s="280"/>
      <c r="DR249" s="280"/>
      <c r="DS249" s="280"/>
      <c r="DT249" s="280"/>
      <c r="DU249" s="280"/>
      <c r="DV249" s="280"/>
      <c r="DW249" s="280"/>
      <c r="DX249" s="280"/>
      <c r="DY249" s="280"/>
      <c r="DZ249" s="280"/>
      <c r="EA249" s="280"/>
      <c r="EB249" s="280"/>
      <c r="EC249" s="280"/>
      <c r="ED249" s="280"/>
      <c r="EE249" s="280"/>
      <c r="EF249" s="280"/>
      <c r="EG249" s="280"/>
    </row>
    <row r="250" spans="1:137" ht="45" customHeight="1" x14ac:dyDescent="0.25">
      <c r="A250" s="62" t="s">
        <v>676</v>
      </c>
      <c r="B250" s="35" t="s">
        <v>134</v>
      </c>
      <c r="C250" s="76" t="s">
        <v>7</v>
      </c>
      <c r="D250" s="36" t="s">
        <v>10</v>
      </c>
      <c r="E250" s="35" t="s">
        <v>355</v>
      </c>
      <c r="F250" s="212" t="s">
        <v>691</v>
      </c>
      <c r="G250" s="347" t="s">
        <v>764</v>
      </c>
      <c r="H250" s="351"/>
      <c r="I250" s="39">
        <f>IF(H250=Base!W1,1,0)</f>
        <v>0</v>
      </c>
      <c r="J250" s="343"/>
      <c r="K250" s="34"/>
      <c r="L250" s="34"/>
      <c r="M250" s="34"/>
      <c r="N250" s="34"/>
      <c r="O250" s="34"/>
      <c r="P250" s="34"/>
      <c r="Q250" s="34"/>
      <c r="R250" s="34"/>
      <c r="S250" s="34"/>
      <c r="T250" s="34"/>
      <c r="U250" s="34"/>
      <c r="V250" s="280"/>
      <c r="W250" s="280"/>
      <c r="X250" s="280"/>
      <c r="Y250" s="280"/>
      <c r="Z250" s="280"/>
      <c r="AA250" s="280"/>
      <c r="AB250" s="280"/>
      <c r="AC250" s="280"/>
      <c r="AD250" s="280"/>
      <c r="AE250" s="280"/>
      <c r="AF250" s="280"/>
      <c r="AG250" s="280"/>
      <c r="AH250" s="280"/>
      <c r="AI250" s="280"/>
      <c r="AJ250" s="280"/>
      <c r="AK250" s="280"/>
      <c r="AL250" s="280"/>
      <c r="AM250" s="280"/>
      <c r="AN250" s="280"/>
      <c r="AO250" s="280"/>
      <c r="AP250" s="280"/>
      <c r="AQ250" s="280"/>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80"/>
      <c r="CI250" s="280"/>
      <c r="CJ250" s="280"/>
      <c r="CK250" s="280"/>
      <c r="CL250" s="280"/>
      <c r="CM250" s="280"/>
      <c r="CN250" s="280"/>
      <c r="CO250" s="280"/>
      <c r="CP250" s="280"/>
      <c r="CQ250" s="280"/>
      <c r="CR250" s="280"/>
      <c r="CS250" s="280"/>
      <c r="CT250" s="280"/>
      <c r="CU250" s="280"/>
      <c r="CV250" s="280"/>
      <c r="CW250" s="280"/>
      <c r="CX250" s="280"/>
      <c r="CY250" s="280"/>
      <c r="CZ250" s="280"/>
      <c r="DA250" s="280"/>
      <c r="DB250" s="280"/>
      <c r="DC250" s="280"/>
      <c r="DD250" s="280"/>
      <c r="DE250" s="280"/>
      <c r="DF250" s="280"/>
      <c r="DG250" s="280"/>
      <c r="DH250" s="280"/>
      <c r="DI250" s="280"/>
      <c r="DJ250" s="280"/>
      <c r="DK250" s="280"/>
      <c r="DL250" s="280"/>
      <c r="DM250" s="280"/>
      <c r="DN250" s="280"/>
      <c r="DO250" s="280"/>
      <c r="DP250" s="280"/>
      <c r="DQ250" s="280"/>
      <c r="DR250" s="280"/>
      <c r="DS250" s="280"/>
      <c r="DT250" s="280"/>
      <c r="DU250" s="280"/>
      <c r="DV250" s="280"/>
      <c r="DW250" s="280"/>
      <c r="DX250" s="280"/>
      <c r="DY250" s="280"/>
      <c r="DZ250" s="280"/>
      <c r="EA250" s="280"/>
      <c r="EB250" s="280"/>
      <c r="EC250" s="280"/>
      <c r="ED250" s="280"/>
      <c r="EE250" s="280"/>
      <c r="EF250" s="280"/>
      <c r="EG250" s="280"/>
    </row>
    <row r="251" spans="1:137" ht="45" customHeight="1" x14ac:dyDescent="0.25">
      <c r="A251" s="62" t="s">
        <v>676</v>
      </c>
      <c r="B251" s="35" t="s">
        <v>134</v>
      </c>
      <c r="C251" s="76" t="s">
        <v>7</v>
      </c>
      <c r="D251" s="36" t="s">
        <v>10</v>
      </c>
      <c r="E251" s="35" t="s">
        <v>190</v>
      </c>
      <c r="F251" s="212" t="s">
        <v>666</v>
      </c>
      <c r="G251" s="347" t="s">
        <v>764</v>
      </c>
      <c r="H251" s="351"/>
      <c r="I251" s="39">
        <f>IF(H251=Base!X1,1,0)</f>
        <v>0</v>
      </c>
      <c r="J251" s="343"/>
      <c r="K251" s="34"/>
      <c r="L251" s="34"/>
      <c r="M251" s="34"/>
      <c r="N251" s="34"/>
      <c r="O251" s="34"/>
      <c r="P251" s="34"/>
      <c r="Q251" s="34"/>
      <c r="R251" s="34"/>
      <c r="S251" s="34"/>
      <c r="T251" s="34"/>
      <c r="U251" s="34"/>
      <c r="V251" s="280"/>
      <c r="W251" s="280"/>
      <c r="X251" s="280"/>
      <c r="Y251" s="280"/>
      <c r="Z251" s="280"/>
      <c r="AA251" s="280"/>
      <c r="AB251" s="280"/>
      <c r="AC251" s="280"/>
      <c r="AD251" s="280"/>
      <c r="AE251" s="280"/>
      <c r="AF251" s="280"/>
      <c r="AG251" s="280"/>
      <c r="AH251" s="280"/>
      <c r="AI251" s="280"/>
      <c r="AJ251" s="280"/>
      <c r="AK251" s="280"/>
      <c r="AL251" s="280"/>
      <c r="AM251" s="280"/>
      <c r="AN251" s="280"/>
      <c r="AO251" s="280"/>
      <c r="AP251" s="280"/>
      <c r="AQ251" s="280"/>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c r="BN251" s="280"/>
      <c r="BO251" s="280"/>
      <c r="BP251" s="280"/>
      <c r="BQ251" s="280"/>
      <c r="BR251" s="280"/>
      <c r="BS251" s="280"/>
      <c r="BT251" s="280"/>
      <c r="BU251" s="280"/>
      <c r="BV251" s="280"/>
      <c r="BW251" s="280"/>
      <c r="BX251" s="280"/>
      <c r="BY251" s="280"/>
      <c r="BZ251" s="280"/>
      <c r="CA251" s="280"/>
      <c r="CB251" s="280"/>
      <c r="CC251" s="280"/>
      <c r="CD251" s="280"/>
      <c r="CE251" s="280"/>
      <c r="CF251" s="280"/>
      <c r="CG251" s="280"/>
      <c r="CH251" s="280"/>
      <c r="CI251" s="280"/>
      <c r="CJ251" s="280"/>
      <c r="CK251" s="280"/>
      <c r="CL251" s="280"/>
      <c r="CM251" s="280"/>
      <c r="CN251" s="280"/>
      <c r="CO251" s="280"/>
      <c r="CP251" s="280"/>
      <c r="CQ251" s="280"/>
      <c r="CR251" s="280"/>
      <c r="CS251" s="280"/>
      <c r="CT251" s="280"/>
      <c r="CU251" s="280"/>
      <c r="CV251" s="280"/>
      <c r="CW251" s="280"/>
      <c r="CX251" s="280"/>
      <c r="CY251" s="280"/>
      <c r="CZ251" s="280"/>
      <c r="DA251" s="280"/>
      <c r="DB251" s="280"/>
      <c r="DC251" s="280"/>
      <c r="DD251" s="280"/>
      <c r="DE251" s="280"/>
      <c r="DF251" s="280"/>
      <c r="DG251" s="280"/>
      <c r="DH251" s="280"/>
      <c r="DI251" s="280"/>
      <c r="DJ251" s="280"/>
      <c r="DK251" s="280"/>
      <c r="DL251" s="280"/>
      <c r="DM251" s="280"/>
      <c r="DN251" s="280"/>
      <c r="DO251" s="280"/>
      <c r="DP251" s="280"/>
      <c r="DQ251" s="280"/>
      <c r="DR251" s="280"/>
      <c r="DS251" s="280"/>
      <c r="DT251" s="280"/>
      <c r="DU251" s="280"/>
      <c r="DV251" s="280"/>
      <c r="DW251" s="280"/>
      <c r="DX251" s="280"/>
      <c r="DY251" s="280"/>
      <c r="DZ251" s="280"/>
      <c r="EA251" s="280"/>
      <c r="EB251" s="280"/>
      <c r="EC251" s="280"/>
      <c r="ED251" s="280"/>
      <c r="EE251" s="280"/>
      <c r="EF251" s="280"/>
      <c r="EG251" s="280"/>
    </row>
    <row r="252" spans="1:137" ht="45" customHeight="1" x14ac:dyDescent="0.25">
      <c r="A252" s="62" t="s">
        <v>676</v>
      </c>
      <c r="B252" s="35" t="s">
        <v>134</v>
      </c>
      <c r="C252" s="76" t="s">
        <v>7</v>
      </c>
      <c r="D252" s="36" t="s">
        <v>10</v>
      </c>
      <c r="E252" s="35" t="s">
        <v>355</v>
      </c>
      <c r="F252" s="212" t="s">
        <v>692</v>
      </c>
      <c r="G252" s="347" t="s">
        <v>764</v>
      </c>
      <c r="H252" s="351"/>
      <c r="I252" s="39">
        <f>IF(H252=Base!X1,1,0)</f>
        <v>0</v>
      </c>
      <c r="J252" s="343"/>
      <c r="K252" s="34"/>
      <c r="L252" s="34"/>
      <c r="M252" s="34"/>
      <c r="N252" s="34"/>
      <c r="O252" s="34"/>
      <c r="P252" s="34"/>
      <c r="Q252" s="34"/>
      <c r="R252" s="34"/>
      <c r="S252" s="34"/>
      <c r="T252" s="34"/>
      <c r="U252" s="34"/>
      <c r="V252" s="280"/>
      <c r="W252" s="280"/>
      <c r="X252" s="280"/>
      <c r="Y252" s="280"/>
      <c r="Z252" s="280"/>
      <c r="AA252" s="280"/>
      <c r="AB252" s="280"/>
      <c r="AC252" s="280"/>
      <c r="AD252" s="280"/>
      <c r="AE252" s="280"/>
      <c r="AF252" s="280"/>
      <c r="AG252" s="280"/>
      <c r="AH252" s="280"/>
      <c r="AI252" s="280"/>
      <c r="AJ252" s="280"/>
      <c r="AK252" s="280"/>
      <c r="AL252" s="280"/>
      <c r="AM252" s="280"/>
      <c r="AN252" s="280"/>
      <c r="AO252" s="280"/>
      <c r="AP252" s="280"/>
      <c r="AQ252" s="280"/>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c r="BN252" s="280"/>
      <c r="BO252" s="280"/>
      <c r="BP252" s="280"/>
      <c r="BQ252" s="280"/>
      <c r="BR252" s="280"/>
      <c r="BS252" s="280"/>
      <c r="BT252" s="280"/>
      <c r="BU252" s="280"/>
      <c r="BV252" s="280"/>
      <c r="BW252" s="280"/>
      <c r="BX252" s="280"/>
      <c r="BY252" s="280"/>
      <c r="BZ252" s="280"/>
      <c r="CA252" s="280"/>
      <c r="CB252" s="280"/>
      <c r="CC252" s="280"/>
      <c r="CD252" s="280"/>
      <c r="CE252" s="280"/>
      <c r="CF252" s="280"/>
      <c r="CG252" s="280"/>
      <c r="CH252" s="280"/>
      <c r="CI252" s="280"/>
      <c r="CJ252" s="280"/>
      <c r="CK252" s="280"/>
      <c r="CL252" s="280"/>
      <c r="CM252" s="280"/>
      <c r="CN252" s="280"/>
      <c r="CO252" s="280"/>
      <c r="CP252" s="280"/>
      <c r="CQ252" s="280"/>
      <c r="CR252" s="280"/>
      <c r="CS252" s="280"/>
      <c r="CT252" s="280"/>
      <c r="CU252" s="280"/>
      <c r="CV252" s="280"/>
      <c r="CW252" s="280"/>
      <c r="CX252" s="280"/>
      <c r="CY252" s="280"/>
      <c r="CZ252" s="280"/>
      <c r="DA252" s="280"/>
      <c r="DB252" s="280"/>
      <c r="DC252" s="280"/>
      <c r="DD252" s="280"/>
      <c r="DE252" s="280"/>
      <c r="DF252" s="280"/>
      <c r="DG252" s="280"/>
      <c r="DH252" s="280"/>
      <c r="DI252" s="280"/>
      <c r="DJ252" s="280"/>
      <c r="DK252" s="280"/>
      <c r="DL252" s="280"/>
      <c r="DM252" s="280"/>
      <c r="DN252" s="280"/>
      <c r="DO252" s="280"/>
      <c r="DP252" s="280"/>
      <c r="DQ252" s="280"/>
      <c r="DR252" s="280"/>
      <c r="DS252" s="280"/>
      <c r="DT252" s="280"/>
      <c r="DU252" s="280"/>
      <c r="DV252" s="280"/>
      <c r="DW252" s="280"/>
      <c r="DX252" s="280"/>
      <c r="DY252" s="280"/>
      <c r="DZ252" s="280"/>
      <c r="EA252" s="280"/>
      <c r="EB252" s="280"/>
      <c r="EC252" s="280"/>
      <c r="ED252" s="280"/>
      <c r="EE252" s="280"/>
      <c r="EF252" s="280"/>
      <c r="EG252" s="280"/>
    </row>
    <row r="253" spans="1:137" ht="45" customHeight="1" x14ac:dyDescent="0.25">
      <c r="A253" s="62" t="s">
        <v>676</v>
      </c>
      <c r="B253" s="35" t="s">
        <v>134</v>
      </c>
      <c r="C253" s="66" t="s">
        <v>7</v>
      </c>
      <c r="D253" s="36" t="s">
        <v>10</v>
      </c>
      <c r="E253" s="35" t="s">
        <v>43</v>
      </c>
      <c r="F253" s="212" t="s">
        <v>667</v>
      </c>
      <c r="G253" s="347" t="s">
        <v>764</v>
      </c>
      <c r="H253" s="351"/>
      <c r="I253" s="39">
        <f>IF(H253=Base!X1,1,0)</f>
        <v>0</v>
      </c>
      <c r="J253" s="343"/>
      <c r="K253" s="34"/>
      <c r="L253" s="34"/>
      <c r="M253" s="34"/>
      <c r="N253" s="34"/>
      <c r="O253" s="34"/>
      <c r="P253" s="34"/>
      <c r="Q253" s="34"/>
      <c r="R253" s="34"/>
      <c r="S253" s="34"/>
      <c r="T253" s="34"/>
      <c r="U253" s="34"/>
      <c r="V253" s="280"/>
      <c r="W253" s="280"/>
      <c r="X253" s="280"/>
      <c r="Y253" s="280"/>
      <c r="Z253" s="280"/>
      <c r="AA253" s="280"/>
      <c r="AB253" s="280"/>
      <c r="AC253" s="280"/>
      <c r="AD253" s="280"/>
      <c r="AE253" s="280"/>
      <c r="AF253" s="280"/>
      <c r="AG253" s="280"/>
      <c r="AH253" s="280"/>
      <c r="AI253" s="280"/>
      <c r="AJ253" s="280"/>
      <c r="AK253" s="280"/>
      <c r="AL253" s="280"/>
      <c r="AM253" s="280"/>
      <c r="AN253" s="280"/>
      <c r="AO253" s="280"/>
      <c r="AP253" s="280"/>
      <c r="AQ253" s="280"/>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c r="BN253" s="280"/>
      <c r="BO253" s="280"/>
      <c r="BP253" s="280"/>
      <c r="BQ253" s="280"/>
      <c r="BR253" s="280"/>
      <c r="BS253" s="280"/>
      <c r="BT253" s="280"/>
      <c r="BU253" s="280"/>
      <c r="BV253" s="280"/>
      <c r="BW253" s="280"/>
      <c r="BX253" s="280"/>
      <c r="BY253" s="280"/>
      <c r="BZ253" s="280"/>
      <c r="CA253" s="280"/>
      <c r="CB253" s="280"/>
      <c r="CC253" s="280"/>
      <c r="CD253" s="280"/>
      <c r="CE253" s="280"/>
      <c r="CF253" s="280"/>
      <c r="CG253" s="280"/>
      <c r="CH253" s="280"/>
      <c r="CI253" s="280"/>
      <c r="CJ253" s="280"/>
      <c r="CK253" s="280"/>
      <c r="CL253" s="280"/>
      <c r="CM253" s="280"/>
      <c r="CN253" s="280"/>
      <c r="CO253" s="280"/>
      <c r="CP253" s="280"/>
      <c r="CQ253" s="280"/>
      <c r="CR253" s="280"/>
      <c r="CS253" s="280"/>
      <c r="CT253" s="280"/>
      <c r="CU253" s="280"/>
      <c r="CV253" s="280"/>
      <c r="CW253" s="280"/>
      <c r="CX253" s="280"/>
      <c r="CY253" s="280"/>
      <c r="CZ253" s="280"/>
      <c r="DA253" s="280"/>
      <c r="DB253" s="280"/>
      <c r="DC253" s="280"/>
      <c r="DD253" s="280"/>
      <c r="DE253" s="280"/>
      <c r="DF253" s="280"/>
      <c r="DG253" s="280"/>
      <c r="DH253" s="280"/>
      <c r="DI253" s="280"/>
      <c r="DJ253" s="280"/>
      <c r="DK253" s="280"/>
      <c r="DL253" s="280"/>
      <c r="DM253" s="280"/>
      <c r="DN253" s="280"/>
      <c r="DO253" s="280"/>
      <c r="DP253" s="280"/>
      <c r="DQ253" s="280"/>
      <c r="DR253" s="280"/>
      <c r="DS253" s="280"/>
      <c r="DT253" s="280"/>
      <c r="DU253" s="280"/>
      <c r="DV253" s="280"/>
      <c r="DW253" s="280"/>
      <c r="DX253" s="280"/>
      <c r="DY253" s="280"/>
      <c r="DZ253" s="280"/>
      <c r="EA253" s="280"/>
      <c r="EB253" s="280"/>
      <c r="EC253" s="280"/>
      <c r="ED253" s="280"/>
      <c r="EE253" s="280"/>
      <c r="EF253" s="280"/>
      <c r="EG253" s="280"/>
    </row>
    <row r="254" spans="1:137" ht="45" customHeight="1" x14ac:dyDescent="0.25">
      <c r="A254" s="62" t="s">
        <v>676</v>
      </c>
      <c r="B254" s="35" t="s">
        <v>134</v>
      </c>
      <c r="C254" s="66" t="s">
        <v>7</v>
      </c>
      <c r="D254" s="36" t="s">
        <v>26</v>
      </c>
      <c r="E254" s="35" t="s">
        <v>32</v>
      </c>
      <c r="F254" s="212" t="s">
        <v>668</v>
      </c>
      <c r="G254" s="347" t="s">
        <v>762</v>
      </c>
      <c r="H254" s="351"/>
      <c r="I254" s="39">
        <f>IF(H254=Base!X1,1,0)</f>
        <v>0</v>
      </c>
      <c r="J254" s="343"/>
      <c r="K254" s="34"/>
      <c r="L254" s="34"/>
      <c r="M254" s="34"/>
      <c r="N254" s="34"/>
      <c r="O254" s="34"/>
      <c r="P254" s="34"/>
      <c r="Q254" s="34"/>
      <c r="R254" s="34"/>
      <c r="S254" s="34"/>
      <c r="T254" s="34"/>
      <c r="U254" s="34"/>
      <c r="V254" s="280"/>
      <c r="W254" s="280"/>
      <c r="X254" s="280"/>
      <c r="Y254" s="280"/>
      <c r="Z254" s="280"/>
      <c r="AA254" s="280"/>
      <c r="AB254" s="280"/>
      <c r="AC254" s="280"/>
      <c r="AD254" s="280"/>
      <c r="AE254" s="280"/>
      <c r="AF254" s="280"/>
      <c r="AG254" s="280"/>
      <c r="AH254" s="280"/>
      <c r="AI254" s="280"/>
      <c r="AJ254" s="280"/>
      <c r="AK254" s="280"/>
      <c r="AL254" s="280"/>
      <c r="AM254" s="280"/>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80"/>
      <c r="CQ254" s="280"/>
      <c r="CR254" s="280"/>
      <c r="CS254" s="280"/>
      <c r="CT254" s="280"/>
      <c r="CU254" s="280"/>
      <c r="CV254" s="280"/>
      <c r="CW254" s="280"/>
      <c r="CX254" s="280"/>
      <c r="CY254" s="280"/>
      <c r="CZ254" s="280"/>
      <c r="DA254" s="280"/>
      <c r="DB254" s="280"/>
      <c r="DC254" s="280"/>
      <c r="DD254" s="280"/>
      <c r="DE254" s="280"/>
      <c r="DF254" s="280"/>
      <c r="DG254" s="280"/>
      <c r="DH254" s="280"/>
      <c r="DI254" s="280"/>
      <c r="DJ254" s="280"/>
      <c r="DK254" s="280"/>
      <c r="DL254" s="280"/>
      <c r="DM254" s="280"/>
      <c r="DN254" s="280"/>
      <c r="DO254" s="280"/>
      <c r="DP254" s="280"/>
      <c r="DQ254" s="280"/>
      <c r="DR254" s="280"/>
      <c r="DS254" s="280"/>
      <c r="DT254" s="280"/>
      <c r="DU254" s="280"/>
      <c r="DV254" s="280"/>
      <c r="DW254" s="280"/>
      <c r="DX254" s="280"/>
      <c r="DY254" s="280"/>
      <c r="DZ254" s="280"/>
      <c r="EA254" s="280"/>
      <c r="EB254" s="280"/>
      <c r="EC254" s="280"/>
      <c r="ED254" s="280"/>
      <c r="EE254" s="280"/>
      <c r="EF254" s="280"/>
      <c r="EG254" s="280"/>
    </row>
    <row r="255" spans="1:137" ht="45" customHeight="1" x14ac:dyDescent="0.25">
      <c r="A255" s="62" t="s">
        <v>676</v>
      </c>
      <c r="B255" s="35" t="s">
        <v>134</v>
      </c>
      <c r="C255" s="66" t="s">
        <v>7</v>
      </c>
      <c r="D255" s="36" t="s">
        <v>26</v>
      </c>
      <c r="E255" s="35" t="s">
        <v>32</v>
      </c>
      <c r="F255" s="212" t="s">
        <v>669</v>
      </c>
      <c r="G255" s="347" t="s">
        <v>762</v>
      </c>
      <c r="H255" s="351"/>
      <c r="I255" s="39">
        <f>IF(H255=Base!X1,1,0)</f>
        <v>0</v>
      </c>
      <c r="J255" s="343"/>
      <c r="K255" s="34"/>
      <c r="L255" s="34"/>
      <c r="M255" s="34"/>
      <c r="N255" s="34"/>
      <c r="O255" s="34"/>
      <c r="P255" s="34"/>
      <c r="Q255" s="34"/>
      <c r="R255" s="34"/>
      <c r="S255" s="34"/>
      <c r="T255" s="34"/>
      <c r="U255" s="34"/>
      <c r="V255" s="280"/>
      <c r="W255" s="280"/>
      <c r="X255" s="280"/>
      <c r="Y255" s="280"/>
      <c r="Z255" s="280"/>
      <c r="AA255" s="280"/>
      <c r="AB255" s="280"/>
      <c r="AC255" s="280"/>
      <c r="AD255" s="280"/>
      <c r="AE255" s="280"/>
      <c r="AF255" s="280"/>
      <c r="AG255" s="280"/>
      <c r="AH255" s="280"/>
      <c r="AI255" s="280"/>
      <c r="AJ255" s="280"/>
      <c r="AK255" s="280"/>
      <c r="AL255" s="280"/>
      <c r="AM255" s="280"/>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80"/>
      <c r="CQ255" s="280"/>
      <c r="CR255" s="280"/>
      <c r="CS255" s="280"/>
      <c r="CT255" s="280"/>
      <c r="CU255" s="280"/>
      <c r="CV255" s="280"/>
      <c r="CW255" s="280"/>
      <c r="CX255" s="280"/>
      <c r="CY255" s="280"/>
      <c r="CZ255" s="280"/>
      <c r="DA255" s="280"/>
      <c r="DB255" s="280"/>
      <c r="DC255" s="280"/>
      <c r="DD255" s="280"/>
      <c r="DE255" s="280"/>
      <c r="DF255" s="280"/>
      <c r="DG255" s="280"/>
      <c r="DH255" s="280"/>
      <c r="DI255" s="280"/>
      <c r="DJ255" s="280"/>
      <c r="DK255" s="280"/>
      <c r="DL255" s="280"/>
      <c r="DM255" s="280"/>
      <c r="DN255" s="280"/>
      <c r="DO255" s="280"/>
      <c r="DP255" s="280"/>
      <c r="DQ255" s="280"/>
      <c r="DR255" s="280"/>
      <c r="DS255" s="280"/>
      <c r="DT255" s="280"/>
      <c r="DU255" s="280"/>
      <c r="DV255" s="280"/>
      <c r="DW255" s="280"/>
      <c r="DX255" s="280"/>
      <c r="DY255" s="280"/>
      <c r="DZ255" s="280"/>
      <c r="EA255" s="280"/>
      <c r="EB255" s="280"/>
      <c r="EC255" s="280"/>
      <c r="ED255" s="280"/>
      <c r="EE255" s="280"/>
      <c r="EF255" s="280"/>
      <c r="EG255" s="280"/>
    </row>
    <row r="256" spans="1:137" ht="45" customHeight="1" x14ac:dyDescent="0.25">
      <c r="A256" s="62" t="s">
        <v>676</v>
      </c>
      <c r="B256" s="35" t="s">
        <v>134</v>
      </c>
      <c r="C256" s="66" t="s">
        <v>6</v>
      </c>
      <c r="D256" s="36" t="s">
        <v>26</v>
      </c>
      <c r="E256" s="35" t="s">
        <v>32</v>
      </c>
      <c r="F256" s="212" t="s">
        <v>670</v>
      </c>
      <c r="G256" s="347" t="s">
        <v>762</v>
      </c>
      <c r="H256" s="351"/>
      <c r="I256" s="39">
        <f>IF(H256=Base!X1,1,0)</f>
        <v>0</v>
      </c>
      <c r="J256" s="343"/>
      <c r="K256" s="34"/>
      <c r="L256" s="34"/>
      <c r="M256" s="34"/>
      <c r="N256" s="34"/>
      <c r="O256" s="34"/>
      <c r="P256" s="34"/>
      <c r="Q256" s="34"/>
      <c r="R256" s="34"/>
      <c r="S256" s="34"/>
      <c r="T256" s="34"/>
      <c r="U256" s="34"/>
      <c r="V256" s="280"/>
      <c r="W256" s="280"/>
      <c r="X256" s="280"/>
      <c r="Y256" s="280"/>
      <c r="Z256" s="280"/>
      <c r="AA256" s="280"/>
      <c r="AB256" s="280"/>
      <c r="AC256" s="280"/>
      <c r="AD256" s="280"/>
      <c r="AE256" s="280"/>
      <c r="AF256" s="280"/>
      <c r="AG256" s="280"/>
      <c r="AH256" s="280"/>
      <c r="AI256" s="280"/>
      <c r="AJ256" s="280"/>
      <c r="AK256" s="280"/>
      <c r="AL256" s="280"/>
      <c r="AM256" s="280"/>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c r="BN256" s="280"/>
      <c r="BO256" s="280"/>
      <c r="BP256" s="280"/>
      <c r="BQ256" s="280"/>
      <c r="BR256" s="280"/>
      <c r="BS256" s="280"/>
      <c r="BT256" s="280"/>
      <c r="BU256" s="280"/>
      <c r="BV256" s="280"/>
      <c r="BW256" s="280"/>
      <c r="BX256" s="280"/>
      <c r="BY256" s="280"/>
      <c r="BZ256" s="280"/>
      <c r="CA256" s="280"/>
      <c r="CB256" s="280"/>
      <c r="CC256" s="280"/>
      <c r="CD256" s="280"/>
      <c r="CE256" s="280"/>
      <c r="CF256" s="280"/>
      <c r="CG256" s="280"/>
      <c r="CH256" s="280"/>
      <c r="CI256" s="280"/>
      <c r="CJ256" s="280"/>
      <c r="CK256" s="280"/>
      <c r="CL256" s="280"/>
      <c r="CM256" s="280"/>
      <c r="CN256" s="280"/>
      <c r="CO256" s="280"/>
      <c r="CP256" s="280"/>
      <c r="CQ256" s="280"/>
      <c r="CR256" s="280"/>
      <c r="CS256" s="280"/>
      <c r="CT256" s="280"/>
      <c r="CU256" s="280"/>
      <c r="CV256" s="280"/>
      <c r="CW256" s="280"/>
      <c r="CX256" s="280"/>
      <c r="CY256" s="280"/>
      <c r="CZ256" s="280"/>
      <c r="DA256" s="280"/>
      <c r="DB256" s="280"/>
      <c r="DC256" s="280"/>
      <c r="DD256" s="280"/>
      <c r="DE256" s="280"/>
      <c r="DF256" s="280"/>
      <c r="DG256" s="280"/>
      <c r="DH256" s="280"/>
      <c r="DI256" s="280"/>
      <c r="DJ256" s="280"/>
      <c r="DK256" s="280"/>
      <c r="DL256" s="280"/>
      <c r="DM256" s="280"/>
      <c r="DN256" s="280"/>
      <c r="DO256" s="280"/>
      <c r="DP256" s="280"/>
      <c r="DQ256" s="280"/>
      <c r="DR256" s="280"/>
      <c r="DS256" s="280"/>
      <c r="DT256" s="280"/>
      <c r="DU256" s="280"/>
      <c r="DV256" s="280"/>
      <c r="DW256" s="280"/>
      <c r="DX256" s="280"/>
      <c r="DY256" s="280"/>
      <c r="DZ256" s="280"/>
      <c r="EA256" s="280"/>
      <c r="EB256" s="280"/>
      <c r="EC256" s="280"/>
      <c r="ED256" s="280"/>
      <c r="EE256" s="280"/>
      <c r="EF256" s="280"/>
      <c r="EG256" s="280"/>
    </row>
    <row r="257" spans="1:137" ht="45" customHeight="1" x14ac:dyDescent="0.25">
      <c r="A257" s="62" t="s">
        <v>676</v>
      </c>
      <c r="B257" s="35" t="s">
        <v>134</v>
      </c>
      <c r="C257" s="66" t="s">
        <v>6</v>
      </c>
      <c r="D257" s="36" t="s">
        <v>26</v>
      </c>
      <c r="E257" s="35" t="s">
        <v>32</v>
      </c>
      <c r="F257" s="212" t="s">
        <v>671</v>
      </c>
      <c r="G257" s="347" t="s">
        <v>762</v>
      </c>
      <c r="H257" s="351"/>
      <c r="I257" s="39">
        <f>IF(H257=Base!X1,1,0)</f>
        <v>0</v>
      </c>
      <c r="J257" s="343"/>
      <c r="K257" s="34"/>
      <c r="L257" s="34"/>
      <c r="M257" s="34"/>
      <c r="N257" s="34"/>
      <c r="O257" s="34"/>
      <c r="P257" s="34"/>
      <c r="Q257" s="34"/>
      <c r="R257" s="34"/>
      <c r="S257" s="34"/>
      <c r="T257" s="34"/>
      <c r="U257" s="34"/>
      <c r="V257" s="280"/>
      <c r="W257" s="280"/>
      <c r="X257" s="280"/>
      <c r="Y257" s="280"/>
      <c r="Z257" s="280"/>
      <c r="AA257" s="280"/>
      <c r="AB257" s="280"/>
      <c r="AC257" s="280"/>
      <c r="AD257" s="280"/>
      <c r="AE257" s="280"/>
      <c r="AF257" s="280"/>
      <c r="AG257" s="280"/>
      <c r="AH257" s="280"/>
      <c r="AI257" s="280"/>
      <c r="AJ257" s="280"/>
      <c r="AK257" s="280"/>
      <c r="AL257" s="280"/>
      <c r="AM257" s="280"/>
      <c r="AN257" s="280"/>
      <c r="AO257" s="280"/>
      <c r="AP257" s="280"/>
      <c r="AQ257" s="280"/>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c r="CA257" s="280"/>
      <c r="CB257" s="280"/>
      <c r="CC257" s="280"/>
      <c r="CD257" s="280"/>
      <c r="CE257" s="280"/>
      <c r="CF257" s="280"/>
      <c r="CG257" s="280"/>
      <c r="CH257" s="280"/>
      <c r="CI257" s="280"/>
      <c r="CJ257" s="280"/>
      <c r="CK257" s="280"/>
      <c r="CL257" s="280"/>
      <c r="CM257" s="280"/>
      <c r="CN257" s="280"/>
      <c r="CO257" s="280"/>
      <c r="CP257" s="280"/>
      <c r="CQ257" s="280"/>
      <c r="CR257" s="280"/>
      <c r="CS257" s="280"/>
      <c r="CT257" s="280"/>
      <c r="CU257" s="280"/>
      <c r="CV257" s="280"/>
      <c r="CW257" s="280"/>
      <c r="CX257" s="280"/>
      <c r="CY257" s="280"/>
      <c r="CZ257" s="280"/>
      <c r="DA257" s="280"/>
      <c r="DB257" s="280"/>
      <c r="DC257" s="280"/>
      <c r="DD257" s="280"/>
      <c r="DE257" s="280"/>
      <c r="DF257" s="280"/>
      <c r="DG257" s="280"/>
      <c r="DH257" s="280"/>
      <c r="DI257" s="280"/>
      <c r="DJ257" s="280"/>
      <c r="DK257" s="280"/>
      <c r="DL257" s="280"/>
      <c r="DM257" s="280"/>
      <c r="DN257" s="280"/>
      <c r="DO257" s="280"/>
      <c r="DP257" s="280"/>
      <c r="DQ257" s="280"/>
      <c r="DR257" s="280"/>
      <c r="DS257" s="280"/>
      <c r="DT257" s="280"/>
      <c r="DU257" s="280"/>
      <c r="DV257" s="280"/>
      <c r="DW257" s="280"/>
      <c r="DX257" s="280"/>
      <c r="DY257" s="280"/>
      <c r="DZ257" s="280"/>
      <c r="EA257" s="280"/>
      <c r="EB257" s="280"/>
      <c r="EC257" s="280"/>
      <c r="ED257" s="280"/>
      <c r="EE257" s="280"/>
      <c r="EF257" s="280"/>
      <c r="EG257" s="280"/>
    </row>
    <row r="258" spans="1:137" ht="45" customHeight="1" x14ac:dyDescent="0.25">
      <c r="A258" s="62" t="s">
        <v>676</v>
      </c>
      <c r="B258" s="35" t="s">
        <v>134</v>
      </c>
      <c r="C258" s="66" t="s">
        <v>6</v>
      </c>
      <c r="D258" s="36" t="s">
        <v>26</v>
      </c>
      <c r="E258" s="35" t="s">
        <v>32</v>
      </c>
      <c r="F258" s="37" t="s">
        <v>672</v>
      </c>
      <c r="G258" s="347" t="s">
        <v>762</v>
      </c>
      <c r="H258" s="351"/>
      <c r="I258" s="39">
        <f>IF(H258=Base!X1,1,0)</f>
        <v>0</v>
      </c>
      <c r="J258" s="343"/>
      <c r="K258" s="34"/>
      <c r="L258" s="34"/>
      <c r="M258" s="34"/>
      <c r="N258" s="34"/>
      <c r="O258" s="34"/>
      <c r="P258" s="34"/>
      <c r="Q258" s="34"/>
      <c r="R258" s="34"/>
      <c r="S258" s="34"/>
      <c r="T258" s="34"/>
      <c r="U258" s="34"/>
      <c r="V258" s="280"/>
      <c r="W258" s="280"/>
      <c r="X258" s="280"/>
      <c r="Y258" s="280"/>
      <c r="Z258" s="280"/>
      <c r="AA258" s="280"/>
      <c r="AB258" s="280"/>
      <c r="AC258" s="280"/>
      <c r="AD258" s="280"/>
      <c r="AE258" s="280"/>
      <c r="AF258" s="280"/>
      <c r="AG258" s="280"/>
      <c r="AH258" s="280"/>
      <c r="AI258" s="280"/>
      <c r="AJ258" s="280"/>
      <c r="AK258" s="280"/>
      <c r="AL258" s="280"/>
      <c r="AM258" s="280"/>
      <c r="AN258" s="280"/>
      <c r="AO258" s="280"/>
      <c r="AP258" s="280"/>
      <c r="AQ258" s="280"/>
      <c r="AR258" s="280"/>
      <c r="AS258" s="280"/>
      <c r="AT258" s="280"/>
      <c r="AU258" s="280"/>
      <c r="AV258" s="280"/>
      <c r="AW258" s="280"/>
      <c r="AX258" s="280"/>
      <c r="AY258" s="280"/>
      <c r="AZ258" s="280"/>
      <c r="BA258" s="280"/>
      <c r="BB258" s="280"/>
      <c r="BC258" s="280"/>
      <c r="BD258" s="280"/>
      <c r="BE258" s="280"/>
      <c r="BF258" s="280"/>
      <c r="BG258" s="280"/>
      <c r="BH258" s="280"/>
      <c r="BI258" s="280"/>
      <c r="BJ258" s="280"/>
      <c r="BK258" s="280"/>
      <c r="BL258" s="280"/>
      <c r="BM258" s="280"/>
      <c r="BN258" s="280"/>
      <c r="BO258" s="280"/>
      <c r="BP258" s="280"/>
      <c r="BQ258" s="280"/>
      <c r="BR258" s="280"/>
      <c r="BS258" s="280"/>
      <c r="BT258" s="280"/>
      <c r="BU258" s="280"/>
      <c r="BV258" s="280"/>
      <c r="BW258" s="280"/>
      <c r="BX258" s="280"/>
      <c r="BY258" s="280"/>
      <c r="BZ258" s="280"/>
      <c r="CA258" s="280"/>
      <c r="CB258" s="280"/>
      <c r="CC258" s="280"/>
      <c r="CD258" s="280"/>
      <c r="CE258" s="280"/>
      <c r="CF258" s="280"/>
      <c r="CG258" s="280"/>
      <c r="CH258" s="280"/>
      <c r="CI258" s="280"/>
      <c r="CJ258" s="280"/>
      <c r="CK258" s="280"/>
      <c r="CL258" s="280"/>
      <c r="CM258" s="280"/>
      <c r="CN258" s="280"/>
      <c r="CO258" s="280"/>
      <c r="CP258" s="280"/>
      <c r="CQ258" s="280"/>
      <c r="CR258" s="280"/>
      <c r="CS258" s="280"/>
      <c r="CT258" s="280"/>
      <c r="CU258" s="280"/>
      <c r="CV258" s="280"/>
      <c r="CW258" s="280"/>
      <c r="CX258" s="280"/>
      <c r="CY258" s="280"/>
      <c r="CZ258" s="280"/>
      <c r="DA258" s="280"/>
      <c r="DB258" s="280"/>
      <c r="DC258" s="280"/>
      <c r="DD258" s="280"/>
      <c r="DE258" s="280"/>
      <c r="DF258" s="280"/>
      <c r="DG258" s="280"/>
      <c r="DH258" s="280"/>
      <c r="DI258" s="280"/>
      <c r="DJ258" s="280"/>
      <c r="DK258" s="280"/>
      <c r="DL258" s="280"/>
      <c r="DM258" s="280"/>
      <c r="DN258" s="280"/>
      <c r="DO258" s="280"/>
      <c r="DP258" s="280"/>
      <c r="DQ258" s="280"/>
      <c r="DR258" s="280"/>
      <c r="DS258" s="280"/>
      <c r="DT258" s="280"/>
      <c r="DU258" s="280"/>
      <c r="DV258" s="280"/>
      <c r="DW258" s="280"/>
      <c r="DX258" s="280"/>
      <c r="DY258" s="280"/>
      <c r="DZ258" s="280"/>
      <c r="EA258" s="280"/>
      <c r="EB258" s="280"/>
      <c r="EC258" s="280"/>
      <c r="ED258" s="280"/>
      <c r="EE258" s="280"/>
      <c r="EF258" s="280"/>
      <c r="EG258" s="280"/>
    </row>
    <row r="259" spans="1:137" ht="45" customHeight="1" x14ac:dyDescent="0.25">
      <c r="A259" s="62" t="s">
        <v>676</v>
      </c>
      <c r="B259" s="35" t="s">
        <v>134</v>
      </c>
      <c r="C259" s="76" t="s">
        <v>7</v>
      </c>
      <c r="D259" s="36" t="s">
        <v>10</v>
      </c>
      <c r="E259" s="35" t="s">
        <v>355</v>
      </c>
      <c r="F259" s="212" t="s">
        <v>673</v>
      </c>
      <c r="G259" s="347" t="s">
        <v>764</v>
      </c>
      <c r="H259" s="351"/>
      <c r="I259" s="39">
        <f>IF(H259=Base!X1,1,0)</f>
        <v>0</v>
      </c>
      <c r="J259" s="343"/>
      <c r="K259" s="34"/>
      <c r="L259" s="34"/>
      <c r="M259" s="34"/>
      <c r="N259" s="34"/>
      <c r="O259" s="34"/>
      <c r="P259" s="34"/>
      <c r="Q259" s="34"/>
      <c r="R259" s="34"/>
      <c r="S259" s="34"/>
      <c r="T259" s="34"/>
      <c r="U259" s="34"/>
      <c r="V259" s="280"/>
      <c r="W259" s="280"/>
      <c r="X259" s="280"/>
      <c r="Y259" s="280"/>
      <c r="Z259" s="280"/>
      <c r="AA259" s="280"/>
      <c r="AB259" s="280"/>
      <c r="AC259" s="280"/>
      <c r="AD259" s="280"/>
      <c r="AE259" s="280"/>
      <c r="AF259" s="280"/>
      <c r="AG259" s="280"/>
      <c r="AH259" s="280"/>
      <c r="AI259" s="280"/>
      <c r="AJ259" s="280"/>
      <c r="AK259" s="280"/>
      <c r="AL259" s="280"/>
      <c r="AM259" s="280"/>
      <c r="AN259" s="280"/>
      <c r="AO259" s="280"/>
      <c r="AP259" s="280"/>
      <c r="AQ259" s="280"/>
      <c r="AR259" s="280"/>
      <c r="AS259" s="280"/>
      <c r="AT259" s="280"/>
      <c r="AU259" s="280"/>
      <c r="AV259" s="280"/>
      <c r="AW259" s="280"/>
      <c r="AX259" s="280"/>
      <c r="AY259" s="280"/>
      <c r="AZ259" s="280"/>
      <c r="BA259" s="280"/>
      <c r="BB259" s="280"/>
      <c r="BC259" s="280"/>
      <c r="BD259" s="280"/>
      <c r="BE259" s="280"/>
      <c r="BF259" s="280"/>
      <c r="BG259" s="280"/>
      <c r="BH259" s="280"/>
      <c r="BI259" s="280"/>
      <c r="BJ259" s="280"/>
      <c r="BK259" s="280"/>
      <c r="BL259" s="280"/>
      <c r="BM259" s="280"/>
      <c r="BN259" s="280"/>
      <c r="BO259" s="280"/>
      <c r="BP259" s="280"/>
      <c r="BQ259" s="280"/>
      <c r="BR259" s="280"/>
      <c r="BS259" s="280"/>
      <c r="BT259" s="280"/>
      <c r="BU259" s="280"/>
      <c r="BV259" s="280"/>
      <c r="BW259" s="280"/>
      <c r="BX259" s="280"/>
      <c r="BY259" s="280"/>
      <c r="BZ259" s="280"/>
      <c r="CA259" s="280"/>
      <c r="CB259" s="280"/>
      <c r="CC259" s="280"/>
      <c r="CD259" s="280"/>
      <c r="CE259" s="280"/>
      <c r="CF259" s="280"/>
      <c r="CG259" s="280"/>
      <c r="CH259" s="280"/>
      <c r="CI259" s="280"/>
      <c r="CJ259" s="280"/>
      <c r="CK259" s="280"/>
      <c r="CL259" s="280"/>
      <c r="CM259" s="280"/>
      <c r="CN259" s="280"/>
      <c r="CO259" s="280"/>
      <c r="CP259" s="280"/>
      <c r="CQ259" s="280"/>
      <c r="CR259" s="280"/>
      <c r="CS259" s="280"/>
      <c r="CT259" s="280"/>
      <c r="CU259" s="280"/>
      <c r="CV259" s="280"/>
      <c r="CW259" s="280"/>
      <c r="CX259" s="280"/>
      <c r="CY259" s="280"/>
      <c r="CZ259" s="280"/>
      <c r="DA259" s="280"/>
      <c r="DB259" s="280"/>
      <c r="DC259" s="280"/>
      <c r="DD259" s="280"/>
      <c r="DE259" s="280"/>
      <c r="DF259" s="280"/>
      <c r="DG259" s="280"/>
      <c r="DH259" s="280"/>
      <c r="DI259" s="280"/>
      <c r="DJ259" s="280"/>
      <c r="DK259" s="280"/>
      <c r="DL259" s="280"/>
      <c r="DM259" s="280"/>
      <c r="DN259" s="280"/>
      <c r="DO259" s="280"/>
      <c r="DP259" s="280"/>
      <c r="DQ259" s="280"/>
      <c r="DR259" s="280"/>
      <c r="DS259" s="280"/>
      <c r="DT259" s="280"/>
      <c r="DU259" s="280"/>
      <c r="DV259" s="280"/>
      <c r="DW259" s="280"/>
      <c r="DX259" s="280"/>
      <c r="DY259" s="280"/>
      <c r="DZ259" s="280"/>
      <c r="EA259" s="280"/>
      <c r="EB259" s="280"/>
      <c r="EC259" s="280"/>
      <c r="ED259" s="280"/>
      <c r="EE259" s="280"/>
      <c r="EF259" s="280"/>
      <c r="EG259" s="280"/>
    </row>
    <row r="260" spans="1:137" ht="45" customHeight="1" x14ac:dyDescent="0.25">
      <c r="A260" s="62" t="s">
        <v>676</v>
      </c>
      <c r="B260" s="35" t="s">
        <v>134</v>
      </c>
      <c r="C260" s="76" t="s">
        <v>7</v>
      </c>
      <c r="D260" s="36" t="s">
        <v>10</v>
      </c>
      <c r="E260" s="35" t="s">
        <v>43</v>
      </c>
      <c r="F260" s="37" t="s">
        <v>674</v>
      </c>
      <c r="G260" s="347" t="s">
        <v>764</v>
      </c>
      <c r="H260" s="351"/>
      <c r="I260" s="39">
        <f>IF(H260=Base!X1,1,0)</f>
        <v>0</v>
      </c>
      <c r="J260" s="343"/>
      <c r="K260" s="34"/>
      <c r="L260" s="34"/>
      <c r="M260" s="34"/>
      <c r="N260" s="34"/>
      <c r="O260" s="34"/>
      <c r="P260" s="34"/>
      <c r="Q260" s="34"/>
      <c r="R260" s="34"/>
      <c r="S260" s="34"/>
      <c r="T260" s="34"/>
      <c r="U260" s="34"/>
      <c r="V260" s="280"/>
      <c r="W260" s="280"/>
      <c r="X260" s="280"/>
      <c r="Y260" s="280"/>
      <c r="Z260" s="280"/>
      <c r="AA260" s="280"/>
      <c r="AB260" s="280"/>
      <c r="AC260" s="280"/>
      <c r="AD260" s="280"/>
      <c r="AE260" s="280"/>
      <c r="AF260" s="280"/>
      <c r="AG260" s="280"/>
      <c r="AH260" s="280"/>
      <c r="AI260" s="280"/>
      <c r="AJ260" s="280"/>
      <c r="AK260" s="280"/>
      <c r="AL260" s="280"/>
      <c r="AM260" s="280"/>
      <c r="AN260" s="280"/>
      <c r="AO260" s="280"/>
      <c r="AP260" s="280"/>
      <c r="AQ260" s="280"/>
      <c r="AR260" s="280"/>
      <c r="AS260" s="280"/>
      <c r="AT260" s="280"/>
      <c r="AU260" s="280"/>
      <c r="AV260" s="280"/>
      <c r="AW260" s="280"/>
      <c r="AX260" s="280"/>
      <c r="AY260" s="280"/>
      <c r="AZ260" s="280"/>
      <c r="BA260" s="280"/>
      <c r="BB260" s="280"/>
      <c r="BC260" s="280"/>
      <c r="BD260" s="280"/>
      <c r="BE260" s="280"/>
      <c r="BF260" s="280"/>
      <c r="BG260" s="280"/>
      <c r="BH260" s="280"/>
      <c r="BI260" s="280"/>
      <c r="BJ260" s="280"/>
      <c r="BK260" s="280"/>
      <c r="BL260" s="280"/>
      <c r="BM260" s="280"/>
      <c r="BN260" s="280"/>
      <c r="BO260" s="280"/>
      <c r="BP260" s="280"/>
      <c r="BQ260" s="280"/>
      <c r="BR260" s="280"/>
      <c r="BS260" s="280"/>
      <c r="BT260" s="280"/>
      <c r="BU260" s="280"/>
      <c r="BV260" s="280"/>
      <c r="BW260" s="280"/>
      <c r="BX260" s="280"/>
      <c r="BY260" s="280"/>
      <c r="BZ260" s="280"/>
      <c r="CA260" s="280"/>
      <c r="CB260" s="280"/>
      <c r="CC260" s="280"/>
      <c r="CD260" s="280"/>
      <c r="CE260" s="280"/>
      <c r="CF260" s="280"/>
      <c r="CG260" s="280"/>
      <c r="CH260" s="280"/>
      <c r="CI260" s="280"/>
      <c r="CJ260" s="280"/>
      <c r="CK260" s="280"/>
      <c r="CL260" s="280"/>
      <c r="CM260" s="280"/>
      <c r="CN260" s="280"/>
      <c r="CO260" s="280"/>
      <c r="CP260" s="280"/>
      <c r="CQ260" s="280"/>
      <c r="CR260" s="280"/>
      <c r="CS260" s="280"/>
      <c r="CT260" s="280"/>
      <c r="CU260" s="280"/>
      <c r="CV260" s="280"/>
      <c r="CW260" s="280"/>
      <c r="CX260" s="280"/>
      <c r="CY260" s="280"/>
      <c r="CZ260" s="280"/>
      <c r="DA260" s="280"/>
      <c r="DB260" s="280"/>
      <c r="DC260" s="280"/>
      <c r="DD260" s="280"/>
      <c r="DE260" s="280"/>
      <c r="DF260" s="280"/>
      <c r="DG260" s="280"/>
      <c r="DH260" s="280"/>
      <c r="DI260" s="280"/>
      <c r="DJ260" s="280"/>
      <c r="DK260" s="280"/>
      <c r="DL260" s="280"/>
      <c r="DM260" s="280"/>
      <c r="DN260" s="280"/>
      <c r="DO260" s="280"/>
      <c r="DP260" s="280"/>
      <c r="DQ260" s="280"/>
      <c r="DR260" s="280"/>
      <c r="DS260" s="280"/>
      <c r="DT260" s="280"/>
      <c r="DU260" s="280"/>
      <c r="DV260" s="280"/>
      <c r="DW260" s="280"/>
      <c r="DX260" s="280"/>
      <c r="DY260" s="280"/>
      <c r="DZ260" s="280"/>
      <c r="EA260" s="280"/>
      <c r="EB260" s="280"/>
      <c r="EC260" s="280"/>
      <c r="ED260" s="280"/>
      <c r="EE260" s="280"/>
      <c r="EF260" s="280"/>
      <c r="EG260" s="280"/>
    </row>
    <row r="261" spans="1:137" ht="45" customHeight="1" x14ac:dyDescent="0.25">
      <c r="A261" s="62" t="s">
        <v>676</v>
      </c>
      <c r="B261" s="35" t="s">
        <v>134</v>
      </c>
      <c r="C261" s="76" t="s">
        <v>7</v>
      </c>
      <c r="D261" s="36" t="s">
        <v>10</v>
      </c>
      <c r="E261" s="35" t="s">
        <v>44</v>
      </c>
      <c r="F261" s="212" t="s">
        <v>658</v>
      </c>
      <c r="G261" s="347" t="s">
        <v>764</v>
      </c>
      <c r="H261" s="351"/>
      <c r="I261" s="39">
        <f>IF(H261=Base!X1,1,0)</f>
        <v>0</v>
      </c>
      <c r="J261" s="343"/>
      <c r="K261" s="34"/>
      <c r="L261" s="34"/>
      <c r="M261" s="34"/>
      <c r="N261" s="34"/>
      <c r="O261" s="34"/>
      <c r="P261" s="34"/>
      <c r="Q261" s="34"/>
      <c r="R261" s="34"/>
      <c r="S261" s="34"/>
      <c r="T261" s="34"/>
      <c r="U261" s="34"/>
      <c r="V261" s="280"/>
      <c r="W261" s="280"/>
      <c r="X261" s="280"/>
      <c r="Y261" s="280"/>
      <c r="Z261" s="280"/>
      <c r="AA261" s="280"/>
      <c r="AB261" s="280"/>
      <c r="AC261" s="280"/>
      <c r="AD261" s="280"/>
      <c r="AE261" s="280"/>
      <c r="AF261" s="280"/>
      <c r="AG261" s="280"/>
      <c r="AH261" s="280"/>
      <c r="AI261" s="280"/>
      <c r="AJ261" s="280"/>
      <c r="AK261" s="280"/>
      <c r="AL261" s="280"/>
      <c r="AM261" s="280"/>
      <c r="AN261" s="280"/>
      <c r="AO261" s="280"/>
      <c r="AP261" s="280"/>
      <c r="AQ261" s="280"/>
      <c r="AR261" s="280"/>
      <c r="AS261" s="280"/>
      <c r="AT261" s="280"/>
      <c r="AU261" s="280"/>
      <c r="AV261" s="280"/>
      <c r="AW261" s="280"/>
      <c r="AX261" s="280"/>
      <c r="AY261" s="280"/>
      <c r="AZ261" s="280"/>
      <c r="BA261" s="280"/>
      <c r="BB261" s="280"/>
      <c r="BC261" s="280"/>
      <c r="BD261" s="280"/>
      <c r="BE261" s="280"/>
      <c r="BF261" s="280"/>
      <c r="BG261" s="280"/>
      <c r="BH261" s="280"/>
      <c r="BI261" s="280"/>
      <c r="BJ261" s="280"/>
      <c r="BK261" s="280"/>
      <c r="BL261" s="280"/>
      <c r="BM261" s="280"/>
      <c r="BN261" s="280"/>
      <c r="BO261" s="280"/>
      <c r="BP261" s="280"/>
      <c r="BQ261" s="280"/>
      <c r="BR261" s="280"/>
      <c r="BS261" s="280"/>
      <c r="BT261" s="280"/>
      <c r="BU261" s="280"/>
      <c r="BV261" s="280"/>
      <c r="BW261" s="280"/>
      <c r="BX261" s="280"/>
      <c r="BY261" s="280"/>
      <c r="BZ261" s="280"/>
      <c r="CA261" s="280"/>
      <c r="CB261" s="280"/>
      <c r="CC261" s="280"/>
      <c r="CD261" s="280"/>
      <c r="CE261" s="280"/>
      <c r="CF261" s="280"/>
      <c r="CG261" s="280"/>
      <c r="CH261" s="280"/>
      <c r="CI261" s="280"/>
      <c r="CJ261" s="280"/>
      <c r="CK261" s="280"/>
      <c r="CL261" s="280"/>
      <c r="CM261" s="280"/>
      <c r="CN261" s="280"/>
      <c r="CO261" s="280"/>
      <c r="CP261" s="280"/>
      <c r="CQ261" s="280"/>
      <c r="CR261" s="280"/>
      <c r="CS261" s="280"/>
      <c r="CT261" s="280"/>
      <c r="CU261" s="280"/>
      <c r="CV261" s="280"/>
      <c r="CW261" s="280"/>
      <c r="CX261" s="280"/>
      <c r="CY261" s="280"/>
      <c r="CZ261" s="280"/>
      <c r="DA261" s="280"/>
      <c r="DB261" s="280"/>
      <c r="DC261" s="280"/>
      <c r="DD261" s="280"/>
      <c r="DE261" s="280"/>
      <c r="DF261" s="280"/>
      <c r="DG261" s="280"/>
      <c r="DH261" s="280"/>
      <c r="DI261" s="280"/>
      <c r="DJ261" s="280"/>
      <c r="DK261" s="280"/>
      <c r="DL261" s="280"/>
      <c r="DM261" s="280"/>
      <c r="DN261" s="280"/>
      <c r="DO261" s="280"/>
      <c r="DP261" s="280"/>
      <c r="DQ261" s="280"/>
      <c r="DR261" s="280"/>
      <c r="DS261" s="280"/>
      <c r="DT261" s="280"/>
      <c r="DU261" s="280"/>
      <c r="DV261" s="280"/>
      <c r="DW261" s="280"/>
      <c r="DX261" s="280"/>
      <c r="DY261" s="280"/>
      <c r="DZ261" s="280"/>
      <c r="EA261" s="280"/>
      <c r="EB261" s="280"/>
      <c r="EC261" s="280"/>
      <c r="ED261" s="280"/>
      <c r="EE261" s="280"/>
      <c r="EF261" s="280"/>
      <c r="EG261" s="280"/>
    </row>
    <row r="262" spans="1:137" ht="45" customHeight="1" x14ac:dyDescent="0.25">
      <c r="A262" s="62" t="s">
        <v>676</v>
      </c>
      <c r="B262" s="35" t="s">
        <v>134</v>
      </c>
      <c r="C262" s="66" t="s">
        <v>6</v>
      </c>
      <c r="D262" s="36" t="s">
        <v>26</v>
      </c>
      <c r="E262" s="35" t="s">
        <v>32</v>
      </c>
      <c r="F262" s="212" t="s">
        <v>659</v>
      </c>
      <c r="G262" s="347" t="s">
        <v>762</v>
      </c>
      <c r="H262" s="351"/>
      <c r="I262" s="39">
        <f>IF(H262=Base!W1,1,0)</f>
        <v>0</v>
      </c>
      <c r="J262" s="343"/>
      <c r="K262" s="34"/>
      <c r="L262" s="34"/>
      <c r="M262" s="34"/>
      <c r="N262" s="34"/>
      <c r="O262" s="34"/>
      <c r="P262" s="34"/>
      <c r="Q262" s="34"/>
      <c r="R262" s="34"/>
      <c r="S262" s="34"/>
      <c r="T262" s="34"/>
      <c r="U262" s="34"/>
      <c r="V262" s="280"/>
      <c r="W262" s="280"/>
      <c r="X262" s="280"/>
      <c r="Y262" s="280"/>
      <c r="Z262" s="280"/>
      <c r="AA262" s="280"/>
      <c r="AB262" s="280"/>
      <c r="AC262" s="280"/>
      <c r="AD262" s="280"/>
      <c r="AE262" s="280"/>
      <c r="AF262" s="280"/>
      <c r="AG262" s="280"/>
      <c r="AH262" s="280"/>
      <c r="AI262" s="280"/>
      <c r="AJ262" s="280"/>
      <c r="AK262" s="280"/>
      <c r="AL262" s="280"/>
      <c r="AM262" s="280"/>
      <c r="AN262" s="280"/>
      <c r="AO262" s="280"/>
      <c r="AP262" s="280"/>
      <c r="AQ262" s="280"/>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80"/>
      <c r="CH262" s="280"/>
      <c r="CI262" s="280"/>
      <c r="CJ262" s="280"/>
      <c r="CK262" s="280"/>
      <c r="CL262" s="280"/>
      <c r="CM262" s="280"/>
      <c r="CN262" s="280"/>
      <c r="CO262" s="280"/>
      <c r="CP262" s="280"/>
      <c r="CQ262" s="280"/>
      <c r="CR262" s="280"/>
      <c r="CS262" s="280"/>
      <c r="CT262" s="280"/>
      <c r="CU262" s="280"/>
      <c r="CV262" s="280"/>
      <c r="CW262" s="280"/>
      <c r="CX262" s="280"/>
      <c r="CY262" s="280"/>
      <c r="CZ262" s="280"/>
      <c r="DA262" s="280"/>
      <c r="DB262" s="280"/>
      <c r="DC262" s="280"/>
      <c r="DD262" s="280"/>
      <c r="DE262" s="280"/>
      <c r="DF262" s="280"/>
      <c r="DG262" s="280"/>
      <c r="DH262" s="280"/>
      <c r="DI262" s="280"/>
      <c r="DJ262" s="280"/>
      <c r="DK262" s="280"/>
      <c r="DL262" s="280"/>
      <c r="DM262" s="280"/>
      <c r="DN262" s="280"/>
      <c r="DO262" s="280"/>
      <c r="DP262" s="280"/>
      <c r="DQ262" s="280"/>
      <c r="DR262" s="280"/>
      <c r="DS262" s="280"/>
      <c r="DT262" s="280"/>
      <c r="DU262" s="280"/>
      <c r="DV262" s="280"/>
      <c r="DW262" s="280"/>
      <c r="DX262" s="280"/>
      <c r="DY262" s="280"/>
      <c r="DZ262" s="280"/>
      <c r="EA262" s="280"/>
      <c r="EB262" s="280"/>
      <c r="EC262" s="280"/>
      <c r="ED262" s="280"/>
      <c r="EE262" s="280"/>
      <c r="EF262" s="280"/>
      <c r="EG262" s="280"/>
    </row>
    <row r="263" spans="1:137" ht="45" customHeight="1" x14ac:dyDescent="0.25">
      <c r="A263" s="62" t="s">
        <v>676</v>
      </c>
      <c r="B263" s="35" t="s">
        <v>134</v>
      </c>
      <c r="C263" s="76" t="s">
        <v>7</v>
      </c>
      <c r="D263" s="36" t="s">
        <v>26</v>
      </c>
      <c r="E263" s="35" t="s">
        <v>37</v>
      </c>
      <c r="F263" s="37" t="s">
        <v>675</v>
      </c>
      <c r="G263" s="347" t="s">
        <v>762</v>
      </c>
      <c r="H263" s="351"/>
      <c r="I263" s="39">
        <f>IF(H263=Base!W1,1,0)</f>
        <v>0</v>
      </c>
      <c r="J263" s="343"/>
      <c r="K263" s="34"/>
      <c r="L263" s="34"/>
      <c r="M263" s="34"/>
      <c r="N263" s="34"/>
      <c r="O263" s="34"/>
      <c r="P263" s="34"/>
      <c r="Q263" s="34"/>
      <c r="R263" s="34"/>
      <c r="S263" s="34"/>
      <c r="T263" s="34"/>
      <c r="U263" s="34"/>
      <c r="V263" s="280"/>
      <c r="W263" s="280"/>
      <c r="X263" s="280"/>
      <c r="Y263" s="280"/>
      <c r="Z263" s="280"/>
      <c r="AA263" s="280"/>
      <c r="AB263" s="280"/>
      <c r="AC263" s="280"/>
      <c r="AD263" s="280"/>
      <c r="AE263" s="280"/>
      <c r="AF263" s="280"/>
      <c r="AG263" s="280"/>
      <c r="AH263" s="280"/>
      <c r="AI263" s="280"/>
      <c r="AJ263" s="280"/>
      <c r="AK263" s="280"/>
      <c r="AL263" s="280"/>
      <c r="AM263" s="280"/>
      <c r="AN263" s="280"/>
      <c r="AO263" s="280"/>
      <c r="AP263" s="280"/>
      <c r="AQ263" s="280"/>
      <c r="AR263" s="280"/>
      <c r="AS263" s="280"/>
      <c r="AT263" s="280"/>
      <c r="AU263" s="280"/>
      <c r="AV263" s="280"/>
      <c r="AW263" s="280"/>
      <c r="AX263" s="280"/>
      <c r="AY263" s="280"/>
      <c r="AZ263" s="280"/>
      <c r="BA263" s="280"/>
      <c r="BB263" s="280"/>
      <c r="BC263" s="280"/>
      <c r="BD263" s="280"/>
      <c r="BE263" s="280"/>
      <c r="BF263" s="280"/>
      <c r="BG263" s="280"/>
      <c r="BH263" s="280"/>
      <c r="BI263" s="280"/>
      <c r="BJ263" s="280"/>
      <c r="BK263" s="280"/>
      <c r="BL263" s="280"/>
      <c r="BM263" s="280"/>
      <c r="BN263" s="280"/>
      <c r="BO263" s="280"/>
      <c r="BP263" s="280"/>
      <c r="BQ263" s="280"/>
      <c r="BR263" s="280"/>
      <c r="BS263" s="280"/>
      <c r="BT263" s="280"/>
      <c r="BU263" s="280"/>
      <c r="BV263" s="280"/>
      <c r="BW263" s="280"/>
      <c r="BX263" s="280"/>
      <c r="BY263" s="280"/>
      <c r="BZ263" s="280"/>
      <c r="CA263" s="280"/>
      <c r="CB263" s="280"/>
      <c r="CC263" s="280"/>
      <c r="CD263" s="280"/>
      <c r="CE263" s="280"/>
      <c r="CF263" s="280"/>
      <c r="CG263" s="280"/>
      <c r="CH263" s="280"/>
      <c r="CI263" s="280"/>
      <c r="CJ263" s="280"/>
      <c r="CK263" s="280"/>
      <c r="CL263" s="280"/>
      <c r="CM263" s="280"/>
      <c r="CN263" s="280"/>
      <c r="CO263" s="280"/>
      <c r="CP263" s="280"/>
      <c r="CQ263" s="280"/>
      <c r="CR263" s="280"/>
      <c r="CS263" s="280"/>
      <c r="CT263" s="280"/>
      <c r="CU263" s="280"/>
      <c r="CV263" s="280"/>
      <c r="CW263" s="280"/>
      <c r="CX263" s="280"/>
      <c r="CY263" s="280"/>
      <c r="CZ263" s="280"/>
      <c r="DA263" s="280"/>
      <c r="DB263" s="280"/>
      <c r="DC263" s="280"/>
      <c r="DD263" s="280"/>
      <c r="DE263" s="280"/>
      <c r="DF263" s="280"/>
      <c r="DG263" s="280"/>
      <c r="DH263" s="280"/>
      <c r="DI263" s="280"/>
      <c r="DJ263" s="280"/>
      <c r="DK263" s="280"/>
      <c r="DL263" s="280"/>
      <c r="DM263" s="280"/>
      <c r="DN263" s="280"/>
      <c r="DO263" s="280"/>
      <c r="DP263" s="280"/>
      <c r="DQ263" s="280"/>
      <c r="DR263" s="280"/>
      <c r="DS263" s="280"/>
      <c r="DT263" s="280"/>
      <c r="DU263" s="280"/>
      <c r="DV263" s="280"/>
      <c r="DW263" s="280"/>
      <c r="DX263" s="280"/>
      <c r="DY263" s="280"/>
      <c r="DZ263" s="280"/>
      <c r="EA263" s="280"/>
      <c r="EB263" s="280"/>
      <c r="EC263" s="280"/>
      <c r="ED263" s="280"/>
      <c r="EE263" s="280"/>
      <c r="EF263" s="280"/>
      <c r="EG263" s="280"/>
    </row>
    <row r="264" spans="1:137" ht="45" customHeight="1" x14ac:dyDescent="0.25">
      <c r="A264" s="62" t="s">
        <v>676</v>
      </c>
      <c r="B264" s="36" t="s">
        <v>170</v>
      </c>
      <c r="C264" s="66" t="s">
        <v>6</v>
      </c>
      <c r="D264" s="36" t="s">
        <v>10</v>
      </c>
      <c r="E264" s="35" t="s">
        <v>349</v>
      </c>
      <c r="F264" s="37" t="s">
        <v>693</v>
      </c>
      <c r="G264" s="348" t="s">
        <v>763</v>
      </c>
      <c r="H264" s="351"/>
      <c r="I264" s="39">
        <f>H264</f>
        <v>0</v>
      </c>
      <c r="J264" s="343"/>
      <c r="K264" s="34"/>
      <c r="L264" s="34"/>
      <c r="M264" s="34"/>
      <c r="N264" s="34"/>
      <c r="O264" s="34"/>
      <c r="P264" s="34"/>
      <c r="Q264" s="34"/>
      <c r="R264" s="34"/>
      <c r="S264" s="34"/>
      <c r="T264" s="34"/>
      <c r="U264" s="34"/>
      <c r="V264" s="280"/>
      <c r="W264" s="280"/>
      <c r="X264" s="280"/>
      <c r="Y264" s="280"/>
      <c r="Z264" s="280"/>
      <c r="AA264" s="280"/>
      <c r="AB264" s="280"/>
      <c r="AC264" s="280"/>
      <c r="AD264" s="280"/>
      <c r="AE264" s="280"/>
      <c r="AF264" s="280"/>
      <c r="AG264" s="280"/>
      <c r="AH264" s="280"/>
      <c r="AI264" s="280"/>
      <c r="AJ264" s="280"/>
      <c r="AK264" s="280"/>
      <c r="AL264" s="280"/>
      <c r="AM264" s="280"/>
      <c r="AN264" s="280"/>
      <c r="AO264" s="280"/>
      <c r="AP264" s="280"/>
      <c r="AQ264" s="280"/>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80"/>
      <c r="CQ264" s="280"/>
      <c r="CR264" s="280"/>
      <c r="CS264" s="280"/>
      <c r="CT264" s="280"/>
      <c r="CU264" s="280"/>
      <c r="CV264" s="280"/>
      <c r="CW264" s="280"/>
      <c r="CX264" s="280"/>
      <c r="CY264" s="280"/>
      <c r="CZ264" s="280"/>
      <c r="DA264" s="280"/>
      <c r="DB264" s="280"/>
      <c r="DC264" s="280"/>
      <c r="DD264" s="280"/>
      <c r="DE264" s="280"/>
      <c r="DF264" s="280"/>
      <c r="DG264" s="280"/>
      <c r="DH264" s="280"/>
      <c r="DI264" s="280"/>
      <c r="DJ264" s="280"/>
      <c r="DK264" s="280"/>
      <c r="DL264" s="280"/>
      <c r="DM264" s="280"/>
      <c r="DN264" s="280"/>
      <c r="DO264" s="280"/>
      <c r="DP264" s="280"/>
      <c r="DQ264" s="280"/>
      <c r="DR264" s="280"/>
      <c r="DS264" s="280"/>
      <c r="DT264" s="280"/>
      <c r="DU264" s="280"/>
      <c r="DV264" s="280"/>
      <c r="DW264" s="280"/>
      <c r="DX264" s="280"/>
      <c r="DY264" s="280"/>
      <c r="DZ264" s="280"/>
      <c r="EA264" s="280"/>
      <c r="EB264" s="280"/>
      <c r="EC264" s="280"/>
      <c r="ED264" s="280"/>
      <c r="EE264" s="280"/>
      <c r="EF264" s="280"/>
      <c r="EG264" s="280"/>
    </row>
    <row r="265" spans="1:137" ht="45" customHeight="1" x14ac:dyDescent="0.25">
      <c r="A265" s="62" t="s">
        <v>676</v>
      </c>
      <c r="B265" s="36" t="s">
        <v>170</v>
      </c>
      <c r="C265" s="66" t="s">
        <v>7</v>
      </c>
      <c r="D265" s="36" t="s">
        <v>26</v>
      </c>
      <c r="E265" s="35" t="s">
        <v>31</v>
      </c>
      <c r="F265" s="37" t="s">
        <v>789</v>
      </c>
      <c r="G265" s="348" t="s">
        <v>763</v>
      </c>
      <c r="H265" s="351"/>
      <c r="I265" s="39">
        <f>H265</f>
        <v>0</v>
      </c>
      <c r="J265" s="343"/>
      <c r="K265" s="34"/>
      <c r="L265" s="34"/>
      <c r="M265" s="34"/>
      <c r="N265" s="34"/>
      <c r="O265" s="34"/>
      <c r="P265" s="34"/>
      <c r="Q265" s="34"/>
      <c r="R265" s="34"/>
      <c r="S265" s="34"/>
      <c r="T265" s="34"/>
      <c r="U265" s="34"/>
      <c r="V265" s="280"/>
      <c r="W265" s="280"/>
      <c r="X265" s="280"/>
      <c r="Y265" s="280"/>
      <c r="Z265" s="280"/>
      <c r="AA265" s="280"/>
      <c r="AB265" s="280"/>
      <c r="AC265" s="280"/>
      <c r="AD265" s="280"/>
      <c r="AE265" s="280"/>
      <c r="AF265" s="280"/>
      <c r="AG265" s="280"/>
      <c r="AH265" s="280"/>
      <c r="AI265" s="280"/>
      <c r="AJ265" s="280"/>
      <c r="AK265" s="280"/>
      <c r="AL265" s="280"/>
      <c r="AM265" s="280"/>
      <c r="AN265" s="280"/>
      <c r="AO265" s="280"/>
      <c r="AP265" s="280"/>
      <c r="AQ265" s="280"/>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c r="BY265" s="280"/>
      <c r="BZ265" s="280"/>
      <c r="CA265" s="280"/>
      <c r="CB265" s="280"/>
      <c r="CC265" s="280"/>
      <c r="CD265" s="280"/>
      <c r="CE265" s="280"/>
      <c r="CF265" s="280"/>
      <c r="CG265" s="280"/>
      <c r="CH265" s="280"/>
      <c r="CI265" s="280"/>
      <c r="CJ265" s="280"/>
      <c r="CK265" s="280"/>
      <c r="CL265" s="280"/>
      <c r="CM265" s="280"/>
      <c r="CN265" s="280"/>
      <c r="CO265" s="280"/>
      <c r="CP265" s="280"/>
      <c r="CQ265" s="280"/>
      <c r="CR265" s="280"/>
      <c r="CS265" s="280"/>
      <c r="CT265" s="280"/>
      <c r="CU265" s="280"/>
      <c r="CV265" s="280"/>
      <c r="CW265" s="280"/>
      <c r="CX265" s="280"/>
      <c r="CY265" s="280"/>
      <c r="CZ265" s="280"/>
      <c r="DA265" s="280"/>
      <c r="DB265" s="280"/>
      <c r="DC265" s="280"/>
      <c r="DD265" s="280"/>
      <c r="DE265" s="280"/>
      <c r="DF265" s="280"/>
      <c r="DG265" s="280"/>
      <c r="DH265" s="280"/>
      <c r="DI265" s="280"/>
      <c r="DJ265" s="280"/>
      <c r="DK265" s="280"/>
      <c r="DL265" s="280"/>
      <c r="DM265" s="280"/>
      <c r="DN265" s="280"/>
      <c r="DO265" s="280"/>
      <c r="DP265" s="280"/>
      <c r="DQ265" s="280"/>
      <c r="DR265" s="280"/>
      <c r="DS265" s="280"/>
      <c r="DT265" s="280"/>
      <c r="DU265" s="280"/>
      <c r="DV265" s="280"/>
      <c r="DW265" s="280"/>
      <c r="DX265" s="280"/>
      <c r="DY265" s="280"/>
      <c r="DZ265" s="280"/>
      <c r="EA265" s="280"/>
      <c r="EB265" s="280"/>
      <c r="EC265" s="280"/>
      <c r="ED265" s="280"/>
      <c r="EE265" s="280"/>
      <c r="EF265" s="280"/>
      <c r="EG265" s="280"/>
    </row>
    <row r="266" spans="1:137" ht="45" customHeight="1" x14ac:dyDescent="0.25">
      <c r="A266" s="70" t="s">
        <v>282</v>
      </c>
      <c r="B266" s="35" t="s">
        <v>132</v>
      </c>
      <c r="C266" s="35" t="s">
        <v>7</v>
      </c>
      <c r="D266" s="36" t="s">
        <v>173</v>
      </c>
      <c r="E266" s="36" t="s">
        <v>30</v>
      </c>
      <c r="F266" s="37" t="s">
        <v>5</v>
      </c>
      <c r="G266" s="345"/>
      <c r="H266" s="351"/>
      <c r="I266" s="36">
        <f>IF(H266=Base!W1,1,0)</f>
        <v>0</v>
      </c>
      <c r="J266" s="343"/>
      <c r="K266" s="34"/>
      <c r="L266" s="34"/>
      <c r="M266" s="34"/>
      <c r="N266" s="34"/>
      <c r="O266" s="34"/>
      <c r="P266" s="34"/>
      <c r="Q266" s="34"/>
      <c r="R266" s="34"/>
      <c r="S266" s="34"/>
      <c r="T266" s="34"/>
      <c r="U266" s="34"/>
      <c r="V266" s="280"/>
      <c r="W266" s="280"/>
      <c r="X266" s="280"/>
      <c r="Y266" s="280"/>
      <c r="Z266" s="280"/>
      <c r="AA266" s="280"/>
      <c r="AB266" s="280"/>
      <c r="AC266" s="280"/>
      <c r="AD266" s="280"/>
      <c r="AE266" s="280"/>
      <c r="AF266" s="280"/>
      <c r="AG266" s="280"/>
      <c r="AH266" s="280"/>
      <c r="AI266" s="280"/>
      <c r="AJ266" s="280"/>
      <c r="AK266" s="280"/>
      <c r="AL266" s="280"/>
      <c r="AM266" s="280"/>
      <c r="AN266" s="280"/>
      <c r="AO266" s="280"/>
      <c r="AP266" s="280"/>
      <c r="AQ266" s="280"/>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80"/>
      <c r="CI266" s="280"/>
      <c r="CJ266" s="280"/>
      <c r="CK266" s="280"/>
      <c r="CL266" s="280"/>
      <c r="CM266" s="280"/>
      <c r="CN266" s="280"/>
      <c r="CO266" s="280"/>
      <c r="CP266" s="280"/>
      <c r="CQ266" s="280"/>
      <c r="CR266" s="280"/>
      <c r="CS266" s="280"/>
      <c r="CT266" s="280"/>
      <c r="CU266" s="280"/>
      <c r="CV266" s="280"/>
      <c r="CW266" s="280"/>
      <c r="CX266" s="280"/>
      <c r="CY266" s="280"/>
      <c r="CZ266" s="280"/>
      <c r="DA266" s="280"/>
      <c r="DB266" s="280"/>
      <c r="DC266" s="280"/>
      <c r="DD266" s="280"/>
      <c r="DE266" s="280"/>
      <c r="DF266" s="280"/>
      <c r="DG266" s="280"/>
      <c r="DH266" s="280"/>
      <c r="DI266" s="280"/>
      <c r="DJ266" s="280"/>
      <c r="DK266" s="280"/>
      <c r="DL266" s="280"/>
      <c r="DM266" s="280"/>
      <c r="DN266" s="280"/>
      <c r="DO266" s="280"/>
      <c r="DP266" s="280"/>
      <c r="DQ266" s="280"/>
      <c r="DR266" s="280"/>
      <c r="DS266" s="280"/>
      <c r="DT266" s="280"/>
      <c r="DU266" s="280"/>
      <c r="DV266" s="280"/>
      <c r="DW266" s="280"/>
      <c r="DX266" s="280"/>
      <c r="DY266" s="280"/>
      <c r="DZ266" s="280"/>
      <c r="EA266" s="280"/>
      <c r="EB266" s="280"/>
      <c r="EC266" s="280"/>
      <c r="ED266" s="280"/>
      <c r="EE266" s="280"/>
      <c r="EF266" s="280"/>
      <c r="EG266" s="280"/>
    </row>
    <row r="267" spans="1:137" ht="45" customHeight="1" x14ac:dyDescent="0.25">
      <c r="A267" s="70" t="s">
        <v>282</v>
      </c>
      <c r="B267" s="35" t="s">
        <v>132</v>
      </c>
      <c r="C267" s="35" t="s">
        <v>7</v>
      </c>
      <c r="D267" s="36" t="s">
        <v>12</v>
      </c>
      <c r="E267" s="36" t="s">
        <v>39</v>
      </c>
      <c r="F267" s="37" t="s">
        <v>773</v>
      </c>
      <c r="G267" s="345"/>
      <c r="H267" s="351"/>
      <c r="I267" s="36">
        <f>IF(H267=Base!W1,1,0)</f>
        <v>0</v>
      </c>
      <c r="J267" s="343"/>
      <c r="K267" s="34"/>
      <c r="L267" s="34"/>
      <c r="M267" s="34"/>
      <c r="N267" s="34"/>
      <c r="O267" s="34"/>
      <c r="P267" s="34"/>
      <c r="Q267" s="34"/>
      <c r="R267" s="34"/>
      <c r="S267" s="34"/>
      <c r="T267" s="34"/>
      <c r="U267" s="34"/>
      <c r="V267" s="280"/>
      <c r="W267" s="280"/>
      <c r="X267" s="280"/>
      <c r="Y267" s="280"/>
      <c r="Z267" s="280"/>
      <c r="AA267" s="280"/>
      <c r="AB267" s="280"/>
      <c r="AC267" s="280"/>
      <c r="AD267" s="280"/>
      <c r="AE267" s="280"/>
      <c r="AF267" s="280"/>
      <c r="AG267" s="280"/>
      <c r="AH267" s="280"/>
      <c r="AI267" s="280"/>
      <c r="AJ267" s="280"/>
      <c r="AK267" s="280"/>
      <c r="AL267" s="280"/>
      <c r="AM267" s="280"/>
      <c r="AN267" s="280"/>
      <c r="AO267" s="280"/>
      <c r="AP267" s="280"/>
      <c r="AQ267" s="280"/>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80"/>
      <c r="CN267" s="280"/>
      <c r="CO267" s="280"/>
      <c r="CP267" s="280"/>
      <c r="CQ267" s="280"/>
      <c r="CR267" s="280"/>
      <c r="CS267" s="280"/>
      <c r="CT267" s="280"/>
      <c r="CU267" s="280"/>
      <c r="CV267" s="280"/>
      <c r="CW267" s="280"/>
      <c r="CX267" s="280"/>
      <c r="CY267" s="280"/>
      <c r="CZ267" s="280"/>
      <c r="DA267" s="280"/>
      <c r="DB267" s="280"/>
      <c r="DC267" s="280"/>
      <c r="DD267" s="280"/>
      <c r="DE267" s="280"/>
      <c r="DF267" s="280"/>
      <c r="DG267" s="280"/>
      <c r="DH267" s="280"/>
      <c r="DI267" s="280"/>
      <c r="DJ267" s="280"/>
      <c r="DK267" s="280"/>
      <c r="DL267" s="280"/>
      <c r="DM267" s="280"/>
      <c r="DN267" s="280"/>
      <c r="DO267" s="280"/>
      <c r="DP267" s="280"/>
      <c r="DQ267" s="280"/>
      <c r="DR267" s="280"/>
      <c r="DS267" s="280"/>
      <c r="DT267" s="280"/>
      <c r="DU267" s="280"/>
      <c r="DV267" s="280"/>
      <c r="DW267" s="280"/>
      <c r="DX267" s="280"/>
      <c r="DY267" s="280"/>
      <c r="DZ267" s="280"/>
      <c r="EA267" s="280"/>
      <c r="EB267" s="280"/>
      <c r="EC267" s="280"/>
      <c r="ED267" s="280"/>
      <c r="EE267" s="280"/>
      <c r="EF267" s="280"/>
      <c r="EG267" s="280"/>
    </row>
    <row r="268" spans="1:137" ht="45" customHeight="1" x14ac:dyDescent="0.25">
      <c r="A268" s="70" t="s">
        <v>282</v>
      </c>
      <c r="B268" s="35" t="s">
        <v>132</v>
      </c>
      <c r="C268" s="35" t="s">
        <v>7</v>
      </c>
      <c r="D268" s="36" t="s">
        <v>173</v>
      </c>
      <c r="E268" s="36" t="s">
        <v>30</v>
      </c>
      <c r="F268" s="37" t="s">
        <v>183</v>
      </c>
      <c r="G268" s="345"/>
      <c r="H268" s="351"/>
      <c r="I268" s="36">
        <f>IF(H268=Base!W1,1,0)</f>
        <v>0</v>
      </c>
      <c r="J268" s="343"/>
      <c r="K268" s="34"/>
      <c r="L268" s="34"/>
      <c r="M268" s="34"/>
      <c r="N268" s="34"/>
      <c r="O268" s="34"/>
      <c r="P268" s="34"/>
      <c r="Q268" s="34"/>
      <c r="R268" s="34"/>
      <c r="S268" s="34"/>
      <c r="T268" s="34"/>
      <c r="U268" s="34"/>
      <c r="V268" s="280"/>
      <c r="W268" s="280"/>
      <c r="X268" s="280"/>
      <c r="Y268" s="280"/>
      <c r="Z268" s="280"/>
      <c r="AA268" s="280"/>
      <c r="AB268" s="280"/>
      <c r="AC268" s="280"/>
      <c r="AD268" s="280"/>
      <c r="AE268" s="280"/>
      <c r="AF268" s="280"/>
      <c r="AG268" s="280"/>
      <c r="AH268" s="280"/>
      <c r="AI268" s="280"/>
      <c r="AJ268" s="280"/>
      <c r="AK268" s="280"/>
      <c r="AL268" s="280"/>
      <c r="AM268" s="280"/>
      <c r="AN268" s="280"/>
      <c r="AO268" s="280"/>
      <c r="AP268" s="280"/>
      <c r="AQ268" s="280"/>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c r="BY268" s="280"/>
      <c r="BZ268" s="280"/>
      <c r="CA268" s="280"/>
      <c r="CB268" s="280"/>
      <c r="CC268" s="280"/>
      <c r="CD268" s="280"/>
      <c r="CE268" s="280"/>
      <c r="CF268" s="280"/>
      <c r="CG268" s="280"/>
      <c r="CH268" s="280"/>
      <c r="CI268" s="280"/>
      <c r="CJ268" s="280"/>
      <c r="CK268" s="280"/>
      <c r="CL268" s="280"/>
      <c r="CM268" s="280"/>
      <c r="CN268" s="280"/>
      <c r="CO268" s="280"/>
      <c r="CP268" s="280"/>
      <c r="CQ268" s="280"/>
      <c r="CR268" s="280"/>
      <c r="CS268" s="280"/>
      <c r="CT268" s="280"/>
      <c r="CU268" s="280"/>
      <c r="CV268" s="280"/>
      <c r="CW268" s="280"/>
      <c r="CX268" s="280"/>
      <c r="CY268" s="280"/>
      <c r="CZ268" s="280"/>
      <c r="DA268" s="280"/>
      <c r="DB268" s="280"/>
      <c r="DC268" s="280"/>
      <c r="DD268" s="280"/>
      <c r="DE268" s="280"/>
      <c r="DF268" s="280"/>
      <c r="DG268" s="280"/>
      <c r="DH268" s="280"/>
      <c r="DI268" s="280"/>
      <c r="DJ268" s="280"/>
      <c r="DK268" s="280"/>
      <c r="DL268" s="280"/>
      <c r="DM268" s="280"/>
      <c r="DN268" s="280"/>
      <c r="DO268" s="280"/>
      <c r="DP268" s="280"/>
      <c r="DQ268" s="280"/>
      <c r="DR268" s="280"/>
      <c r="DS268" s="280"/>
      <c r="DT268" s="280"/>
      <c r="DU268" s="280"/>
      <c r="DV268" s="280"/>
      <c r="DW268" s="280"/>
      <c r="DX268" s="280"/>
      <c r="DY268" s="280"/>
      <c r="DZ268" s="280"/>
      <c r="EA268" s="280"/>
      <c r="EB268" s="280"/>
      <c r="EC268" s="280"/>
      <c r="ED268" s="280"/>
      <c r="EE268" s="280"/>
      <c r="EF268" s="280"/>
      <c r="EG268" s="280"/>
    </row>
    <row r="269" spans="1:137" ht="45" customHeight="1" x14ac:dyDescent="0.25">
      <c r="A269" s="70" t="s">
        <v>282</v>
      </c>
      <c r="B269" s="35" t="s">
        <v>132</v>
      </c>
      <c r="C269" s="35" t="s">
        <v>7</v>
      </c>
      <c r="D269" s="36" t="s">
        <v>173</v>
      </c>
      <c r="E269" s="36" t="s">
        <v>30</v>
      </c>
      <c r="F269" s="37" t="s">
        <v>184</v>
      </c>
      <c r="G269" s="345"/>
      <c r="H269" s="351"/>
      <c r="I269" s="36">
        <f>IF(H269=Base!W1,1,0)</f>
        <v>0</v>
      </c>
      <c r="J269" s="343"/>
      <c r="K269" s="34"/>
      <c r="L269" s="34"/>
      <c r="M269" s="34"/>
      <c r="N269" s="34"/>
      <c r="O269" s="34"/>
      <c r="P269" s="34"/>
      <c r="Q269" s="34"/>
      <c r="R269" s="34"/>
      <c r="S269" s="34"/>
      <c r="T269" s="34"/>
      <c r="U269" s="34"/>
      <c r="V269" s="280"/>
      <c r="W269" s="280"/>
      <c r="X269" s="280"/>
      <c r="Y269" s="280"/>
      <c r="Z269" s="280"/>
      <c r="AA269" s="280"/>
      <c r="AB269" s="280"/>
      <c r="AC269" s="280"/>
      <c r="AD269" s="280"/>
      <c r="AE269" s="280"/>
      <c r="AF269" s="280"/>
      <c r="AG269" s="280"/>
      <c r="AH269" s="280"/>
      <c r="AI269" s="280"/>
      <c r="AJ269" s="280"/>
      <c r="AK269" s="280"/>
      <c r="AL269" s="280"/>
      <c r="AM269" s="280"/>
      <c r="AN269" s="280"/>
      <c r="AO269" s="280"/>
      <c r="AP269" s="280"/>
      <c r="AQ269" s="280"/>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c r="BY269" s="280"/>
      <c r="BZ269" s="280"/>
      <c r="CA269" s="280"/>
      <c r="CB269" s="280"/>
      <c r="CC269" s="280"/>
      <c r="CD269" s="280"/>
      <c r="CE269" s="280"/>
      <c r="CF269" s="280"/>
      <c r="CG269" s="280"/>
      <c r="CH269" s="280"/>
      <c r="CI269" s="280"/>
      <c r="CJ269" s="280"/>
      <c r="CK269" s="280"/>
      <c r="CL269" s="280"/>
      <c r="CM269" s="280"/>
      <c r="CN269" s="280"/>
      <c r="CO269" s="280"/>
      <c r="CP269" s="280"/>
      <c r="CQ269" s="280"/>
      <c r="CR269" s="280"/>
      <c r="CS269" s="280"/>
      <c r="CT269" s="280"/>
      <c r="CU269" s="280"/>
      <c r="CV269" s="280"/>
      <c r="CW269" s="280"/>
      <c r="CX269" s="280"/>
      <c r="CY269" s="280"/>
      <c r="CZ269" s="280"/>
      <c r="DA269" s="280"/>
      <c r="DB269" s="280"/>
      <c r="DC269" s="280"/>
      <c r="DD269" s="280"/>
      <c r="DE269" s="280"/>
      <c r="DF269" s="280"/>
      <c r="DG269" s="280"/>
      <c r="DH269" s="280"/>
      <c r="DI269" s="280"/>
      <c r="DJ269" s="280"/>
      <c r="DK269" s="280"/>
      <c r="DL269" s="280"/>
      <c r="DM269" s="280"/>
      <c r="DN269" s="280"/>
      <c r="DO269" s="280"/>
      <c r="DP269" s="280"/>
      <c r="DQ269" s="280"/>
      <c r="DR269" s="280"/>
      <c r="DS269" s="280"/>
      <c r="DT269" s="280"/>
      <c r="DU269" s="280"/>
      <c r="DV269" s="280"/>
      <c r="DW269" s="280"/>
      <c r="DX269" s="280"/>
      <c r="DY269" s="280"/>
      <c r="DZ269" s="280"/>
      <c r="EA269" s="280"/>
      <c r="EB269" s="280"/>
      <c r="EC269" s="280"/>
      <c r="ED269" s="280"/>
      <c r="EE269" s="280"/>
      <c r="EF269" s="280"/>
      <c r="EG269" s="280"/>
    </row>
    <row r="270" spans="1:137" ht="45" customHeight="1" x14ac:dyDescent="0.25">
      <c r="A270" s="70" t="s">
        <v>282</v>
      </c>
      <c r="B270" s="35" t="s">
        <v>50</v>
      </c>
      <c r="C270" s="35" t="s">
        <v>7</v>
      </c>
      <c r="D270" s="35" t="s">
        <v>10</v>
      </c>
      <c r="E270" s="45" t="s">
        <v>349</v>
      </c>
      <c r="F270" s="37" t="s">
        <v>8</v>
      </c>
      <c r="G270" s="345" t="s">
        <v>764</v>
      </c>
      <c r="H270" s="351"/>
      <c r="I270" s="36">
        <f>IF(H270=Base!X1,1,0)</f>
        <v>0</v>
      </c>
      <c r="J270" s="343"/>
      <c r="K270" s="34"/>
      <c r="L270" s="34"/>
      <c r="M270" s="34"/>
      <c r="N270" s="34"/>
      <c r="O270" s="34"/>
      <c r="P270" s="34"/>
      <c r="Q270" s="34"/>
      <c r="R270" s="34"/>
      <c r="S270" s="34"/>
      <c r="T270" s="34"/>
      <c r="U270" s="34"/>
      <c r="V270" s="280"/>
      <c r="W270" s="280"/>
      <c r="X270" s="280"/>
      <c r="Y270" s="280"/>
      <c r="Z270" s="280"/>
      <c r="AA270" s="280"/>
      <c r="AB270" s="280"/>
      <c r="AC270" s="280"/>
      <c r="AD270" s="280"/>
      <c r="AE270" s="280"/>
      <c r="AF270" s="280"/>
      <c r="AG270" s="280"/>
      <c r="AH270" s="280"/>
      <c r="AI270" s="280"/>
      <c r="AJ270" s="280"/>
      <c r="AK270" s="280"/>
      <c r="AL270" s="280"/>
      <c r="AM270" s="280"/>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80"/>
      <c r="CN270" s="280"/>
      <c r="CO270" s="280"/>
      <c r="CP270" s="280"/>
      <c r="CQ270" s="280"/>
      <c r="CR270" s="280"/>
      <c r="CS270" s="280"/>
      <c r="CT270" s="280"/>
      <c r="CU270" s="280"/>
      <c r="CV270" s="280"/>
      <c r="CW270" s="280"/>
      <c r="CX270" s="280"/>
      <c r="CY270" s="280"/>
      <c r="CZ270" s="280"/>
      <c r="DA270" s="280"/>
      <c r="DB270" s="280"/>
      <c r="DC270" s="280"/>
      <c r="DD270" s="280"/>
      <c r="DE270" s="280"/>
      <c r="DF270" s="280"/>
      <c r="DG270" s="280"/>
      <c r="DH270" s="280"/>
      <c r="DI270" s="280"/>
      <c r="DJ270" s="280"/>
      <c r="DK270" s="280"/>
      <c r="DL270" s="280"/>
      <c r="DM270" s="280"/>
      <c r="DN270" s="280"/>
      <c r="DO270" s="280"/>
      <c r="DP270" s="280"/>
      <c r="DQ270" s="280"/>
      <c r="DR270" s="280"/>
      <c r="DS270" s="280"/>
      <c r="DT270" s="280"/>
      <c r="DU270" s="280"/>
      <c r="DV270" s="280"/>
      <c r="DW270" s="280"/>
      <c r="DX270" s="280"/>
      <c r="DY270" s="280"/>
      <c r="DZ270" s="280"/>
      <c r="EA270" s="280"/>
      <c r="EB270" s="280"/>
      <c r="EC270" s="280"/>
      <c r="ED270" s="280"/>
      <c r="EE270" s="280"/>
      <c r="EF270" s="280"/>
      <c r="EG270" s="280"/>
    </row>
    <row r="271" spans="1:137" ht="45" customHeight="1" x14ac:dyDescent="0.25">
      <c r="A271" s="70" t="s">
        <v>282</v>
      </c>
      <c r="B271" s="35" t="s">
        <v>50</v>
      </c>
      <c r="C271" s="35" t="s">
        <v>7</v>
      </c>
      <c r="D271" s="35" t="s">
        <v>10</v>
      </c>
      <c r="E271" s="45" t="s">
        <v>349</v>
      </c>
      <c r="F271" s="37" t="s">
        <v>9</v>
      </c>
      <c r="G271" s="345" t="s">
        <v>764</v>
      </c>
      <c r="H271" s="351"/>
      <c r="I271" s="36">
        <f>IF(H271=Base!X1,1,0)</f>
        <v>0</v>
      </c>
      <c r="J271" s="343"/>
      <c r="K271" s="34"/>
      <c r="L271" s="34"/>
      <c r="M271" s="34"/>
      <c r="N271" s="34"/>
      <c r="O271" s="34"/>
      <c r="P271" s="34"/>
      <c r="Q271" s="34"/>
      <c r="R271" s="34"/>
      <c r="S271" s="34"/>
      <c r="T271" s="34"/>
      <c r="U271" s="34"/>
      <c r="V271" s="280"/>
      <c r="W271" s="280"/>
      <c r="X271" s="280"/>
      <c r="Y271" s="280"/>
      <c r="Z271" s="280"/>
      <c r="AA271" s="280"/>
      <c r="AB271" s="280"/>
      <c r="AC271" s="280"/>
      <c r="AD271" s="280"/>
      <c r="AE271" s="280"/>
      <c r="AF271" s="280"/>
      <c r="AG271" s="280"/>
      <c r="AH271" s="280"/>
      <c r="AI271" s="280"/>
      <c r="AJ271" s="280"/>
      <c r="AK271" s="280"/>
      <c r="AL271" s="280"/>
      <c r="AM271" s="280"/>
      <c r="AN271" s="280"/>
      <c r="AO271" s="280"/>
      <c r="AP271" s="280"/>
      <c r="AQ271" s="280"/>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c r="BY271" s="280"/>
      <c r="BZ271" s="280"/>
      <c r="CA271" s="280"/>
      <c r="CB271" s="280"/>
      <c r="CC271" s="280"/>
      <c r="CD271" s="280"/>
      <c r="CE271" s="280"/>
      <c r="CF271" s="280"/>
      <c r="CG271" s="280"/>
      <c r="CH271" s="280"/>
      <c r="CI271" s="280"/>
      <c r="CJ271" s="280"/>
      <c r="CK271" s="280"/>
      <c r="CL271" s="280"/>
      <c r="CM271" s="280"/>
      <c r="CN271" s="280"/>
      <c r="CO271" s="280"/>
      <c r="CP271" s="280"/>
      <c r="CQ271" s="280"/>
      <c r="CR271" s="280"/>
      <c r="CS271" s="280"/>
      <c r="CT271" s="280"/>
      <c r="CU271" s="280"/>
      <c r="CV271" s="280"/>
      <c r="CW271" s="280"/>
      <c r="CX271" s="280"/>
      <c r="CY271" s="280"/>
      <c r="CZ271" s="280"/>
      <c r="DA271" s="280"/>
      <c r="DB271" s="280"/>
      <c r="DC271" s="280"/>
      <c r="DD271" s="280"/>
      <c r="DE271" s="280"/>
      <c r="DF271" s="280"/>
      <c r="DG271" s="280"/>
      <c r="DH271" s="280"/>
      <c r="DI271" s="280"/>
      <c r="DJ271" s="280"/>
      <c r="DK271" s="280"/>
      <c r="DL271" s="280"/>
      <c r="DM271" s="280"/>
      <c r="DN271" s="280"/>
      <c r="DO271" s="280"/>
      <c r="DP271" s="280"/>
      <c r="DQ271" s="280"/>
      <c r="DR271" s="280"/>
      <c r="DS271" s="280"/>
      <c r="DT271" s="280"/>
      <c r="DU271" s="280"/>
      <c r="DV271" s="280"/>
      <c r="DW271" s="280"/>
      <c r="DX271" s="280"/>
      <c r="DY271" s="280"/>
      <c r="DZ271" s="280"/>
      <c r="EA271" s="280"/>
      <c r="EB271" s="280"/>
      <c r="EC271" s="280"/>
      <c r="ED271" s="280"/>
      <c r="EE271" s="280"/>
      <c r="EF271" s="280"/>
      <c r="EG271" s="280"/>
    </row>
    <row r="272" spans="1:137" ht="45" customHeight="1" x14ac:dyDescent="0.25">
      <c r="A272" s="70" t="s">
        <v>282</v>
      </c>
      <c r="B272" s="35" t="s">
        <v>50</v>
      </c>
      <c r="C272" s="35" t="s">
        <v>7</v>
      </c>
      <c r="D272" s="36" t="s">
        <v>173</v>
      </c>
      <c r="E272" s="45" t="s">
        <v>355</v>
      </c>
      <c r="F272" s="37" t="s">
        <v>11</v>
      </c>
      <c r="G272" s="345"/>
      <c r="H272" s="351"/>
      <c r="I272" s="36">
        <f>IF(H272=Base!X1,1,0)</f>
        <v>0</v>
      </c>
      <c r="J272" s="343"/>
      <c r="K272" s="34"/>
      <c r="L272" s="34"/>
      <c r="M272" s="34"/>
      <c r="N272" s="34"/>
      <c r="O272" s="34"/>
      <c r="P272" s="34"/>
      <c r="Q272" s="34"/>
      <c r="R272" s="34"/>
      <c r="S272" s="34"/>
      <c r="T272" s="34"/>
      <c r="U272" s="34"/>
      <c r="V272" s="280"/>
      <c r="W272" s="280"/>
      <c r="X272" s="280"/>
      <c r="Y272" s="280"/>
      <c r="Z272" s="280"/>
      <c r="AA272" s="280"/>
      <c r="AB272" s="280"/>
      <c r="AC272" s="280"/>
      <c r="AD272" s="280"/>
      <c r="AE272" s="280"/>
      <c r="AF272" s="280"/>
      <c r="AG272" s="280"/>
      <c r="AH272" s="280"/>
      <c r="AI272" s="280"/>
      <c r="AJ272" s="280"/>
      <c r="AK272" s="280"/>
      <c r="AL272" s="280"/>
      <c r="AM272" s="280"/>
      <c r="AN272" s="280"/>
      <c r="AO272" s="280"/>
      <c r="AP272" s="280"/>
      <c r="AQ272" s="280"/>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80"/>
      <c r="CI272" s="280"/>
      <c r="CJ272" s="280"/>
      <c r="CK272" s="280"/>
      <c r="CL272" s="280"/>
      <c r="CM272" s="280"/>
      <c r="CN272" s="280"/>
      <c r="CO272" s="280"/>
      <c r="CP272" s="280"/>
      <c r="CQ272" s="280"/>
      <c r="CR272" s="280"/>
      <c r="CS272" s="280"/>
      <c r="CT272" s="280"/>
      <c r="CU272" s="280"/>
      <c r="CV272" s="280"/>
      <c r="CW272" s="280"/>
      <c r="CX272" s="280"/>
      <c r="CY272" s="280"/>
      <c r="CZ272" s="280"/>
      <c r="DA272" s="280"/>
      <c r="DB272" s="280"/>
      <c r="DC272" s="280"/>
      <c r="DD272" s="280"/>
      <c r="DE272" s="280"/>
      <c r="DF272" s="280"/>
      <c r="DG272" s="280"/>
      <c r="DH272" s="280"/>
      <c r="DI272" s="280"/>
      <c r="DJ272" s="280"/>
      <c r="DK272" s="280"/>
      <c r="DL272" s="280"/>
      <c r="DM272" s="280"/>
      <c r="DN272" s="280"/>
      <c r="DO272" s="280"/>
      <c r="DP272" s="280"/>
      <c r="DQ272" s="280"/>
      <c r="DR272" s="280"/>
      <c r="DS272" s="280"/>
      <c r="DT272" s="280"/>
      <c r="DU272" s="280"/>
      <c r="DV272" s="280"/>
      <c r="DW272" s="280"/>
      <c r="DX272" s="280"/>
      <c r="DY272" s="280"/>
      <c r="DZ272" s="280"/>
      <c r="EA272" s="280"/>
      <c r="EB272" s="280"/>
      <c r="EC272" s="280"/>
      <c r="ED272" s="280"/>
      <c r="EE272" s="280"/>
      <c r="EF272" s="280"/>
      <c r="EG272" s="280"/>
    </row>
    <row r="273" spans="1:137" ht="45" customHeight="1" x14ac:dyDescent="0.25">
      <c r="A273" s="70" t="s">
        <v>282</v>
      </c>
      <c r="B273" s="35" t="s">
        <v>50</v>
      </c>
      <c r="C273" s="35" t="s">
        <v>7</v>
      </c>
      <c r="D273" s="35" t="s">
        <v>12</v>
      </c>
      <c r="E273" s="36" t="s">
        <v>39</v>
      </c>
      <c r="F273" s="37" t="s">
        <v>772</v>
      </c>
      <c r="G273" s="345"/>
      <c r="H273" s="351"/>
      <c r="I273" s="36">
        <f>IF(H273=Base!X1,1,0)</f>
        <v>0</v>
      </c>
      <c r="J273" s="343"/>
      <c r="K273" s="34"/>
      <c r="L273" s="34"/>
      <c r="M273" s="34"/>
      <c r="N273" s="34"/>
      <c r="O273" s="34"/>
      <c r="P273" s="34"/>
      <c r="Q273" s="34"/>
      <c r="R273" s="34"/>
      <c r="S273" s="34"/>
      <c r="T273" s="34"/>
      <c r="U273" s="34"/>
      <c r="V273" s="280"/>
      <c r="W273" s="280"/>
      <c r="X273" s="280"/>
      <c r="Y273" s="280"/>
      <c r="Z273" s="280"/>
      <c r="AA273" s="280"/>
      <c r="AB273" s="280"/>
      <c r="AC273" s="280"/>
      <c r="AD273" s="280"/>
      <c r="AE273" s="280"/>
      <c r="AF273" s="280"/>
      <c r="AG273" s="280"/>
      <c r="AH273" s="280"/>
      <c r="AI273" s="280"/>
      <c r="AJ273" s="280"/>
      <c r="AK273" s="280"/>
      <c r="AL273" s="280"/>
      <c r="AM273" s="280"/>
      <c r="AN273" s="280"/>
      <c r="AO273" s="280"/>
      <c r="AP273" s="280"/>
      <c r="AQ273" s="280"/>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80"/>
      <c r="CI273" s="280"/>
      <c r="CJ273" s="280"/>
      <c r="CK273" s="280"/>
      <c r="CL273" s="280"/>
      <c r="CM273" s="280"/>
      <c r="CN273" s="280"/>
      <c r="CO273" s="280"/>
      <c r="CP273" s="280"/>
      <c r="CQ273" s="280"/>
      <c r="CR273" s="280"/>
      <c r="CS273" s="280"/>
      <c r="CT273" s="280"/>
      <c r="CU273" s="280"/>
      <c r="CV273" s="280"/>
      <c r="CW273" s="280"/>
      <c r="CX273" s="280"/>
      <c r="CY273" s="280"/>
      <c r="CZ273" s="280"/>
      <c r="DA273" s="280"/>
      <c r="DB273" s="280"/>
      <c r="DC273" s="280"/>
      <c r="DD273" s="280"/>
      <c r="DE273" s="280"/>
      <c r="DF273" s="280"/>
      <c r="DG273" s="280"/>
      <c r="DH273" s="280"/>
      <c r="DI273" s="280"/>
      <c r="DJ273" s="280"/>
      <c r="DK273" s="280"/>
      <c r="DL273" s="280"/>
      <c r="DM273" s="280"/>
      <c r="DN273" s="280"/>
      <c r="DO273" s="280"/>
      <c r="DP273" s="280"/>
      <c r="DQ273" s="280"/>
      <c r="DR273" s="280"/>
      <c r="DS273" s="280"/>
      <c r="DT273" s="280"/>
      <c r="DU273" s="280"/>
      <c r="DV273" s="280"/>
      <c r="DW273" s="280"/>
      <c r="DX273" s="280"/>
      <c r="DY273" s="280"/>
      <c r="DZ273" s="280"/>
      <c r="EA273" s="280"/>
      <c r="EB273" s="280"/>
      <c r="EC273" s="280"/>
      <c r="ED273" s="280"/>
      <c r="EE273" s="280"/>
      <c r="EF273" s="280"/>
      <c r="EG273" s="280"/>
    </row>
    <row r="274" spans="1:137" ht="45" customHeight="1" x14ac:dyDescent="0.25">
      <c r="A274" s="70" t="s">
        <v>282</v>
      </c>
      <c r="B274" s="35" t="s">
        <v>50</v>
      </c>
      <c r="C274" s="67" t="s">
        <v>6</v>
      </c>
      <c r="D274" s="35" t="s">
        <v>12</v>
      </c>
      <c r="E274" s="45" t="s">
        <v>39</v>
      </c>
      <c r="F274" s="37" t="s">
        <v>38</v>
      </c>
      <c r="G274" s="345"/>
      <c r="H274" s="351"/>
      <c r="I274" s="36">
        <f>IF(H274=Base!W1,1,0)</f>
        <v>0</v>
      </c>
      <c r="J274" s="343"/>
      <c r="K274" s="34"/>
      <c r="L274" s="34"/>
      <c r="M274" s="34"/>
      <c r="N274" s="34"/>
      <c r="O274" s="34"/>
      <c r="P274" s="34"/>
      <c r="Q274" s="34"/>
      <c r="R274" s="34"/>
      <c r="S274" s="34"/>
      <c r="T274" s="34"/>
      <c r="U274" s="34"/>
      <c r="V274" s="280"/>
      <c r="W274" s="280"/>
      <c r="X274" s="280"/>
      <c r="Y274" s="280"/>
      <c r="Z274" s="280"/>
      <c r="AA274" s="280"/>
      <c r="AB274" s="280"/>
      <c r="AC274" s="280"/>
      <c r="AD274" s="280"/>
      <c r="AE274" s="280"/>
      <c r="AF274" s="280"/>
      <c r="AG274" s="280"/>
      <c r="AH274" s="280"/>
      <c r="AI274" s="280"/>
      <c r="AJ274" s="280"/>
      <c r="AK274" s="280"/>
      <c r="AL274" s="280"/>
      <c r="AM274" s="280"/>
      <c r="AN274" s="280"/>
      <c r="AO274" s="280"/>
      <c r="AP274" s="280"/>
      <c r="AQ274" s="280"/>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c r="BY274" s="280"/>
      <c r="BZ274" s="280"/>
      <c r="CA274" s="280"/>
      <c r="CB274" s="280"/>
      <c r="CC274" s="280"/>
      <c r="CD274" s="280"/>
      <c r="CE274" s="280"/>
      <c r="CF274" s="280"/>
      <c r="CG274" s="280"/>
      <c r="CH274" s="280"/>
      <c r="CI274" s="280"/>
      <c r="CJ274" s="280"/>
      <c r="CK274" s="280"/>
      <c r="CL274" s="280"/>
      <c r="CM274" s="280"/>
      <c r="CN274" s="280"/>
      <c r="CO274" s="280"/>
      <c r="CP274" s="280"/>
      <c r="CQ274" s="280"/>
      <c r="CR274" s="280"/>
      <c r="CS274" s="280"/>
      <c r="CT274" s="280"/>
      <c r="CU274" s="280"/>
      <c r="CV274" s="280"/>
      <c r="CW274" s="280"/>
      <c r="CX274" s="280"/>
      <c r="CY274" s="280"/>
      <c r="CZ274" s="280"/>
      <c r="DA274" s="280"/>
      <c r="DB274" s="280"/>
      <c r="DC274" s="280"/>
      <c r="DD274" s="280"/>
      <c r="DE274" s="280"/>
      <c r="DF274" s="280"/>
      <c r="DG274" s="280"/>
      <c r="DH274" s="280"/>
      <c r="DI274" s="280"/>
      <c r="DJ274" s="280"/>
      <c r="DK274" s="280"/>
      <c r="DL274" s="280"/>
      <c r="DM274" s="280"/>
      <c r="DN274" s="280"/>
      <c r="DO274" s="280"/>
      <c r="DP274" s="280"/>
      <c r="DQ274" s="280"/>
      <c r="DR274" s="280"/>
      <c r="DS274" s="280"/>
      <c r="DT274" s="280"/>
      <c r="DU274" s="280"/>
      <c r="DV274" s="280"/>
      <c r="DW274" s="280"/>
      <c r="DX274" s="280"/>
      <c r="DY274" s="280"/>
      <c r="DZ274" s="280"/>
      <c r="EA274" s="280"/>
      <c r="EB274" s="280"/>
      <c r="EC274" s="280"/>
      <c r="ED274" s="280"/>
      <c r="EE274" s="280"/>
      <c r="EF274" s="280"/>
      <c r="EG274" s="280"/>
    </row>
    <row r="275" spans="1:137" ht="45" customHeight="1" x14ac:dyDescent="0.25">
      <c r="A275" s="70" t="s">
        <v>282</v>
      </c>
      <c r="B275" s="35" t="s">
        <v>134</v>
      </c>
      <c r="C275" s="67" t="s">
        <v>6</v>
      </c>
      <c r="D275" s="35" t="s">
        <v>10</v>
      </c>
      <c r="E275" s="45" t="s">
        <v>355</v>
      </c>
      <c r="F275" s="37" t="s">
        <v>137</v>
      </c>
      <c r="G275" s="347" t="s">
        <v>764</v>
      </c>
      <c r="H275" s="351"/>
      <c r="I275" s="36">
        <f>IF(H275=Base!W2,1,0)</f>
        <v>0</v>
      </c>
      <c r="J275" s="343"/>
      <c r="K275" s="34"/>
      <c r="L275" s="34"/>
      <c r="M275" s="34"/>
      <c r="N275" s="34"/>
      <c r="O275" s="34"/>
      <c r="P275" s="34"/>
      <c r="Q275" s="34"/>
      <c r="R275" s="34"/>
      <c r="S275" s="34"/>
      <c r="T275" s="34"/>
      <c r="U275" s="34"/>
      <c r="V275" s="280"/>
      <c r="W275" s="280"/>
      <c r="X275" s="280"/>
      <c r="Y275" s="280"/>
      <c r="Z275" s="280"/>
      <c r="AA275" s="280"/>
      <c r="AB275" s="280"/>
      <c r="AC275" s="280"/>
      <c r="AD275" s="280"/>
      <c r="AE275" s="280"/>
      <c r="AF275" s="280"/>
      <c r="AG275" s="280"/>
      <c r="AH275" s="280"/>
      <c r="AI275" s="280"/>
      <c r="AJ275" s="280"/>
      <c r="AK275" s="280"/>
      <c r="AL275" s="280"/>
      <c r="AM275" s="280"/>
      <c r="AN275" s="280"/>
      <c r="AO275" s="280"/>
      <c r="AP275" s="280"/>
      <c r="AQ275" s="280"/>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80"/>
      <c r="CH275" s="280"/>
      <c r="CI275" s="280"/>
      <c r="CJ275" s="280"/>
      <c r="CK275" s="280"/>
      <c r="CL275" s="280"/>
      <c r="CM275" s="280"/>
      <c r="CN275" s="280"/>
      <c r="CO275" s="280"/>
      <c r="CP275" s="280"/>
      <c r="CQ275" s="280"/>
      <c r="CR275" s="280"/>
      <c r="CS275" s="280"/>
      <c r="CT275" s="280"/>
      <c r="CU275" s="280"/>
      <c r="CV275" s="280"/>
      <c r="CW275" s="280"/>
      <c r="CX275" s="280"/>
      <c r="CY275" s="280"/>
      <c r="CZ275" s="280"/>
      <c r="DA275" s="280"/>
      <c r="DB275" s="280"/>
      <c r="DC275" s="280"/>
      <c r="DD275" s="280"/>
      <c r="DE275" s="280"/>
      <c r="DF275" s="280"/>
      <c r="DG275" s="280"/>
      <c r="DH275" s="280"/>
      <c r="DI275" s="280"/>
      <c r="DJ275" s="280"/>
      <c r="DK275" s="280"/>
      <c r="DL275" s="280"/>
      <c r="DM275" s="280"/>
      <c r="DN275" s="280"/>
      <c r="DO275" s="280"/>
      <c r="DP275" s="280"/>
      <c r="DQ275" s="280"/>
      <c r="DR275" s="280"/>
      <c r="DS275" s="280"/>
      <c r="DT275" s="280"/>
      <c r="DU275" s="280"/>
      <c r="DV275" s="280"/>
      <c r="DW275" s="280"/>
      <c r="DX275" s="280"/>
      <c r="DY275" s="280"/>
      <c r="DZ275" s="280"/>
      <c r="EA275" s="280"/>
      <c r="EB275" s="280"/>
      <c r="EC275" s="280"/>
      <c r="ED275" s="280"/>
      <c r="EE275" s="280"/>
      <c r="EF275" s="280"/>
      <c r="EG275" s="280"/>
    </row>
    <row r="276" spans="1:137" ht="45" customHeight="1" x14ac:dyDescent="0.25">
      <c r="A276" s="70" t="s">
        <v>282</v>
      </c>
      <c r="B276" s="35" t="s">
        <v>134</v>
      </c>
      <c r="C276" s="35" t="s">
        <v>7</v>
      </c>
      <c r="D276" s="35" t="s">
        <v>175</v>
      </c>
      <c r="E276" s="45" t="s">
        <v>355</v>
      </c>
      <c r="F276" s="37" t="s">
        <v>771</v>
      </c>
      <c r="G276" s="345"/>
      <c r="H276" s="351"/>
      <c r="I276" s="36">
        <f>IF(H276=Base!X1,1,0)</f>
        <v>0</v>
      </c>
      <c r="J276" s="343"/>
      <c r="K276" s="34"/>
      <c r="L276" s="34"/>
      <c r="M276" s="34"/>
      <c r="N276" s="34"/>
      <c r="O276" s="34"/>
      <c r="P276" s="34"/>
      <c r="Q276" s="34"/>
      <c r="R276" s="34"/>
      <c r="S276" s="34"/>
      <c r="T276" s="34"/>
      <c r="U276" s="34"/>
      <c r="V276" s="280"/>
      <c r="W276" s="280"/>
      <c r="X276" s="280"/>
      <c r="Y276" s="280"/>
      <c r="Z276" s="280"/>
      <c r="AA276" s="280"/>
      <c r="AB276" s="280"/>
      <c r="AC276" s="280"/>
      <c r="AD276" s="280"/>
      <c r="AE276" s="280"/>
      <c r="AF276" s="280"/>
      <c r="AG276" s="280"/>
      <c r="AH276" s="280"/>
      <c r="AI276" s="280"/>
      <c r="AJ276" s="280"/>
      <c r="AK276" s="280"/>
      <c r="AL276" s="280"/>
      <c r="AM276" s="280"/>
      <c r="AN276" s="280"/>
      <c r="AO276" s="280"/>
      <c r="AP276" s="280"/>
      <c r="AQ276" s="280"/>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c r="BY276" s="280"/>
      <c r="BZ276" s="280"/>
      <c r="CA276" s="280"/>
      <c r="CB276" s="280"/>
      <c r="CC276" s="280"/>
      <c r="CD276" s="280"/>
      <c r="CE276" s="280"/>
      <c r="CF276" s="280"/>
      <c r="CG276" s="280"/>
      <c r="CH276" s="280"/>
      <c r="CI276" s="280"/>
      <c r="CJ276" s="280"/>
      <c r="CK276" s="280"/>
      <c r="CL276" s="280"/>
      <c r="CM276" s="280"/>
      <c r="CN276" s="280"/>
      <c r="CO276" s="280"/>
      <c r="CP276" s="280"/>
      <c r="CQ276" s="280"/>
      <c r="CR276" s="280"/>
      <c r="CS276" s="280"/>
      <c r="CT276" s="280"/>
      <c r="CU276" s="280"/>
      <c r="CV276" s="280"/>
      <c r="CW276" s="280"/>
      <c r="CX276" s="280"/>
      <c r="CY276" s="280"/>
      <c r="CZ276" s="280"/>
      <c r="DA276" s="280"/>
      <c r="DB276" s="280"/>
      <c r="DC276" s="280"/>
      <c r="DD276" s="280"/>
      <c r="DE276" s="280"/>
      <c r="DF276" s="280"/>
      <c r="DG276" s="280"/>
      <c r="DH276" s="280"/>
      <c r="DI276" s="280"/>
      <c r="DJ276" s="280"/>
      <c r="DK276" s="280"/>
      <c r="DL276" s="280"/>
      <c r="DM276" s="280"/>
      <c r="DN276" s="280"/>
      <c r="DO276" s="280"/>
      <c r="DP276" s="280"/>
      <c r="DQ276" s="280"/>
      <c r="DR276" s="280"/>
      <c r="DS276" s="280"/>
      <c r="DT276" s="280"/>
      <c r="DU276" s="280"/>
      <c r="DV276" s="280"/>
      <c r="DW276" s="280"/>
      <c r="DX276" s="280"/>
      <c r="DY276" s="280"/>
      <c r="DZ276" s="280"/>
      <c r="EA276" s="280"/>
      <c r="EB276" s="280"/>
      <c r="EC276" s="280"/>
      <c r="ED276" s="280"/>
      <c r="EE276" s="280"/>
      <c r="EF276" s="280"/>
      <c r="EG276" s="280"/>
    </row>
    <row r="277" spans="1:137" ht="45" customHeight="1" x14ac:dyDescent="0.25">
      <c r="A277" s="70" t="s">
        <v>282</v>
      </c>
      <c r="B277" s="35" t="s">
        <v>134</v>
      </c>
      <c r="C277" s="35" t="s">
        <v>7</v>
      </c>
      <c r="D277" s="35" t="s">
        <v>175</v>
      </c>
      <c r="E277" s="45" t="s">
        <v>355</v>
      </c>
      <c r="F277" s="37" t="s">
        <v>138</v>
      </c>
      <c r="G277" s="345"/>
      <c r="H277" s="351"/>
      <c r="I277" s="36">
        <f>IF(H277=Base!X1,1,0)</f>
        <v>0</v>
      </c>
      <c r="J277" s="343"/>
      <c r="K277" s="34"/>
      <c r="L277" s="34"/>
      <c r="M277" s="34"/>
      <c r="N277" s="34"/>
      <c r="O277" s="34"/>
      <c r="P277" s="34"/>
      <c r="Q277" s="34"/>
      <c r="R277" s="34"/>
      <c r="S277" s="34"/>
      <c r="T277" s="34"/>
      <c r="U277" s="34"/>
      <c r="V277" s="280"/>
      <c r="W277" s="280"/>
      <c r="X277" s="280"/>
      <c r="Y277" s="280"/>
      <c r="Z277" s="280"/>
      <c r="AA277" s="280"/>
      <c r="AB277" s="280"/>
      <c r="AC277" s="280"/>
      <c r="AD277" s="280"/>
      <c r="AE277" s="280"/>
      <c r="AF277" s="280"/>
      <c r="AG277" s="280"/>
      <c r="AH277" s="280"/>
      <c r="AI277" s="280"/>
      <c r="AJ277" s="280"/>
      <c r="AK277" s="280"/>
      <c r="AL277" s="280"/>
      <c r="AM277" s="280"/>
      <c r="AN277" s="280"/>
      <c r="AO277" s="280"/>
      <c r="AP277" s="280"/>
      <c r="AQ277" s="280"/>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80"/>
      <c r="CQ277" s="280"/>
      <c r="CR277" s="280"/>
      <c r="CS277" s="280"/>
      <c r="CT277" s="280"/>
      <c r="CU277" s="280"/>
      <c r="CV277" s="280"/>
      <c r="CW277" s="280"/>
      <c r="CX277" s="280"/>
      <c r="CY277" s="280"/>
      <c r="CZ277" s="280"/>
      <c r="DA277" s="280"/>
      <c r="DB277" s="280"/>
      <c r="DC277" s="280"/>
      <c r="DD277" s="280"/>
      <c r="DE277" s="280"/>
      <c r="DF277" s="280"/>
      <c r="DG277" s="280"/>
      <c r="DH277" s="280"/>
      <c r="DI277" s="280"/>
      <c r="DJ277" s="280"/>
      <c r="DK277" s="280"/>
      <c r="DL277" s="280"/>
      <c r="DM277" s="280"/>
      <c r="DN277" s="280"/>
      <c r="DO277" s="280"/>
      <c r="DP277" s="280"/>
      <c r="DQ277" s="280"/>
      <c r="DR277" s="280"/>
      <c r="DS277" s="280"/>
      <c r="DT277" s="280"/>
      <c r="DU277" s="280"/>
      <c r="DV277" s="280"/>
      <c r="DW277" s="280"/>
      <c r="DX277" s="280"/>
      <c r="DY277" s="280"/>
      <c r="DZ277" s="280"/>
      <c r="EA277" s="280"/>
      <c r="EB277" s="280"/>
      <c r="EC277" s="280"/>
      <c r="ED277" s="280"/>
      <c r="EE277" s="280"/>
      <c r="EF277" s="280"/>
      <c r="EG277" s="280"/>
    </row>
    <row r="278" spans="1:137" ht="45" customHeight="1" x14ac:dyDescent="0.25">
      <c r="A278" s="70" t="s">
        <v>282</v>
      </c>
      <c r="B278" s="35" t="s">
        <v>134</v>
      </c>
      <c r="C278" s="67" t="s">
        <v>6</v>
      </c>
      <c r="D278" s="35" t="s">
        <v>10</v>
      </c>
      <c r="E278" s="36" t="s">
        <v>192</v>
      </c>
      <c r="F278" s="37" t="s">
        <v>181</v>
      </c>
      <c r="G278" s="347" t="s">
        <v>764</v>
      </c>
      <c r="H278" s="351"/>
      <c r="I278" s="36">
        <f>IF(H278=Base!W1,1,0)</f>
        <v>0</v>
      </c>
      <c r="J278" s="343"/>
      <c r="K278" s="34"/>
      <c r="L278" s="34"/>
      <c r="M278" s="34"/>
      <c r="N278" s="34"/>
      <c r="O278" s="34"/>
      <c r="P278" s="34"/>
      <c r="Q278" s="34"/>
      <c r="R278" s="34"/>
      <c r="S278" s="34"/>
      <c r="T278" s="34"/>
      <c r="U278" s="34"/>
      <c r="V278" s="280"/>
      <c r="W278" s="280"/>
      <c r="X278" s="280"/>
      <c r="Y278" s="280"/>
      <c r="Z278" s="280"/>
      <c r="AA278" s="280"/>
      <c r="AB278" s="280"/>
      <c r="AC278" s="280"/>
      <c r="AD278" s="280"/>
      <c r="AE278" s="280"/>
      <c r="AF278" s="280"/>
      <c r="AG278" s="280"/>
      <c r="AH278" s="280"/>
      <c r="AI278" s="280"/>
      <c r="AJ278" s="280"/>
      <c r="AK278" s="280"/>
      <c r="AL278" s="280"/>
      <c r="AM278" s="280"/>
      <c r="AN278" s="280"/>
      <c r="AO278" s="280"/>
      <c r="AP278" s="280"/>
      <c r="AQ278" s="280"/>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c r="BY278" s="280"/>
      <c r="BZ278" s="280"/>
      <c r="CA278" s="280"/>
      <c r="CB278" s="280"/>
      <c r="CC278" s="280"/>
      <c r="CD278" s="280"/>
      <c r="CE278" s="280"/>
      <c r="CF278" s="280"/>
      <c r="CG278" s="280"/>
      <c r="CH278" s="280"/>
      <c r="CI278" s="280"/>
      <c r="CJ278" s="280"/>
      <c r="CK278" s="280"/>
      <c r="CL278" s="280"/>
      <c r="CM278" s="280"/>
      <c r="CN278" s="280"/>
      <c r="CO278" s="280"/>
      <c r="CP278" s="280"/>
      <c r="CQ278" s="280"/>
      <c r="CR278" s="280"/>
      <c r="CS278" s="280"/>
      <c r="CT278" s="280"/>
      <c r="CU278" s="280"/>
      <c r="CV278" s="280"/>
      <c r="CW278" s="280"/>
      <c r="CX278" s="280"/>
      <c r="CY278" s="280"/>
      <c r="CZ278" s="280"/>
      <c r="DA278" s="280"/>
      <c r="DB278" s="280"/>
      <c r="DC278" s="280"/>
      <c r="DD278" s="280"/>
      <c r="DE278" s="280"/>
      <c r="DF278" s="280"/>
      <c r="DG278" s="280"/>
      <c r="DH278" s="280"/>
      <c r="DI278" s="280"/>
      <c r="DJ278" s="280"/>
      <c r="DK278" s="280"/>
      <c r="DL278" s="280"/>
      <c r="DM278" s="280"/>
      <c r="DN278" s="280"/>
      <c r="DO278" s="280"/>
      <c r="DP278" s="280"/>
      <c r="DQ278" s="280"/>
      <c r="DR278" s="280"/>
      <c r="DS278" s="280"/>
      <c r="DT278" s="280"/>
      <c r="DU278" s="280"/>
      <c r="DV278" s="280"/>
      <c r="DW278" s="280"/>
      <c r="DX278" s="280"/>
      <c r="DY278" s="280"/>
      <c r="DZ278" s="280"/>
      <c r="EA278" s="280"/>
      <c r="EB278" s="280"/>
      <c r="EC278" s="280"/>
      <c r="ED278" s="280"/>
      <c r="EE278" s="280"/>
      <c r="EF278" s="280"/>
      <c r="EG278" s="280"/>
    </row>
    <row r="279" spans="1:137" ht="45" customHeight="1" x14ac:dyDescent="0.25">
      <c r="A279" s="70" t="s">
        <v>282</v>
      </c>
      <c r="B279" s="35" t="s">
        <v>134</v>
      </c>
      <c r="C279" s="67" t="s">
        <v>6</v>
      </c>
      <c r="D279" s="35" t="s">
        <v>26</v>
      </c>
      <c r="E279" s="36" t="s">
        <v>32</v>
      </c>
      <c r="F279" s="37" t="s">
        <v>182</v>
      </c>
      <c r="G279" s="347" t="s">
        <v>762</v>
      </c>
      <c r="H279" s="351"/>
      <c r="I279" s="36">
        <f>IF(H279=Base!W1,1,0)</f>
        <v>0</v>
      </c>
      <c r="J279" s="343"/>
      <c r="K279" s="34"/>
      <c r="L279" s="34"/>
      <c r="M279" s="34"/>
      <c r="N279" s="34"/>
      <c r="O279" s="34"/>
      <c r="P279" s="34"/>
      <c r="Q279" s="34"/>
      <c r="R279" s="34"/>
      <c r="S279" s="34"/>
      <c r="T279" s="34"/>
      <c r="U279" s="34"/>
      <c r="V279" s="280"/>
      <c r="W279" s="280"/>
      <c r="X279" s="280"/>
      <c r="Y279" s="280"/>
      <c r="Z279" s="280"/>
      <c r="AA279" s="280"/>
      <c r="AB279" s="280"/>
      <c r="AC279" s="280"/>
      <c r="AD279" s="280"/>
      <c r="AE279" s="280"/>
      <c r="AF279" s="280"/>
      <c r="AG279" s="280"/>
      <c r="AH279" s="280"/>
      <c r="AI279" s="280"/>
      <c r="AJ279" s="280"/>
      <c r="AK279" s="280"/>
      <c r="AL279" s="280"/>
      <c r="AM279" s="280"/>
      <c r="AN279" s="280"/>
      <c r="AO279" s="280"/>
      <c r="AP279" s="280"/>
      <c r="AQ279" s="280"/>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c r="BY279" s="280"/>
      <c r="BZ279" s="280"/>
      <c r="CA279" s="280"/>
      <c r="CB279" s="280"/>
      <c r="CC279" s="280"/>
      <c r="CD279" s="280"/>
      <c r="CE279" s="280"/>
      <c r="CF279" s="280"/>
      <c r="CG279" s="280"/>
      <c r="CH279" s="280"/>
      <c r="CI279" s="280"/>
      <c r="CJ279" s="280"/>
      <c r="CK279" s="280"/>
      <c r="CL279" s="280"/>
      <c r="CM279" s="280"/>
      <c r="CN279" s="280"/>
      <c r="CO279" s="280"/>
      <c r="CP279" s="280"/>
      <c r="CQ279" s="280"/>
      <c r="CR279" s="280"/>
      <c r="CS279" s="280"/>
      <c r="CT279" s="280"/>
      <c r="CU279" s="280"/>
      <c r="CV279" s="280"/>
      <c r="CW279" s="280"/>
      <c r="CX279" s="280"/>
      <c r="CY279" s="280"/>
      <c r="CZ279" s="280"/>
      <c r="DA279" s="280"/>
      <c r="DB279" s="280"/>
      <c r="DC279" s="280"/>
      <c r="DD279" s="280"/>
      <c r="DE279" s="280"/>
      <c r="DF279" s="280"/>
      <c r="DG279" s="280"/>
      <c r="DH279" s="280"/>
      <c r="DI279" s="280"/>
      <c r="DJ279" s="280"/>
      <c r="DK279" s="280"/>
      <c r="DL279" s="280"/>
      <c r="DM279" s="280"/>
      <c r="DN279" s="280"/>
      <c r="DO279" s="280"/>
      <c r="DP279" s="280"/>
      <c r="DQ279" s="280"/>
      <c r="DR279" s="280"/>
      <c r="DS279" s="280"/>
      <c r="DT279" s="280"/>
      <c r="DU279" s="280"/>
      <c r="DV279" s="280"/>
      <c r="DW279" s="280"/>
      <c r="DX279" s="280"/>
      <c r="DY279" s="280"/>
      <c r="DZ279" s="280"/>
      <c r="EA279" s="280"/>
      <c r="EB279" s="280"/>
      <c r="EC279" s="280"/>
      <c r="ED279" s="280"/>
      <c r="EE279" s="280"/>
      <c r="EF279" s="280"/>
      <c r="EG279" s="280"/>
    </row>
    <row r="280" spans="1:137" ht="45" customHeight="1" x14ac:dyDescent="0.25">
      <c r="A280" s="70" t="s">
        <v>282</v>
      </c>
      <c r="B280" s="35" t="s">
        <v>134</v>
      </c>
      <c r="C280" s="67" t="s">
        <v>6</v>
      </c>
      <c r="D280" s="35" t="s">
        <v>26</v>
      </c>
      <c r="E280" s="36" t="s">
        <v>32</v>
      </c>
      <c r="F280" s="37" t="s">
        <v>291</v>
      </c>
      <c r="G280" s="347" t="s">
        <v>762</v>
      </c>
      <c r="H280" s="351"/>
      <c r="I280" s="36">
        <f>IF(H280=Base!W1,1,0)</f>
        <v>0</v>
      </c>
      <c r="J280" s="343"/>
      <c r="K280" s="34"/>
      <c r="L280" s="34"/>
      <c r="M280" s="34"/>
      <c r="N280" s="34"/>
      <c r="O280" s="34"/>
      <c r="P280" s="34"/>
      <c r="Q280" s="34"/>
      <c r="R280" s="34"/>
      <c r="S280" s="34"/>
      <c r="T280" s="34"/>
      <c r="U280" s="34"/>
      <c r="V280" s="280"/>
      <c r="W280" s="280"/>
      <c r="X280" s="280"/>
      <c r="Y280" s="280"/>
      <c r="Z280" s="280"/>
      <c r="AA280" s="280"/>
      <c r="AB280" s="280"/>
      <c r="AC280" s="280"/>
      <c r="AD280" s="280"/>
      <c r="AE280" s="280"/>
      <c r="AF280" s="280"/>
      <c r="AG280" s="280"/>
      <c r="AH280" s="280"/>
      <c r="AI280" s="280"/>
      <c r="AJ280" s="280"/>
      <c r="AK280" s="280"/>
      <c r="AL280" s="280"/>
      <c r="AM280" s="280"/>
      <c r="AN280" s="280"/>
      <c r="AO280" s="280"/>
      <c r="AP280" s="280"/>
      <c r="AQ280" s="280"/>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c r="BY280" s="280"/>
      <c r="BZ280" s="280"/>
      <c r="CA280" s="280"/>
      <c r="CB280" s="280"/>
      <c r="CC280" s="280"/>
      <c r="CD280" s="280"/>
      <c r="CE280" s="280"/>
      <c r="CF280" s="280"/>
      <c r="CG280" s="280"/>
      <c r="CH280" s="280"/>
      <c r="CI280" s="280"/>
      <c r="CJ280" s="280"/>
      <c r="CK280" s="280"/>
      <c r="CL280" s="280"/>
      <c r="CM280" s="280"/>
      <c r="CN280" s="280"/>
      <c r="CO280" s="280"/>
      <c r="CP280" s="280"/>
      <c r="CQ280" s="280"/>
      <c r="CR280" s="280"/>
      <c r="CS280" s="280"/>
      <c r="CT280" s="280"/>
      <c r="CU280" s="280"/>
      <c r="CV280" s="280"/>
      <c r="CW280" s="280"/>
      <c r="CX280" s="280"/>
      <c r="CY280" s="280"/>
      <c r="CZ280" s="280"/>
      <c r="DA280" s="280"/>
      <c r="DB280" s="280"/>
      <c r="DC280" s="280"/>
      <c r="DD280" s="280"/>
      <c r="DE280" s="280"/>
      <c r="DF280" s="280"/>
      <c r="DG280" s="280"/>
      <c r="DH280" s="280"/>
      <c r="DI280" s="280"/>
      <c r="DJ280" s="280"/>
      <c r="DK280" s="280"/>
      <c r="DL280" s="280"/>
      <c r="DM280" s="280"/>
      <c r="DN280" s="280"/>
      <c r="DO280" s="280"/>
      <c r="DP280" s="280"/>
      <c r="DQ280" s="280"/>
      <c r="DR280" s="280"/>
      <c r="DS280" s="280"/>
      <c r="DT280" s="280"/>
      <c r="DU280" s="280"/>
      <c r="DV280" s="280"/>
      <c r="DW280" s="280"/>
      <c r="DX280" s="280"/>
      <c r="DY280" s="280"/>
      <c r="DZ280" s="280"/>
      <c r="EA280" s="280"/>
      <c r="EB280" s="280"/>
      <c r="EC280" s="280"/>
      <c r="ED280" s="280"/>
      <c r="EE280" s="280"/>
      <c r="EF280" s="280"/>
      <c r="EG280" s="280"/>
    </row>
    <row r="281" spans="1:137" ht="45" customHeight="1" x14ac:dyDescent="0.25">
      <c r="A281" s="70" t="s">
        <v>282</v>
      </c>
      <c r="B281" s="35" t="s">
        <v>134</v>
      </c>
      <c r="C281" s="35" t="s">
        <v>7</v>
      </c>
      <c r="D281" s="35" t="s">
        <v>10</v>
      </c>
      <c r="E281" s="45" t="s">
        <v>355</v>
      </c>
      <c r="F281" s="37" t="s">
        <v>13</v>
      </c>
      <c r="G281" s="347" t="s">
        <v>764</v>
      </c>
      <c r="H281" s="351"/>
      <c r="I281" s="36">
        <f>IF(H281=Base!W1,1,0)</f>
        <v>0</v>
      </c>
      <c r="J281" s="343"/>
      <c r="K281" s="34"/>
      <c r="L281" s="34"/>
      <c r="M281" s="34"/>
      <c r="N281" s="34"/>
      <c r="O281" s="34"/>
      <c r="P281" s="34"/>
      <c r="Q281" s="34"/>
      <c r="R281" s="34"/>
      <c r="S281" s="34"/>
      <c r="T281" s="34"/>
      <c r="U281" s="34"/>
      <c r="V281" s="280"/>
      <c r="W281" s="280"/>
      <c r="X281" s="280"/>
      <c r="Y281" s="280"/>
      <c r="Z281" s="280"/>
      <c r="AA281" s="280"/>
      <c r="AB281" s="280"/>
      <c r="AC281" s="280"/>
      <c r="AD281" s="280"/>
      <c r="AE281" s="280"/>
      <c r="AF281" s="280"/>
      <c r="AG281" s="280"/>
      <c r="AH281" s="280"/>
      <c r="AI281" s="280"/>
      <c r="AJ281" s="280"/>
      <c r="AK281" s="280"/>
      <c r="AL281" s="280"/>
      <c r="AM281" s="280"/>
      <c r="AN281" s="280"/>
      <c r="AO281" s="280"/>
      <c r="AP281" s="280"/>
      <c r="AQ281" s="280"/>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c r="BY281" s="280"/>
      <c r="BZ281" s="280"/>
      <c r="CA281" s="280"/>
      <c r="CB281" s="280"/>
      <c r="CC281" s="280"/>
      <c r="CD281" s="280"/>
      <c r="CE281" s="280"/>
      <c r="CF281" s="280"/>
      <c r="CG281" s="280"/>
      <c r="CH281" s="280"/>
      <c r="CI281" s="280"/>
      <c r="CJ281" s="280"/>
      <c r="CK281" s="280"/>
      <c r="CL281" s="280"/>
      <c r="CM281" s="280"/>
      <c r="CN281" s="280"/>
      <c r="CO281" s="280"/>
      <c r="CP281" s="280"/>
      <c r="CQ281" s="280"/>
      <c r="CR281" s="280"/>
      <c r="CS281" s="280"/>
      <c r="CT281" s="280"/>
      <c r="CU281" s="280"/>
      <c r="CV281" s="280"/>
      <c r="CW281" s="280"/>
      <c r="CX281" s="280"/>
      <c r="CY281" s="280"/>
      <c r="CZ281" s="280"/>
      <c r="DA281" s="280"/>
      <c r="DB281" s="280"/>
      <c r="DC281" s="280"/>
      <c r="DD281" s="280"/>
      <c r="DE281" s="280"/>
      <c r="DF281" s="280"/>
      <c r="DG281" s="280"/>
      <c r="DH281" s="280"/>
      <c r="DI281" s="280"/>
      <c r="DJ281" s="280"/>
      <c r="DK281" s="280"/>
      <c r="DL281" s="280"/>
      <c r="DM281" s="280"/>
      <c r="DN281" s="280"/>
      <c r="DO281" s="280"/>
      <c r="DP281" s="280"/>
      <c r="DQ281" s="280"/>
      <c r="DR281" s="280"/>
      <c r="DS281" s="280"/>
      <c r="DT281" s="280"/>
      <c r="DU281" s="280"/>
      <c r="DV281" s="280"/>
      <c r="DW281" s="280"/>
      <c r="DX281" s="280"/>
      <c r="DY281" s="280"/>
      <c r="DZ281" s="280"/>
      <c r="EA281" s="280"/>
      <c r="EB281" s="280"/>
      <c r="EC281" s="280"/>
      <c r="ED281" s="280"/>
      <c r="EE281" s="280"/>
      <c r="EF281" s="280"/>
      <c r="EG281" s="280"/>
    </row>
    <row r="282" spans="1:137" ht="45" customHeight="1" x14ac:dyDescent="0.25">
      <c r="A282" s="70" t="s">
        <v>282</v>
      </c>
      <c r="B282" s="35" t="s">
        <v>134</v>
      </c>
      <c r="C282" s="35" t="s">
        <v>7</v>
      </c>
      <c r="D282" s="35" t="s">
        <v>12</v>
      </c>
      <c r="E282" s="36" t="s">
        <v>39</v>
      </c>
      <c r="F282" s="37" t="s">
        <v>14</v>
      </c>
      <c r="G282" s="345"/>
      <c r="H282" s="351"/>
      <c r="I282" s="36">
        <f>IF(H282=Base!W1,1,0)</f>
        <v>0</v>
      </c>
      <c r="J282" s="343"/>
      <c r="K282" s="34"/>
      <c r="L282" s="34"/>
      <c r="M282" s="34"/>
      <c r="N282" s="34"/>
      <c r="O282" s="34"/>
      <c r="P282" s="34"/>
      <c r="Q282" s="34"/>
      <c r="R282" s="34"/>
      <c r="S282" s="34"/>
      <c r="T282" s="34"/>
      <c r="U282" s="34"/>
      <c r="V282" s="280"/>
      <c r="W282" s="280"/>
      <c r="X282" s="280"/>
      <c r="Y282" s="280"/>
      <c r="Z282" s="280"/>
      <c r="AA282" s="280"/>
      <c r="AB282" s="280"/>
      <c r="AC282" s="280"/>
      <c r="AD282" s="280"/>
      <c r="AE282" s="280"/>
      <c r="AF282" s="280"/>
      <c r="AG282" s="280"/>
      <c r="AH282" s="280"/>
      <c r="AI282" s="280"/>
      <c r="AJ282" s="280"/>
      <c r="AK282" s="280"/>
      <c r="AL282" s="280"/>
      <c r="AM282" s="280"/>
      <c r="AN282" s="280"/>
      <c r="AO282" s="280"/>
      <c r="AP282" s="280"/>
      <c r="AQ282" s="280"/>
      <c r="AR282" s="280"/>
      <c r="AS282" s="280"/>
      <c r="AT282" s="280"/>
      <c r="AU282" s="280"/>
      <c r="AV282" s="280"/>
      <c r="AW282" s="280"/>
      <c r="AX282" s="280"/>
      <c r="AY282" s="280"/>
      <c r="AZ282" s="280"/>
      <c r="BA282" s="280"/>
      <c r="BB282" s="280"/>
      <c r="BC282" s="280"/>
      <c r="BD282" s="280"/>
      <c r="BE282" s="280"/>
      <c r="BF282" s="280"/>
      <c r="BG282" s="280"/>
      <c r="BH282" s="280"/>
      <c r="BI282" s="280"/>
      <c r="BJ282" s="280"/>
      <c r="BK282" s="280"/>
      <c r="BL282" s="280"/>
      <c r="BM282" s="280"/>
      <c r="BN282" s="280"/>
      <c r="BO282" s="280"/>
      <c r="BP282" s="280"/>
      <c r="BQ282" s="280"/>
      <c r="BR282" s="280"/>
      <c r="BS282" s="280"/>
      <c r="BT282" s="280"/>
      <c r="BU282" s="280"/>
      <c r="BV282" s="280"/>
      <c r="BW282" s="280"/>
      <c r="BX282" s="280"/>
      <c r="BY282" s="280"/>
      <c r="BZ282" s="280"/>
      <c r="CA282" s="280"/>
      <c r="CB282" s="280"/>
      <c r="CC282" s="280"/>
      <c r="CD282" s="280"/>
      <c r="CE282" s="280"/>
      <c r="CF282" s="280"/>
      <c r="CG282" s="280"/>
      <c r="CH282" s="280"/>
      <c r="CI282" s="280"/>
      <c r="CJ282" s="280"/>
      <c r="CK282" s="280"/>
      <c r="CL282" s="280"/>
      <c r="CM282" s="280"/>
      <c r="CN282" s="280"/>
      <c r="CO282" s="280"/>
      <c r="CP282" s="280"/>
      <c r="CQ282" s="280"/>
      <c r="CR282" s="280"/>
      <c r="CS282" s="280"/>
      <c r="CT282" s="280"/>
      <c r="CU282" s="280"/>
      <c r="CV282" s="280"/>
      <c r="CW282" s="280"/>
      <c r="CX282" s="280"/>
      <c r="CY282" s="280"/>
      <c r="CZ282" s="280"/>
      <c r="DA282" s="280"/>
      <c r="DB282" s="280"/>
      <c r="DC282" s="280"/>
      <c r="DD282" s="280"/>
      <c r="DE282" s="280"/>
      <c r="DF282" s="280"/>
      <c r="DG282" s="280"/>
      <c r="DH282" s="280"/>
      <c r="DI282" s="280"/>
      <c r="DJ282" s="280"/>
      <c r="DK282" s="280"/>
      <c r="DL282" s="280"/>
      <c r="DM282" s="280"/>
      <c r="DN282" s="280"/>
      <c r="DO282" s="280"/>
      <c r="DP282" s="280"/>
      <c r="DQ282" s="280"/>
      <c r="DR282" s="280"/>
      <c r="DS282" s="280"/>
      <c r="DT282" s="280"/>
      <c r="DU282" s="280"/>
      <c r="DV282" s="280"/>
      <c r="DW282" s="280"/>
      <c r="DX282" s="280"/>
      <c r="DY282" s="280"/>
      <c r="DZ282" s="280"/>
      <c r="EA282" s="280"/>
      <c r="EB282" s="280"/>
      <c r="EC282" s="280"/>
      <c r="ED282" s="280"/>
      <c r="EE282" s="280"/>
      <c r="EF282" s="280"/>
      <c r="EG282" s="280"/>
    </row>
    <row r="283" spans="1:137" ht="45" customHeight="1" x14ac:dyDescent="0.25">
      <c r="A283" s="70" t="s">
        <v>282</v>
      </c>
      <c r="B283" s="35" t="s">
        <v>134</v>
      </c>
      <c r="C283" s="67" t="s">
        <v>7</v>
      </c>
      <c r="D283" s="35" t="s">
        <v>26</v>
      </c>
      <c r="E283" s="36" t="s">
        <v>32</v>
      </c>
      <c r="F283" s="37" t="s">
        <v>179</v>
      </c>
      <c r="G283" s="347" t="s">
        <v>762</v>
      </c>
      <c r="H283" s="351"/>
      <c r="I283" s="36">
        <f>IF(H283=Base!X1,1,0)</f>
        <v>0</v>
      </c>
      <c r="J283" s="343"/>
      <c r="K283" s="34"/>
      <c r="L283" s="34"/>
      <c r="M283" s="34"/>
      <c r="N283" s="34"/>
      <c r="O283" s="34"/>
      <c r="P283" s="34"/>
      <c r="Q283" s="34"/>
      <c r="R283" s="34"/>
      <c r="S283" s="34"/>
      <c r="T283" s="34"/>
      <c r="U283" s="34"/>
      <c r="V283" s="280"/>
      <c r="W283" s="280"/>
      <c r="X283" s="280"/>
      <c r="Y283" s="280"/>
      <c r="Z283" s="280"/>
      <c r="AA283" s="280"/>
      <c r="AB283" s="280"/>
      <c r="AC283" s="280"/>
      <c r="AD283" s="280"/>
      <c r="AE283" s="280"/>
      <c r="AF283" s="280"/>
      <c r="AG283" s="280"/>
      <c r="AH283" s="280"/>
      <c r="AI283" s="280"/>
      <c r="AJ283" s="280"/>
      <c r="AK283" s="280"/>
      <c r="AL283" s="280"/>
      <c r="AM283" s="280"/>
      <c r="AN283" s="280"/>
      <c r="AO283" s="280"/>
      <c r="AP283" s="280"/>
      <c r="AQ283" s="280"/>
      <c r="AR283" s="280"/>
      <c r="AS283" s="280"/>
      <c r="AT283" s="280"/>
      <c r="AU283" s="280"/>
      <c r="AV283" s="280"/>
      <c r="AW283" s="280"/>
      <c r="AX283" s="280"/>
      <c r="AY283" s="280"/>
      <c r="AZ283" s="280"/>
      <c r="BA283" s="280"/>
      <c r="BB283" s="280"/>
      <c r="BC283" s="280"/>
      <c r="BD283" s="280"/>
      <c r="BE283" s="280"/>
      <c r="BF283" s="280"/>
      <c r="BG283" s="280"/>
      <c r="BH283" s="280"/>
      <c r="BI283" s="280"/>
      <c r="BJ283" s="280"/>
      <c r="BK283" s="280"/>
      <c r="BL283" s="280"/>
      <c r="BM283" s="280"/>
      <c r="BN283" s="280"/>
      <c r="BO283" s="280"/>
      <c r="BP283" s="280"/>
      <c r="BQ283" s="280"/>
      <c r="BR283" s="280"/>
      <c r="BS283" s="280"/>
      <c r="BT283" s="280"/>
      <c r="BU283" s="280"/>
      <c r="BV283" s="280"/>
      <c r="BW283" s="280"/>
      <c r="BX283" s="280"/>
      <c r="BY283" s="280"/>
      <c r="BZ283" s="280"/>
      <c r="CA283" s="280"/>
      <c r="CB283" s="280"/>
      <c r="CC283" s="280"/>
      <c r="CD283" s="280"/>
      <c r="CE283" s="280"/>
      <c r="CF283" s="280"/>
      <c r="CG283" s="280"/>
      <c r="CH283" s="280"/>
      <c r="CI283" s="280"/>
      <c r="CJ283" s="280"/>
      <c r="CK283" s="280"/>
      <c r="CL283" s="280"/>
      <c r="CM283" s="280"/>
      <c r="CN283" s="280"/>
      <c r="CO283" s="280"/>
      <c r="CP283" s="280"/>
      <c r="CQ283" s="280"/>
      <c r="CR283" s="280"/>
      <c r="CS283" s="280"/>
      <c r="CT283" s="280"/>
      <c r="CU283" s="280"/>
      <c r="CV283" s="280"/>
      <c r="CW283" s="280"/>
      <c r="CX283" s="280"/>
      <c r="CY283" s="280"/>
      <c r="CZ283" s="280"/>
      <c r="DA283" s="280"/>
      <c r="DB283" s="280"/>
      <c r="DC283" s="280"/>
      <c r="DD283" s="280"/>
      <c r="DE283" s="280"/>
      <c r="DF283" s="280"/>
      <c r="DG283" s="280"/>
      <c r="DH283" s="280"/>
      <c r="DI283" s="280"/>
      <c r="DJ283" s="280"/>
      <c r="DK283" s="280"/>
      <c r="DL283" s="280"/>
      <c r="DM283" s="280"/>
      <c r="DN283" s="280"/>
      <c r="DO283" s="280"/>
      <c r="DP283" s="280"/>
      <c r="DQ283" s="280"/>
      <c r="DR283" s="280"/>
      <c r="DS283" s="280"/>
      <c r="DT283" s="280"/>
      <c r="DU283" s="280"/>
      <c r="DV283" s="280"/>
      <c r="DW283" s="280"/>
      <c r="DX283" s="280"/>
      <c r="DY283" s="280"/>
      <c r="DZ283" s="280"/>
      <c r="EA283" s="280"/>
      <c r="EB283" s="280"/>
      <c r="EC283" s="280"/>
      <c r="ED283" s="280"/>
      <c r="EE283" s="280"/>
      <c r="EF283" s="280"/>
      <c r="EG283" s="280"/>
    </row>
    <row r="284" spans="1:137" ht="45" customHeight="1" x14ac:dyDescent="0.25">
      <c r="A284" s="70" t="s">
        <v>282</v>
      </c>
      <c r="B284" s="35" t="s">
        <v>134</v>
      </c>
      <c r="C284" s="67" t="s">
        <v>6</v>
      </c>
      <c r="D284" s="35" t="s">
        <v>26</v>
      </c>
      <c r="E284" s="36" t="s">
        <v>32</v>
      </c>
      <c r="F284" s="37" t="s">
        <v>180</v>
      </c>
      <c r="G284" s="347" t="s">
        <v>762</v>
      </c>
      <c r="H284" s="351"/>
      <c r="I284" s="36">
        <f>IF(H284=Base!X1,1,0)</f>
        <v>0</v>
      </c>
      <c r="J284" s="343"/>
      <c r="K284" s="34"/>
      <c r="L284" s="34"/>
      <c r="M284" s="34"/>
      <c r="N284" s="34"/>
      <c r="O284" s="34"/>
      <c r="P284" s="34"/>
      <c r="Q284" s="34"/>
      <c r="R284" s="34"/>
      <c r="S284" s="34"/>
      <c r="T284" s="34"/>
      <c r="U284" s="34"/>
      <c r="V284" s="280"/>
      <c r="W284" s="280"/>
      <c r="X284" s="280"/>
      <c r="Y284" s="280"/>
      <c r="Z284" s="280"/>
      <c r="AA284" s="280"/>
      <c r="AB284" s="280"/>
      <c r="AC284" s="280"/>
      <c r="AD284" s="280"/>
      <c r="AE284" s="280"/>
      <c r="AF284" s="280"/>
      <c r="AG284" s="280"/>
      <c r="AH284" s="280"/>
      <c r="AI284" s="280"/>
      <c r="AJ284" s="280"/>
      <c r="AK284" s="280"/>
      <c r="AL284" s="280"/>
      <c r="AM284" s="280"/>
      <c r="AN284" s="280"/>
      <c r="AO284" s="280"/>
      <c r="AP284" s="280"/>
      <c r="AQ284" s="280"/>
      <c r="AR284" s="280"/>
      <c r="AS284" s="280"/>
      <c r="AT284" s="280"/>
      <c r="AU284" s="280"/>
      <c r="AV284" s="280"/>
      <c r="AW284" s="280"/>
      <c r="AX284" s="280"/>
      <c r="AY284" s="280"/>
      <c r="AZ284" s="280"/>
      <c r="BA284" s="280"/>
      <c r="BB284" s="280"/>
      <c r="BC284" s="280"/>
      <c r="BD284" s="280"/>
      <c r="BE284" s="280"/>
      <c r="BF284" s="280"/>
      <c r="BG284" s="280"/>
      <c r="BH284" s="280"/>
      <c r="BI284" s="280"/>
      <c r="BJ284" s="280"/>
      <c r="BK284" s="280"/>
      <c r="BL284" s="280"/>
      <c r="BM284" s="280"/>
      <c r="BN284" s="280"/>
      <c r="BO284" s="280"/>
      <c r="BP284" s="280"/>
      <c r="BQ284" s="280"/>
      <c r="BR284" s="280"/>
      <c r="BS284" s="280"/>
      <c r="BT284" s="280"/>
      <c r="BU284" s="280"/>
      <c r="BV284" s="280"/>
      <c r="BW284" s="280"/>
      <c r="BX284" s="280"/>
      <c r="BY284" s="280"/>
      <c r="BZ284" s="280"/>
      <c r="CA284" s="280"/>
      <c r="CB284" s="280"/>
      <c r="CC284" s="280"/>
      <c r="CD284" s="280"/>
      <c r="CE284" s="280"/>
      <c r="CF284" s="280"/>
      <c r="CG284" s="280"/>
      <c r="CH284" s="280"/>
      <c r="CI284" s="280"/>
      <c r="CJ284" s="280"/>
      <c r="CK284" s="280"/>
      <c r="CL284" s="280"/>
      <c r="CM284" s="280"/>
      <c r="CN284" s="280"/>
      <c r="CO284" s="280"/>
      <c r="CP284" s="280"/>
      <c r="CQ284" s="280"/>
      <c r="CR284" s="280"/>
      <c r="CS284" s="280"/>
      <c r="CT284" s="280"/>
      <c r="CU284" s="280"/>
      <c r="CV284" s="280"/>
      <c r="CW284" s="280"/>
      <c r="CX284" s="280"/>
      <c r="CY284" s="280"/>
      <c r="CZ284" s="280"/>
      <c r="DA284" s="280"/>
      <c r="DB284" s="280"/>
      <c r="DC284" s="280"/>
      <c r="DD284" s="280"/>
      <c r="DE284" s="280"/>
      <c r="DF284" s="280"/>
      <c r="DG284" s="280"/>
      <c r="DH284" s="280"/>
      <c r="DI284" s="280"/>
      <c r="DJ284" s="280"/>
      <c r="DK284" s="280"/>
      <c r="DL284" s="280"/>
      <c r="DM284" s="280"/>
      <c r="DN284" s="280"/>
      <c r="DO284" s="280"/>
      <c r="DP284" s="280"/>
      <c r="DQ284" s="280"/>
      <c r="DR284" s="280"/>
      <c r="DS284" s="280"/>
      <c r="DT284" s="280"/>
      <c r="DU284" s="280"/>
      <c r="DV284" s="280"/>
      <c r="DW284" s="280"/>
      <c r="DX284" s="280"/>
      <c r="DY284" s="280"/>
      <c r="DZ284" s="280"/>
      <c r="EA284" s="280"/>
      <c r="EB284" s="280"/>
      <c r="EC284" s="280"/>
      <c r="ED284" s="280"/>
      <c r="EE284" s="280"/>
      <c r="EF284" s="280"/>
      <c r="EG284" s="280"/>
    </row>
    <row r="285" spans="1:137" ht="45" customHeight="1" x14ac:dyDescent="0.25">
      <c r="A285" s="70" t="s">
        <v>282</v>
      </c>
      <c r="B285" s="35" t="s">
        <v>170</v>
      </c>
      <c r="C285" s="67" t="s">
        <v>6</v>
      </c>
      <c r="D285" s="36" t="s">
        <v>173</v>
      </c>
      <c r="E285" s="45" t="s">
        <v>31</v>
      </c>
      <c r="F285" s="37" t="s">
        <v>64</v>
      </c>
      <c r="G285" s="348" t="s">
        <v>763</v>
      </c>
      <c r="H285" s="356"/>
      <c r="I285" s="38">
        <f>H285</f>
        <v>0</v>
      </c>
      <c r="J285" s="343"/>
      <c r="K285" s="34"/>
      <c r="L285" s="34"/>
      <c r="M285" s="34"/>
      <c r="N285" s="34"/>
      <c r="O285" s="34"/>
      <c r="P285" s="34"/>
      <c r="Q285" s="34"/>
      <c r="R285" s="34"/>
      <c r="S285" s="34"/>
      <c r="T285" s="34"/>
      <c r="U285" s="34"/>
      <c r="V285" s="280"/>
      <c r="W285" s="280"/>
      <c r="X285" s="280"/>
      <c r="Y285" s="280"/>
      <c r="Z285" s="280"/>
      <c r="AA285" s="280"/>
      <c r="AB285" s="280"/>
      <c r="AC285" s="280"/>
      <c r="AD285" s="280"/>
      <c r="AE285" s="280"/>
      <c r="AF285" s="280"/>
      <c r="AG285" s="280"/>
      <c r="AH285" s="280"/>
      <c r="AI285" s="280"/>
      <c r="AJ285" s="280"/>
      <c r="AK285" s="280"/>
      <c r="AL285" s="280"/>
      <c r="AM285" s="280"/>
      <c r="AN285" s="280"/>
      <c r="AO285" s="280"/>
      <c r="AP285" s="280"/>
      <c r="AQ285" s="280"/>
      <c r="AR285" s="280"/>
      <c r="AS285" s="280"/>
      <c r="AT285" s="280"/>
      <c r="AU285" s="280"/>
      <c r="AV285" s="280"/>
      <c r="AW285" s="280"/>
      <c r="AX285" s="280"/>
      <c r="AY285" s="280"/>
      <c r="AZ285" s="280"/>
      <c r="BA285" s="280"/>
      <c r="BB285" s="280"/>
      <c r="BC285" s="280"/>
      <c r="BD285" s="280"/>
      <c r="BE285" s="280"/>
      <c r="BF285" s="280"/>
      <c r="BG285" s="280"/>
      <c r="BH285" s="280"/>
      <c r="BI285" s="280"/>
      <c r="BJ285" s="280"/>
      <c r="BK285" s="280"/>
      <c r="BL285" s="280"/>
      <c r="BM285" s="280"/>
      <c r="BN285" s="280"/>
      <c r="BO285" s="280"/>
      <c r="BP285" s="280"/>
      <c r="BQ285" s="280"/>
      <c r="BR285" s="280"/>
      <c r="BS285" s="280"/>
      <c r="BT285" s="280"/>
      <c r="BU285" s="280"/>
      <c r="BV285" s="280"/>
      <c r="BW285" s="280"/>
      <c r="BX285" s="280"/>
      <c r="BY285" s="280"/>
      <c r="BZ285" s="280"/>
      <c r="CA285" s="280"/>
      <c r="CB285" s="280"/>
      <c r="CC285" s="280"/>
      <c r="CD285" s="280"/>
      <c r="CE285" s="280"/>
      <c r="CF285" s="280"/>
      <c r="CG285" s="280"/>
      <c r="CH285" s="280"/>
      <c r="CI285" s="280"/>
      <c r="CJ285" s="280"/>
      <c r="CK285" s="280"/>
      <c r="CL285" s="280"/>
      <c r="CM285" s="280"/>
      <c r="CN285" s="280"/>
      <c r="CO285" s="280"/>
      <c r="CP285" s="280"/>
      <c r="CQ285" s="280"/>
      <c r="CR285" s="280"/>
      <c r="CS285" s="280"/>
      <c r="CT285" s="280"/>
      <c r="CU285" s="280"/>
      <c r="CV285" s="280"/>
      <c r="CW285" s="280"/>
      <c r="CX285" s="280"/>
      <c r="CY285" s="280"/>
      <c r="CZ285" s="280"/>
      <c r="DA285" s="280"/>
      <c r="DB285" s="280"/>
      <c r="DC285" s="280"/>
      <c r="DD285" s="280"/>
      <c r="DE285" s="280"/>
      <c r="DF285" s="280"/>
      <c r="DG285" s="280"/>
      <c r="DH285" s="280"/>
      <c r="DI285" s="280"/>
      <c r="DJ285" s="280"/>
      <c r="DK285" s="280"/>
      <c r="DL285" s="280"/>
      <c r="DM285" s="280"/>
      <c r="DN285" s="280"/>
      <c r="DO285" s="280"/>
      <c r="DP285" s="280"/>
      <c r="DQ285" s="280"/>
      <c r="DR285" s="280"/>
      <c r="DS285" s="280"/>
      <c r="DT285" s="280"/>
      <c r="DU285" s="280"/>
      <c r="DV285" s="280"/>
      <c r="DW285" s="280"/>
      <c r="DX285" s="280"/>
      <c r="DY285" s="280"/>
      <c r="DZ285" s="280"/>
      <c r="EA285" s="280"/>
      <c r="EB285" s="280"/>
      <c r="EC285" s="280"/>
      <c r="ED285" s="280"/>
      <c r="EE285" s="280"/>
      <c r="EF285" s="280"/>
      <c r="EG285" s="280"/>
    </row>
    <row r="286" spans="1:137" ht="45" customHeight="1" x14ac:dyDescent="0.25">
      <c r="A286" s="70" t="s">
        <v>282</v>
      </c>
      <c r="B286" s="35" t="s">
        <v>134</v>
      </c>
      <c r="C286" s="66" t="s">
        <v>6</v>
      </c>
      <c r="D286" s="36" t="s">
        <v>173</v>
      </c>
      <c r="E286" s="45" t="s">
        <v>31</v>
      </c>
      <c r="F286" s="37" t="s">
        <v>63</v>
      </c>
      <c r="G286" s="348" t="s">
        <v>763</v>
      </c>
      <c r="H286" s="351"/>
      <c r="I286" s="39"/>
      <c r="J286" s="343"/>
      <c r="K286" s="34"/>
      <c r="L286" s="34"/>
      <c r="M286" s="34"/>
      <c r="N286" s="34"/>
      <c r="O286" s="34"/>
      <c r="P286" s="34"/>
      <c r="Q286" s="34"/>
      <c r="R286" s="34"/>
      <c r="S286" s="34"/>
      <c r="T286" s="34"/>
      <c r="U286" s="34"/>
      <c r="V286" s="280"/>
      <c r="W286" s="280"/>
      <c r="X286" s="280"/>
      <c r="Y286" s="280"/>
      <c r="Z286" s="280"/>
      <c r="AA286" s="280"/>
      <c r="AB286" s="280"/>
      <c r="AC286" s="280"/>
      <c r="AD286" s="280"/>
      <c r="AE286" s="280"/>
      <c r="AF286" s="280"/>
      <c r="AG286" s="280"/>
      <c r="AH286" s="280"/>
      <c r="AI286" s="280"/>
      <c r="AJ286" s="280"/>
      <c r="AK286" s="280"/>
      <c r="AL286" s="280"/>
      <c r="AM286" s="280"/>
      <c r="AN286" s="280"/>
      <c r="AO286" s="280"/>
      <c r="AP286" s="280"/>
      <c r="AQ286" s="280"/>
      <c r="AR286" s="280"/>
      <c r="AS286" s="280"/>
      <c r="AT286" s="280"/>
      <c r="AU286" s="280"/>
      <c r="AV286" s="280"/>
      <c r="AW286" s="280"/>
      <c r="AX286" s="280"/>
      <c r="AY286" s="280"/>
      <c r="AZ286" s="280"/>
      <c r="BA286" s="280"/>
      <c r="BB286" s="280"/>
      <c r="BC286" s="280"/>
      <c r="BD286" s="280"/>
      <c r="BE286" s="280"/>
      <c r="BF286" s="280"/>
      <c r="BG286" s="280"/>
      <c r="BH286" s="280"/>
      <c r="BI286" s="280"/>
      <c r="BJ286" s="280"/>
      <c r="BK286" s="280"/>
      <c r="BL286" s="280"/>
      <c r="BM286" s="280"/>
      <c r="BN286" s="280"/>
      <c r="BO286" s="280"/>
      <c r="BP286" s="280"/>
      <c r="BQ286" s="280"/>
      <c r="BR286" s="280"/>
      <c r="BS286" s="280"/>
      <c r="BT286" s="280"/>
      <c r="BU286" s="280"/>
      <c r="BV286" s="280"/>
      <c r="BW286" s="280"/>
      <c r="BX286" s="280"/>
      <c r="BY286" s="280"/>
      <c r="BZ286" s="280"/>
      <c r="CA286" s="280"/>
      <c r="CB286" s="280"/>
      <c r="CC286" s="280"/>
      <c r="CD286" s="280"/>
      <c r="CE286" s="280"/>
      <c r="CF286" s="280"/>
      <c r="CG286" s="280"/>
      <c r="CH286" s="280"/>
      <c r="CI286" s="280"/>
      <c r="CJ286" s="280"/>
      <c r="CK286" s="280"/>
      <c r="CL286" s="280"/>
      <c r="CM286" s="280"/>
      <c r="CN286" s="280"/>
      <c r="CO286" s="280"/>
      <c r="CP286" s="280"/>
      <c r="CQ286" s="280"/>
      <c r="CR286" s="280"/>
      <c r="CS286" s="280"/>
      <c r="CT286" s="280"/>
      <c r="CU286" s="280"/>
      <c r="CV286" s="280"/>
      <c r="CW286" s="280"/>
      <c r="CX286" s="280"/>
      <c r="CY286" s="280"/>
      <c r="CZ286" s="280"/>
      <c r="DA286" s="280"/>
      <c r="DB286" s="280"/>
      <c r="DC286" s="280"/>
      <c r="DD286" s="280"/>
      <c r="DE286" s="280"/>
      <c r="DF286" s="280"/>
      <c r="DG286" s="280"/>
      <c r="DH286" s="280"/>
      <c r="DI286" s="280"/>
      <c r="DJ286" s="280"/>
      <c r="DK286" s="280"/>
      <c r="DL286" s="280"/>
      <c r="DM286" s="280"/>
      <c r="DN286" s="280"/>
      <c r="DO286" s="280"/>
      <c r="DP286" s="280"/>
      <c r="DQ286" s="280"/>
      <c r="DR286" s="280"/>
      <c r="DS286" s="280"/>
      <c r="DT286" s="280"/>
      <c r="DU286" s="280"/>
      <c r="DV286" s="280"/>
      <c r="DW286" s="280"/>
      <c r="DX286" s="280"/>
      <c r="DY286" s="280"/>
      <c r="DZ286" s="280"/>
      <c r="EA286" s="280"/>
      <c r="EB286" s="280"/>
      <c r="EC286" s="280"/>
      <c r="ED286" s="280"/>
      <c r="EE286" s="280"/>
      <c r="EF286" s="280"/>
      <c r="EG286" s="280"/>
    </row>
    <row r="287" spans="1:137" ht="45" customHeight="1" x14ac:dyDescent="0.25">
      <c r="A287" s="70" t="s">
        <v>282</v>
      </c>
      <c r="B287" s="35" t="s">
        <v>135</v>
      </c>
      <c r="C287" s="35" t="s">
        <v>7</v>
      </c>
      <c r="D287" s="35" t="s">
        <v>173</v>
      </c>
      <c r="E287" s="45" t="s">
        <v>31</v>
      </c>
      <c r="F287" s="37" t="s">
        <v>290</v>
      </c>
      <c r="G287" s="348" t="s">
        <v>763</v>
      </c>
      <c r="H287" s="351"/>
      <c r="I287" s="36">
        <f>H287</f>
        <v>0</v>
      </c>
      <c r="J287" s="343"/>
      <c r="K287" s="34"/>
      <c r="L287" s="34"/>
      <c r="M287" s="34"/>
      <c r="N287" s="34"/>
      <c r="O287" s="34"/>
      <c r="P287" s="34"/>
      <c r="Q287" s="34"/>
      <c r="R287" s="34"/>
      <c r="S287" s="34"/>
      <c r="T287" s="34"/>
      <c r="U287" s="34"/>
      <c r="V287" s="280"/>
      <c r="W287" s="280"/>
      <c r="X287" s="280"/>
      <c r="Y287" s="280"/>
      <c r="Z287" s="280"/>
      <c r="AA287" s="280"/>
      <c r="AB287" s="280"/>
      <c r="AC287" s="280"/>
      <c r="AD287" s="280"/>
      <c r="AE287" s="280"/>
      <c r="AF287" s="280"/>
      <c r="AG287" s="280"/>
      <c r="AH287" s="280"/>
      <c r="AI287" s="280"/>
      <c r="AJ287" s="280"/>
      <c r="AK287" s="280"/>
      <c r="AL287" s="280"/>
      <c r="AM287" s="280"/>
      <c r="AN287" s="280"/>
      <c r="AO287" s="280"/>
      <c r="AP287" s="280"/>
      <c r="AQ287" s="280"/>
      <c r="AR287" s="280"/>
      <c r="AS287" s="280"/>
      <c r="AT287" s="280"/>
      <c r="AU287" s="280"/>
      <c r="AV287" s="280"/>
      <c r="AW287" s="280"/>
      <c r="AX287" s="280"/>
      <c r="AY287" s="280"/>
      <c r="AZ287" s="280"/>
      <c r="BA287" s="280"/>
      <c r="BB287" s="280"/>
      <c r="BC287" s="280"/>
      <c r="BD287" s="280"/>
      <c r="BE287" s="280"/>
      <c r="BF287" s="280"/>
      <c r="BG287" s="280"/>
      <c r="BH287" s="280"/>
      <c r="BI287" s="280"/>
      <c r="BJ287" s="280"/>
      <c r="BK287" s="280"/>
      <c r="BL287" s="280"/>
      <c r="BM287" s="280"/>
      <c r="BN287" s="280"/>
      <c r="BO287" s="280"/>
      <c r="BP287" s="280"/>
      <c r="BQ287" s="280"/>
      <c r="BR287" s="280"/>
      <c r="BS287" s="280"/>
      <c r="BT287" s="280"/>
      <c r="BU287" s="280"/>
      <c r="BV287" s="280"/>
      <c r="BW287" s="280"/>
      <c r="BX287" s="280"/>
      <c r="BY287" s="280"/>
      <c r="BZ287" s="280"/>
      <c r="CA287" s="280"/>
      <c r="CB287" s="280"/>
      <c r="CC287" s="280"/>
      <c r="CD287" s="280"/>
      <c r="CE287" s="280"/>
      <c r="CF287" s="280"/>
      <c r="CG287" s="280"/>
      <c r="CH287" s="280"/>
      <c r="CI287" s="280"/>
      <c r="CJ287" s="280"/>
      <c r="CK287" s="280"/>
      <c r="CL287" s="280"/>
      <c r="CM287" s="280"/>
      <c r="CN287" s="280"/>
      <c r="CO287" s="280"/>
      <c r="CP287" s="280"/>
      <c r="CQ287" s="280"/>
      <c r="CR287" s="280"/>
      <c r="CS287" s="280"/>
      <c r="CT287" s="280"/>
      <c r="CU287" s="280"/>
      <c r="CV287" s="280"/>
      <c r="CW287" s="280"/>
      <c r="CX287" s="280"/>
      <c r="CY287" s="280"/>
      <c r="CZ287" s="280"/>
      <c r="DA287" s="280"/>
      <c r="DB287" s="280"/>
      <c r="DC287" s="280"/>
      <c r="DD287" s="280"/>
      <c r="DE287" s="280"/>
      <c r="DF287" s="280"/>
      <c r="DG287" s="280"/>
      <c r="DH287" s="280"/>
      <c r="DI287" s="280"/>
      <c r="DJ287" s="280"/>
      <c r="DK287" s="280"/>
      <c r="DL287" s="280"/>
      <c r="DM287" s="280"/>
      <c r="DN287" s="280"/>
      <c r="DO287" s="280"/>
      <c r="DP287" s="280"/>
      <c r="DQ287" s="280"/>
      <c r="DR287" s="280"/>
      <c r="DS287" s="280"/>
      <c r="DT287" s="280"/>
      <c r="DU287" s="280"/>
      <c r="DV287" s="280"/>
      <c r="DW287" s="280"/>
      <c r="DX287" s="280"/>
      <c r="DY287" s="280"/>
      <c r="DZ287" s="280"/>
      <c r="EA287" s="280"/>
      <c r="EB287" s="280"/>
      <c r="EC287" s="280"/>
      <c r="ED287" s="280"/>
      <c r="EE287" s="280"/>
      <c r="EF287" s="280"/>
      <c r="EG287" s="280"/>
    </row>
    <row r="288" spans="1:137" ht="45" customHeight="1" x14ac:dyDescent="0.25">
      <c r="A288" s="70" t="s">
        <v>282</v>
      </c>
      <c r="B288" s="35" t="s">
        <v>135</v>
      </c>
      <c r="C288" s="35" t="s">
        <v>7</v>
      </c>
      <c r="D288" s="35" t="s">
        <v>175</v>
      </c>
      <c r="E288" s="45" t="s">
        <v>355</v>
      </c>
      <c r="F288" s="37" t="s">
        <v>15</v>
      </c>
      <c r="G288" s="357"/>
      <c r="H288" s="351"/>
      <c r="I288" s="36">
        <f>IF(H288=Base!W1,1,0)</f>
        <v>0</v>
      </c>
      <c r="J288" s="343"/>
      <c r="K288" s="34"/>
      <c r="L288" s="34"/>
      <c r="M288" s="34"/>
      <c r="N288" s="34"/>
      <c r="O288" s="34"/>
      <c r="P288" s="34"/>
      <c r="Q288" s="34"/>
      <c r="R288" s="34"/>
      <c r="S288" s="34"/>
      <c r="T288" s="34"/>
      <c r="U288" s="34"/>
      <c r="V288" s="280"/>
      <c r="W288" s="280"/>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80"/>
      <c r="CQ288" s="280"/>
      <c r="CR288" s="280"/>
      <c r="CS288" s="280"/>
      <c r="CT288" s="280"/>
      <c r="CU288" s="280"/>
      <c r="CV288" s="280"/>
      <c r="CW288" s="280"/>
      <c r="CX288" s="280"/>
      <c r="CY288" s="280"/>
      <c r="CZ288" s="280"/>
      <c r="DA288" s="280"/>
      <c r="DB288" s="280"/>
      <c r="DC288" s="280"/>
      <c r="DD288" s="280"/>
      <c r="DE288" s="280"/>
      <c r="DF288" s="280"/>
      <c r="DG288" s="280"/>
      <c r="DH288" s="280"/>
      <c r="DI288" s="280"/>
      <c r="DJ288" s="280"/>
      <c r="DK288" s="280"/>
      <c r="DL288" s="280"/>
      <c r="DM288" s="280"/>
      <c r="DN288" s="280"/>
      <c r="DO288" s="280"/>
      <c r="DP288" s="280"/>
      <c r="DQ288" s="280"/>
      <c r="DR288" s="280"/>
      <c r="DS288" s="280"/>
      <c r="DT288" s="280"/>
      <c r="DU288" s="280"/>
      <c r="DV288" s="280"/>
      <c r="DW288" s="280"/>
      <c r="DX288" s="280"/>
      <c r="DY288" s="280"/>
      <c r="DZ288" s="280"/>
      <c r="EA288" s="280"/>
      <c r="EB288" s="280"/>
      <c r="EC288" s="280"/>
      <c r="ED288" s="280"/>
      <c r="EE288" s="280"/>
      <c r="EF288" s="280"/>
      <c r="EG288" s="280"/>
    </row>
    <row r="289" spans="1:137" ht="45" customHeight="1" x14ac:dyDescent="0.25">
      <c r="A289" s="46" t="s">
        <v>283</v>
      </c>
      <c r="B289" s="35" t="s">
        <v>132</v>
      </c>
      <c r="C289" s="66" t="s">
        <v>6</v>
      </c>
      <c r="D289" s="36" t="s">
        <v>12</v>
      </c>
      <c r="E289" s="36" t="s">
        <v>39</v>
      </c>
      <c r="F289" s="43" t="s">
        <v>76</v>
      </c>
      <c r="G289" s="345"/>
      <c r="H289" s="351"/>
      <c r="I289" s="39">
        <f>IF(H289=Base!W1,1,0)</f>
        <v>0</v>
      </c>
      <c r="J289" s="343"/>
      <c r="K289" s="34"/>
      <c r="L289" s="34"/>
      <c r="M289" s="34"/>
      <c r="N289" s="34"/>
      <c r="O289" s="34"/>
      <c r="P289" s="34"/>
      <c r="Q289" s="34"/>
      <c r="R289" s="34"/>
      <c r="S289" s="34"/>
      <c r="T289" s="34"/>
      <c r="U289" s="34"/>
      <c r="V289" s="280"/>
      <c r="W289" s="280"/>
      <c r="X289" s="280"/>
      <c r="Y289" s="280"/>
      <c r="Z289" s="280"/>
      <c r="AA289" s="280"/>
      <c r="AB289" s="280"/>
      <c r="AC289" s="280"/>
      <c r="AD289" s="280"/>
      <c r="AE289" s="280"/>
      <c r="AF289" s="280"/>
      <c r="AG289" s="280"/>
      <c r="AH289" s="280"/>
      <c r="AI289" s="280"/>
      <c r="AJ289" s="280"/>
      <c r="AK289" s="280"/>
      <c r="AL289" s="280"/>
      <c r="AM289" s="280"/>
      <c r="AN289" s="280"/>
      <c r="AO289" s="280"/>
      <c r="AP289" s="280"/>
      <c r="AQ289" s="280"/>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80"/>
      <c r="CQ289" s="280"/>
      <c r="CR289" s="280"/>
      <c r="CS289" s="280"/>
      <c r="CT289" s="280"/>
      <c r="CU289" s="280"/>
      <c r="CV289" s="280"/>
      <c r="CW289" s="280"/>
      <c r="CX289" s="280"/>
      <c r="CY289" s="280"/>
      <c r="CZ289" s="280"/>
      <c r="DA289" s="280"/>
      <c r="DB289" s="280"/>
      <c r="DC289" s="280"/>
      <c r="DD289" s="280"/>
      <c r="DE289" s="280"/>
      <c r="DF289" s="280"/>
      <c r="DG289" s="280"/>
      <c r="DH289" s="280"/>
      <c r="DI289" s="280"/>
      <c r="DJ289" s="280"/>
      <c r="DK289" s="280"/>
      <c r="DL289" s="280"/>
      <c r="DM289" s="280"/>
      <c r="DN289" s="280"/>
      <c r="DO289" s="280"/>
      <c r="DP289" s="280"/>
      <c r="DQ289" s="280"/>
      <c r="DR289" s="280"/>
      <c r="DS289" s="280"/>
      <c r="DT289" s="280"/>
      <c r="DU289" s="280"/>
      <c r="DV289" s="280"/>
      <c r="DW289" s="280"/>
      <c r="DX289" s="280"/>
      <c r="DY289" s="280"/>
      <c r="DZ289" s="280"/>
      <c r="EA289" s="280"/>
      <c r="EB289" s="280"/>
      <c r="EC289" s="280"/>
      <c r="ED289" s="280"/>
      <c r="EE289" s="280"/>
      <c r="EF289" s="280"/>
      <c r="EG289" s="280"/>
    </row>
    <row r="290" spans="1:137" ht="45" customHeight="1" x14ac:dyDescent="0.25">
      <c r="A290" s="46" t="s">
        <v>283</v>
      </c>
      <c r="B290" s="35" t="s">
        <v>132</v>
      </c>
      <c r="C290" s="66" t="s">
        <v>6</v>
      </c>
      <c r="D290" s="36" t="s">
        <v>173</v>
      </c>
      <c r="E290" s="45" t="s">
        <v>355</v>
      </c>
      <c r="F290" s="43" t="s">
        <v>77</v>
      </c>
      <c r="G290" s="345"/>
      <c r="H290" s="351"/>
      <c r="I290" s="39">
        <f>IF(H290=Base!W1,1,0)</f>
        <v>0</v>
      </c>
      <c r="J290" s="343"/>
      <c r="K290" s="34"/>
      <c r="L290" s="34"/>
      <c r="M290" s="34"/>
      <c r="N290" s="34"/>
      <c r="O290" s="34"/>
      <c r="P290" s="34"/>
      <c r="Q290" s="34"/>
      <c r="R290" s="34"/>
      <c r="S290" s="34"/>
      <c r="T290" s="34"/>
      <c r="U290" s="34"/>
      <c r="V290" s="280"/>
      <c r="W290" s="280"/>
      <c r="X290" s="280"/>
      <c r="Y290" s="280"/>
      <c r="Z290" s="280"/>
      <c r="AA290" s="280"/>
      <c r="AB290" s="280"/>
      <c r="AC290" s="280"/>
      <c r="AD290" s="280"/>
      <c r="AE290" s="280"/>
      <c r="AF290" s="280"/>
      <c r="AG290" s="280"/>
      <c r="AH290" s="280"/>
      <c r="AI290" s="280"/>
      <c r="AJ290" s="280"/>
      <c r="AK290" s="280"/>
      <c r="AL290" s="280"/>
      <c r="AM290" s="280"/>
      <c r="AN290" s="280"/>
      <c r="AO290" s="280"/>
      <c r="AP290" s="280"/>
      <c r="AQ290" s="280"/>
      <c r="AR290" s="280"/>
      <c r="AS290" s="280"/>
      <c r="AT290" s="280"/>
      <c r="AU290" s="280"/>
      <c r="AV290" s="280"/>
      <c r="AW290" s="280"/>
      <c r="AX290" s="280"/>
      <c r="AY290" s="280"/>
      <c r="AZ290" s="280"/>
      <c r="BA290" s="280"/>
      <c r="BB290" s="280"/>
      <c r="BC290" s="280"/>
      <c r="BD290" s="280"/>
      <c r="BE290" s="280"/>
      <c r="BF290" s="280"/>
      <c r="BG290" s="280"/>
      <c r="BH290" s="280"/>
      <c r="BI290" s="280"/>
      <c r="BJ290" s="280"/>
      <c r="BK290" s="280"/>
      <c r="BL290" s="280"/>
      <c r="BM290" s="280"/>
      <c r="BN290" s="280"/>
      <c r="BO290" s="280"/>
      <c r="BP290" s="280"/>
      <c r="BQ290" s="280"/>
      <c r="BR290" s="280"/>
      <c r="BS290" s="280"/>
      <c r="BT290" s="280"/>
      <c r="BU290" s="280"/>
      <c r="BV290" s="280"/>
      <c r="BW290" s="280"/>
      <c r="BX290" s="280"/>
      <c r="BY290" s="280"/>
      <c r="BZ290" s="280"/>
      <c r="CA290" s="280"/>
      <c r="CB290" s="280"/>
      <c r="CC290" s="280"/>
      <c r="CD290" s="280"/>
      <c r="CE290" s="280"/>
      <c r="CF290" s="280"/>
      <c r="CG290" s="280"/>
      <c r="CH290" s="280"/>
      <c r="CI290" s="280"/>
      <c r="CJ290" s="280"/>
      <c r="CK290" s="280"/>
      <c r="CL290" s="280"/>
      <c r="CM290" s="280"/>
      <c r="CN290" s="280"/>
      <c r="CO290" s="280"/>
      <c r="CP290" s="280"/>
      <c r="CQ290" s="280"/>
      <c r="CR290" s="280"/>
      <c r="CS290" s="280"/>
      <c r="CT290" s="280"/>
      <c r="CU290" s="280"/>
      <c r="CV290" s="280"/>
      <c r="CW290" s="280"/>
      <c r="CX290" s="280"/>
      <c r="CY290" s="280"/>
      <c r="CZ290" s="280"/>
      <c r="DA290" s="280"/>
      <c r="DB290" s="280"/>
      <c r="DC290" s="280"/>
      <c r="DD290" s="280"/>
      <c r="DE290" s="280"/>
      <c r="DF290" s="280"/>
      <c r="DG290" s="280"/>
      <c r="DH290" s="280"/>
      <c r="DI290" s="280"/>
      <c r="DJ290" s="280"/>
      <c r="DK290" s="280"/>
      <c r="DL290" s="280"/>
      <c r="DM290" s="280"/>
      <c r="DN290" s="280"/>
      <c r="DO290" s="280"/>
      <c r="DP290" s="280"/>
      <c r="DQ290" s="280"/>
      <c r="DR290" s="280"/>
      <c r="DS290" s="280"/>
      <c r="DT290" s="280"/>
      <c r="DU290" s="280"/>
      <c r="DV290" s="280"/>
      <c r="DW290" s="280"/>
      <c r="DX290" s="280"/>
      <c r="DY290" s="280"/>
      <c r="DZ290" s="280"/>
      <c r="EA290" s="280"/>
      <c r="EB290" s="280"/>
      <c r="EC290" s="280"/>
      <c r="ED290" s="280"/>
      <c r="EE290" s="280"/>
      <c r="EF290" s="280"/>
      <c r="EG290" s="280"/>
    </row>
    <row r="291" spans="1:137" ht="45" customHeight="1" x14ac:dyDescent="0.25">
      <c r="A291" s="234" t="s">
        <v>283</v>
      </c>
      <c r="B291" s="35" t="s">
        <v>50</v>
      </c>
      <c r="C291" s="36" t="s">
        <v>7</v>
      </c>
      <c r="D291" s="36" t="s">
        <v>173</v>
      </c>
      <c r="E291" s="36" t="s">
        <v>174</v>
      </c>
      <c r="F291" s="37" t="s">
        <v>78</v>
      </c>
      <c r="G291" s="345"/>
      <c r="H291" s="351"/>
      <c r="I291" s="39">
        <f>IF(H291=Base!X1,1,0)</f>
        <v>0</v>
      </c>
      <c r="J291" s="343"/>
      <c r="K291" s="34"/>
      <c r="L291" s="34"/>
      <c r="M291" s="34"/>
      <c r="N291" s="34"/>
      <c r="O291" s="34"/>
      <c r="P291" s="34"/>
      <c r="Q291" s="34"/>
      <c r="R291" s="34"/>
      <c r="S291" s="34"/>
      <c r="T291" s="34"/>
      <c r="U291" s="34"/>
      <c r="V291" s="280"/>
      <c r="W291" s="280"/>
      <c r="X291" s="280"/>
      <c r="Y291" s="280"/>
      <c r="Z291" s="280"/>
      <c r="AA291" s="280"/>
      <c r="AB291" s="280"/>
      <c r="AC291" s="280"/>
      <c r="AD291" s="280"/>
      <c r="AE291" s="280"/>
      <c r="AF291" s="280"/>
      <c r="AG291" s="280"/>
      <c r="AH291" s="280"/>
      <c r="AI291" s="280"/>
      <c r="AJ291" s="280"/>
      <c r="AK291" s="280"/>
      <c r="AL291" s="280"/>
      <c r="AM291" s="280"/>
      <c r="AN291" s="280"/>
      <c r="AO291" s="280"/>
      <c r="AP291" s="280"/>
      <c r="AQ291" s="280"/>
      <c r="AR291" s="280"/>
      <c r="AS291" s="280"/>
      <c r="AT291" s="280"/>
      <c r="AU291" s="280"/>
      <c r="AV291" s="280"/>
      <c r="AW291" s="280"/>
      <c r="AX291" s="280"/>
      <c r="AY291" s="280"/>
      <c r="AZ291" s="280"/>
      <c r="BA291" s="280"/>
      <c r="BB291" s="280"/>
      <c r="BC291" s="280"/>
      <c r="BD291" s="280"/>
      <c r="BE291" s="280"/>
      <c r="BF291" s="280"/>
      <c r="BG291" s="280"/>
      <c r="BH291" s="280"/>
      <c r="BI291" s="280"/>
      <c r="BJ291" s="280"/>
      <c r="BK291" s="280"/>
      <c r="BL291" s="280"/>
      <c r="BM291" s="280"/>
      <c r="BN291" s="280"/>
      <c r="BO291" s="280"/>
      <c r="BP291" s="280"/>
      <c r="BQ291" s="280"/>
      <c r="BR291" s="280"/>
      <c r="BS291" s="280"/>
      <c r="BT291" s="280"/>
      <c r="BU291" s="280"/>
      <c r="BV291" s="280"/>
      <c r="BW291" s="280"/>
      <c r="BX291" s="280"/>
      <c r="BY291" s="280"/>
      <c r="BZ291" s="280"/>
      <c r="CA291" s="280"/>
      <c r="CB291" s="280"/>
      <c r="CC291" s="280"/>
      <c r="CD291" s="280"/>
      <c r="CE291" s="280"/>
      <c r="CF291" s="280"/>
      <c r="CG291" s="280"/>
      <c r="CH291" s="280"/>
      <c r="CI291" s="280"/>
      <c r="CJ291" s="280"/>
      <c r="CK291" s="280"/>
      <c r="CL291" s="280"/>
      <c r="CM291" s="280"/>
      <c r="CN291" s="280"/>
      <c r="CO291" s="280"/>
      <c r="CP291" s="280"/>
      <c r="CQ291" s="280"/>
      <c r="CR291" s="280"/>
      <c r="CS291" s="280"/>
      <c r="CT291" s="280"/>
      <c r="CU291" s="280"/>
      <c r="CV291" s="280"/>
      <c r="CW291" s="280"/>
      <c r="CX291" s="280"/>
      <c r="CY291" s="280"/>
      <c r="CZ291" s="280"/>
      <c r="DA291" s="280"/>
      <c r="DB291" s="280"/>
      <c r="DC291" s="280"/>
      <c r="DD291" s="280"/>
      <c r="DE291" s="280"/>
      <c r="DF291" s="280"/>
      <c r="DG291" s="280"/>
      <c r="DH291" s="280"/>
      <c r="DI291" s="280"/>
      <c r="DJ291" s="280"/>
      <c r="DK291" s="280"/>
      <c r="DL291" s="280"/>
      <c r="DM291" s="280"/>
      <c r="DN291" s="280"/>
      <c r="DO291" s="280"/>
      <c r="DP291" s="280"/>
      <c r="DQ291" s="280"/>
      <c r="DR291" s="280"/>
      <c r="DS291" s="280"/>
      <c r="DT291" s="280"/>
      <c r="DU291" s="280"/>
      <c r="DV291" s="280"/>
      <c r="DW291" s="280"/>
      <c r="DX291" s="280"/>
      <c r="DY291" s="280"/>
      <c r="DZ291" s="280"/>
      <c r="EA291" s="280"/>
      <c r="EB291" s="280"/>
      <c r="EC291" s="280"/>
      <c r="ED291" s="280"/>
      <c r="EE291" s="280"/>
      <c r="EF291" s="280"/>
      <c r="EG291" s="280"/>
    </row>
    <row r="292" spans="1:137" ht="45" customHeight="1" x14ac:dyDescent="0.25">
      <c r="A292" s="46" t="s">
        <v>283</v>
      </c>
      <c r="B292" s="35" t="s">
        <v>50</v>
      </c>
      <c r="C292" s="66" t="s">
        <v>7</v>
      </c>
      <c r="D292" s="36" t="s">
        <v>10</v>
      </c>
      <c r="E292" s="36" t="s">
        <v>44</v>
      </c>
      <c r="F292" s="37" t="s">
        <v>79</v>
      </c>
      <c r="G292" s="347" t="s">
        <v>764</v>
      </c>
      <c r="H292" s="351"/>
      <c r="I292" s="39">
        <f>IF(H292=Base!X1,1,0)</f>
        <v>0</v>
      </c>
      <c r="J292" s="343"/>
      <c r="K292" s="34"/>
      <c r="L292" s="34"/>
      <c r="M292" s="34"/>
      <c r="N292" s="34"/>
      <c r="O292" s="34"/>
      <c r="P292" s="34"/>
      <c r="Q292" s="34"/>
      <c r="R292" s="34"/>
      <c r="S292" s="34"/>
      <c r="T292" s="34"/>
      <c r="U292" s="34"/>
      <c r="V292" s="280"/>
      <c r="W292" s="280"/>
      <c r="X292" s="280"/>
      <c r="Y292" s="280"/>
      <c r="Z292" s="280"/>
      <c r="AA292" s="280"/>
      <c r="AB292" s="280"/>
      <c r="AC292" s="280"/>
      <c r="AD292" s="280"/>
      <c r="AE292" s="280"/>
      <c r="AF292" s="280"/>
      <c r="AG292" s="280"/>
      <c r="AH292" s="280"/>
      <c r="AI292" s="280"/>
      <c r="AJ292" s="280"/>
      <c r="AK292" s="280"/>
      <c r="AL292" s="280"/>
      <c r="AM292" s="280"/>
      <c r="AN292" s="280"/>
      <c r="AO292" s="280"/>
      <c r="AP292" s="280"/>
      <c r="AQ292" s="280"/>
      <c r="AR292" s="280"/>
      <c r="AS292" s="280"/>
      <c r="AT292" s="280"/>
      <c r="AU292" s="280"/>
      <c r="AV292" s="280"/>
      <c r="AW292" s="280"/>
      <c r="AX292" s="280"/>
      <c r="AY292" s="280"/>
      <c r="AZ292" s="280"/>
      <c r="BA292" s="280"/>
      <c r="BB292" s="280"/>
      <c r="BC292" s="280"/>
      <c r="BD292" s="280"/>
      <c r="BE292" s="280"/>
      <c r="BF292" s="280"/>
      <c r="BG292" s="280"/>
      <c r="BH292" s="280"/>
      <c r="BI292" s="280"/>
      <c r="BJ292" s="280"/>
      <c r="BK292" s="280"/>
      <c r="BL292" s="280"/>
      <c r="BM292" s="280"/>
      <c r="BN292" s="280"/>
      <c r="BO292" s="280"/>
      <c r="BP292" s="280"/>
      <c r="BQ292" s="280"/>
      <c r="BR292" s="280"/>
      <c r="BS292" s="280"/>
      <c r="BT292" s="280"/>
      <c r="BU292" s="280"/>
      <c r="BV292" s="280"/>
      <c r="BW292" s="280"/>
      <c r="BX292" s="280"/>
      <c r="BY292" s="280"/>
      <c r="BZ292" s="280"/>
      <c r="CA292" s="280"/>
      <c r="CB292" s="280"/>
      <c r="CC292" s="280"/>
      <c r="CD292" s="280"/>
      <c r="CE292" s="280"/>
      <c r="CF292" s="280"/>
      <c r="CG292" s="280"/>
      <c r="CH292" s="280"/>
      <c r="CI292" s="280"/>
      <c r="CJ292" s="280"/>
      <c r="CK292" s="280"/>
      <c r="CL292" s="280"/>
      <c r="CM292" s="280"/>
      <c r="CN292" s="280"/>
      <c r="CO292" s="280"/>
      <c r="CP292" s="280"/>
      <c r="CQ292" s="280"/>
      <c r="CR292" s="280"/>
      <c r="CS292" s="280"/>
      <c r="CT292" s="280"/>
      <c r="CU292" s="280"/>
      <c r="CV292" s="280"/>
      <c r="CW292" s="280"/>
      <c r="CX292" s="280"/>
      <c r="CY292" s="280"/>
      <c r="CZ292" s="280"/>
      <c r="DA292" s="280"/>
      <c r="DB292" s="280"/>
      <c r="DC292" s="280"/>
      <c r="DD292" s="280"/>
      <c r="DE292" s="280"/>
      <c r="DF292" s="280"/>
      <c r="DG292" s="280"/>
      <c r="DH292" s="280"/>
      <c r="DI292" s="280"/>
      <c r="DJ292" s="280"/>
      <c r="DK292" s="280"/>
      <c r="DL292" s="280"/>
      <c r="DM292" s="280"/>
      <c r="DN292" s="280"/>
      <c r="DO292" s="280"/>
      <c r="DP292" s="280"/>
      <c r="DQ292" s="280"/>
      <c r="DR292" s="280"/>
      <c r="DS292" s="280"/>
      <c r="DT292" s="280"/>
      <c r="DU292" s="280"/>
      <c r="DV292" s="280"/>
      <c r="DW292" s="280"/>
      <c r="DX292" s="280"/>
      <c r="DY292" s="280"/>
      <c r="DZ292" s="280"/>
      <c r="EA292" s="280"/>
      <c r="EB292" s="280"/>
      <c r="EC292" s="280"/>
      <c r="ED292" s="280"/>
      <c r="EE292" s="280"/>
      <c r="EF292" s="280"/>
      <c r="EG292" s="280"/>
    </row>
    <row r="293" spans="1:137" ht="45" customHeight="1" x14ac:dyDescent="0.25">
      <c r="A293" s="46" t="s">
        <v>283</v>
      </c>
      <c r="B293" s="35" t="s">
        <v>50</v>
      </c>
      <c r="C293" s="66" t="s">
        <v>7</v>
      </c>
      <c r="D293" s="36" t="s">
        <v>12</v>
      </c>
      <c r="E293" s="36" t="s">
        <v>39</v>
      </c>
      <c r="F293" s="37" t="s">
        <v>80</v>
      </c>
      <c r="G293" s="345"/>
      <c r="H293" s="351"/>
      <c r="I293" s="39">
        <f>IF(H293=Base!X1,1,0)</f>
        <v>0</v>
      </c>
      <c r="J293" s="343"/>
      <c r="K293" s="34"/>
      <c r="L293" s="34"/>
      <c r="M293" s="34"/>
      <c r="N293" s="34"/>
      <c r="O293" s="34"/>
      <c r="P293" s="34"/>
      <c r="Q293" s="34"/>
      <c r="R293" s="34"/>
      <c r="S293" s="34"/>
      <c r="T293" s="34"/>
      <c r="U293" s="34"/>
      <c r="V293" s="280"/>
      <c r="W293" s="280"/>
      <c r="X293" s="280"/>
      <c r="Y293" s="280"/>
      <c r="Z293" s="280"/>
      <c r="AA293" s="280"/>
      <c r="AB293" s="280"/>
      <c r="AC293" s="280"/>
      <c r="AD293" s="280"/>
      <c r="AE293" s="280"/>
      <c r="AF293" s="280"/>
      <c r="AG293" s="280"/>
      <c r="AH293" s="280"/>
      <c r="AI293" s="280"/>
      <c r="AJ293" s="280"/>
      <c r="AK293" s="280"/>
      <c r="AL293" s="280"/>
      <c r="AM293" s="280"/>
      <c r="AN293" s="280"/>
      <c r="AO293" s="280"/>
      <c r="AP293" s="280"/>
      <c r="AQ293" s="280"/>
      <c r="AR293" s="280"/>
      <c r="AS293" s="280"/>
      <c r="AT293" s="280"/>
      <c r="AU293" s="280"/>
      <c r="AV293" s="280"/>
      <c r="AW293" s="280"/>
      <c r="AX293" s="280"/>
      <c r="AY293" s="280"/>
      <c r="AZ293" s="280"/>
      <c r="BA293" s="280"/>
      <c r="BB293" s="280"/>
      <c r="BC293" s="280"/>
      <c r="BD293" s="280"/>
      <c r="BE293" s="280"/>
      <c r="BF293" s="280"/>
      <c r="BG293" s="280"/>
      <c r="BH293" s="280"/>
      <c r="BI293" s="280"/>
      <c r="BJ293" s="280"/>
      <c r="BK293" s="280"/>
      <c r="BL293" s="280"/>
      <c r="BM293" s="280"/>
      <c r="BN293" s="280"/>
      <c r="BO293" s="280"/>
      <c r="BP293" s="280"/>
      <c r="BQ293" s="280"/>
      <c r="BR293" s="280"/>
      <c r="BS293" s="280"/>
      <c r="BT293" s="280"/>
      <c r="BU293" s="280"/>
      <c r="BV293" s="280"/>
      <c r="BW293" s="280"/>
      <c r="BX293" s="280"/>
      <c r="BY293" s="280"/>
      <c r="BZ293" s="280"/>
      <c r="CA293" s="280"/>
      <c r="CB293" s="280"/>
      <c r="CC293" s="280"/>
      <c r="CD293" s="280"/>
      <c r="CE293" s="280"/>
      <c r="CF293" s="280"/>
      <c r="CG293" s="280"/>
      <c r="CH293" s="280"/>
      <c r="CI293" s="280"/>
      <c r="CJ293" s="280"/>
      <c r="CK293" s="280"/>
      <c r="CL293" s="280"/>
      <c r="CM293" s="280"/>
      <c r="CN293" s="280"/>
      <c r="CO293" s="280"/>
      <c r="CP293" s="280"/>
      <c r="CQ293" s="280"/>
      <c r="CR293" s="280"/>
      <c r="CS293" s="280"/>
      <c r="CT293" s="280"/>
      <c r="CU293" s="280"/>
      <c r="CV293" s="280"/>
      <c r="CW293" s="280"/>
      <c r="CX293" s="280"/>
      <c r="CY293" s="280"/>
      <c r="CZ293" s="280"/>
      <c r="DA293" s="280"/>
      <c r="DB293" s="280"/>
      <c r="DC293" s="280"/>
      <c r="DD293" s="280"/>
      <c r="DE293" s="280"/>
      <c r="DF293" s="280"/>
      <c r="DG293" s="280"/>
      <c r="DH293" s="280"/>
      <c r="DI293" s="280"/>
      <c r="DJ293" s="280"/>
      <c r="DK293" s="280"/>
      <c r="DL293" s="280"/>
      <c r="DM293" s="280"/>
      <c r="DN293" s="280"/>
      <c r="DO293" s="280"/>
      <c r="DP293" s="280"/>
      <c r="DQ293" s="280"/>
      <c r="DR293" s="280"/>
      <c r="DS293" s="280"/>
      <c r="DT293" s="280"/>
      <c r="DU293" s="280"/>
      <c r="DV293" s="280"/>
      <c r="DW293" s="280"/>
      <c r="DX293" s="280"/>
      <c r="DY293" s="280"/>
      <c r="DZ293" s="280"/>
      <c r="EA293" s="280"/>
      <c r="EB293" s="280"/>
      <c r="EC293" s="280"/>
      <c r="ED293" s="280"/>
      <c r="EE293" s="280"/>
      <c r="EF293" s="280"/>
      <c r="EG293" s="280"/>
    </row>
    <row r="294" spans="1:137" ht="45" customHeight="1" x14ac:dyDescent="0.25">
      <c r="A294" s="46" t="s">
        <v>283</v>
      </c>
      <c r="B294" s="35" t="s">
        <v>134</v>
      </c>
      <c r="C294" s="66" t="s">
        <v>7</v>
      </c>
      <c r="D294" s="36" t="s">
        <v>10</v>
      </c>
      <c r="E294" s="35" t="s">
        <v>190</v>
      </c>
      <c r="F294" s="73" t="s">
        <v>191</v>
      </c>
      <c r="G294" s="347" t="s">
        <v>764</v>
      </c>
      <c r="H294" s="351"/>
      <c r="I294" s="39">
        <f>IF(H294=Base!X1,1,0)</f>
        <v>0</v>
      </c>
      <c r="J294" s="343"/>
      <c r="K294" s="34"/>
      <c r="L294" s="34"/>
      <c r="M294" s="34"/>
      <c r="N294" s="34"/>
      <c r="O294" s="34"/>
      <c r="P294" s="34"/>
      <c r="Q294" s="34"/>
      <c r="R294" s="34"/>
      <c r="S294" s="34"/>
      <c r="T294" s="34"/>
      <c r="U294" s="34"/>
      <c r="V294" s="280"/>
      <c r="W294" s="280"/>
      <c r="X294" s="280"/>
      <c r="Y294" s="280"/>
      <c r="Z294" s="280"/>
      <c r="AA294" s="280"/>
      <c r="AB294" s="280"/>
      <c r="AC294" s="280"/>
      <c r="AD294" s="280"/>
      <c r="AE294" s="280"/>
      <c r="AF294" s="280"/>
      <c r="AG294" s="280"/>
      <c r="AH294" s="280"/>
      <c r="AI294" s="280"/>
      <c r="AJ294" s="280"/>
      <c r="AK294" s="280"/>
      <c r="AL294" s="280"/>
      <c r="AM294" s="280"/>
      <c r="AN294" s="280"/>
      <c r="AO294" s="280"/>
      <c r="AP294" s="280"/>
      <c r="AQ294" s="280"/>
      <c r="AR294" s="280"/>
      <c r="AS294" s="280"/>
      <c r="AT294" s="280"/>
      <c r="AU294" s="280"/>
      <c r="AV294" s="280"/>
      <c r="AW294" s="280"/>
      <c r="AX294" s="280"/>
      <c r="AY294" s="280"/>
      <c r="AZ294" s="280"/>
      <c r="BA294" s="280"/>
      <c r="BB294" s="280"/>
      <c r="BC294" s="280"/>
      <c r="BD294" s="280"/>
      <c r="BE294" s="280"/>
      <c r="BF294" s="280"/>
      <c r="BG294" s="280"/>
      <c r="BH294" s="280"/>
      <c r="BI294" s="280"/>
      <c r="BJ294" s="280"/>
      <c r="BK294" s="280"/>
      <c r="BL294" s="280"/>
      <c r="BM294" s="280"/>
      <c r="BN294" s="280"/>
      <c r="BO294" s="280"/>
      <c r="BP294" s="280"/>
      <c r="BQ294" s="280"/>
      <c r="BR294" s="280"/>
      <c r="BS294" s="280"/>
      <c r="BT294" s="280"/>
      <c r="BU294" s="280"/>
      <c r="BV294" s="280"/>
      <c r="BW294" s="280"/>
      <c r="BX294" s="280"/>
      <c r="BY294" s="280"/>
      <c r="BZ294" s="280"/>
      <c r="CA294" s="280"/>
      <c r="CB294" s="280"/>
      <c r="CC294" s="280"/>
      <c r="CD294" s="280"/>
      <c r="CE294" s="280"/>
      <c r="CF294" s="280"/>
      <c r="CG294" s="280"/>
      <c r="CH294" s="280"/>
      <c r="CI294" s="280"/>
      <c r="CJ294" s="280"/>
      <c r="CK294" s="280"/>
      <c r="CL294" s="280"/>
      <c r="CM294" s="280"/>
      <c r="CN294" s="280"/>
      <c r="CO294" s="280"/>
      <c r="CP294" s="280"/>
      <c r="CQ294" s="280"/>
      <c r="CR294" s="280"/>
      <c r="CS294" s="280"/>
      <c r="CT294" s="280"/>
      <c r="CU294" s="280"/>
      <c r="CV294" s="280"/>
      <c r="CW294" s="280"/>
      <c r="CX294" s="280"/>
      <c r="CY294" s="280"/>
      <c r="CZ294" s="280"/>
      <c r="DA294" s="280"/>
      <c r="DB294" s="280"/>
      <c r="DC294" s="280"/>
      <c r="DD294" s="280"/>
      <c r="DE294" s="280"/>
      <c r="DF294" s="280"/>
      <c r="DG294" s="280"/>
      <c r="DH294" s="280"/>
      <c r="DI294" s="280"/>
      <c r="DJ294" s="280"/>
      <c r="DK294" s="280"/>
      <c r="DL294" s="280"/>
      <c r="DM294" s="280"/>
      <c r="DN294" s="280"/>
      <c r="DO294" s="280"/>
      <c r="DP294" s="280"/>
      <c r="DQ294" s="280"/>
      <c r="DR294" s="280"/>
      <c r="DS294" s="280"/>
      <c r="DT294" s="280"/>
      <c r="DU294" s="280"/>
      <c r="DV294" s="280"/>
      <c r="DW294" s="280"/>
      <c r="DX294" s="280"/>
      <c r="DY294" s="280"/>
      <c r="DZ294" s="280"/>
      <c r="EA294" s="280"/>
      <c r="EB294" s="280"/>
      <c r="EC294" s="280"/>
      <c r="ED294" s="280"/>
      <c r="EE294" s="280"/>
      <c r="EF294" s="280"/>
      <c r="EG294" s="280"/>
    </row>
    <row r="295" spans="1:137" ht="45" customHeight="1" x14ac:dyDescent="0.25">
      <c r="A295" s="46" t="s">
        <v>283</v>
      </c>
      <c r="B295" s="35" t="s">
        <v>134</v>
      </c>
      <c r="C295" s="66" t="s">
        <v>7</v>
      </c>
      <c r="D295" s="36" t="s">
        <v>26</v>
      </c>
      <c r="E295" s="36" t="s">
        <v>32</v>
      </c>
      <c r="F295" s="37" t="s">
        <v>151</v>
      </c>
      <c r="G295" s="347" t="s">
        <v>762</v>
      </c>
      <c r="H295" s="351"/>
      <c r="I295" s="39">
        <f>IF(H295=Base!X1,1,0)</f>
        <v>0</v>
      </c>
      <c r="J295" s="343"/>
      <c r="K295" s="34"/>
      <c r="L295" s="34"/>
      <c r="M295" s="34"/>
      <c r="N295" s="34"/>
      <c r="O295" s="34"/>
      <c r="P295" s="34"/>
      <c r="Q295" s="34"/>
      <c r="R295" s="34"/>
      <c r="S295" s="34"/>
      <c r="T295" s="34"/>
      <c r="U295" s="34"/>
      <c r="V295" s="280"/>
      <c r="W295" s="280"/>
      <c r="X295" s="280"/>
      <c r="Y295" s="280"/>
      <c r="Z295" s="280"/>
      <c r="AA295" s="280"/>
      <c r="AB295" s="280"/>
      <c r="AC295" s="280"/>
      <c r="AD295" s="280"/>
      <c r="AE295" s="280"/>
      <c r="AF295" s="280"/>
      <c r="AG295" s="280"/>
      <c r="AH295" s="280"/>
      <c r="AI295" s="280"/>
      <c r="AJ295" s="280"/>
      <c r="AK295" s="280"/>
      <c r="AL295" s="280"/>
      <c r="AM295" s="280"/>
      <c r="AN295" s="280"/>
      <c r="AO295" s="280"/>
      <c r="AP295" s="280"/>
      <c r="AQ295" s="280"/>
      <c r="AR295" s="280"/>
      <c r="AS295" s="280"/>
      <c r="AT295" s="280"/>
      <c r="AU295" s="280"/>
      <c r="AV295" s="280"/>
      <c r="AW295" s="280"/>
      <c r="AX295" s="280"/>
      <c r="AY295" s="280"/>
      <c r="AZ295" s="280"/>
      <c r="BA295" s="280"/>
      <c r="BB295" s="280"/>
      <c r="BC295" s="280"/>
      <c r="BD295" s="280"/>
      <c r="BE295" s="280"/>
      <c r="BF295" s="280"/>
      <c r="BG295" s="280"/>
      <c r="BH295" s="280"/>
      <c r="BI295" s="280"/>
      <c r="BJ295" s="280"/>
      <c r="BK295" s="280"/>
      <c r="BL295" s="280"/>
      <c r="BM295" s="280"/>
      <c r="BN295" s="280"/>
      <c r="BO295" s="280"/>
      <c r="BP295" s="280"/>
      <c r="BQ295" s="280"/>
      <c r="BR295" s="280"/>
      <c r="BS295" s="280"/>
      <c r="BT295" s="280"/>
      <c r="BU295" s="280"/>
      <c r="BV295" s="280"/>
      <c r="BW295" s="280"/>
      <c r="BX295" s="280"/>
      <c r="BY295" s="280"/>
      <c r="BZ295" s="280"/>
      <c r="CA295" s="280"/>
      <c r="CB295" s="280"/>
      <c r="CC295" s="280"/>
      <c r="CD295" s="280"/>
      <c r="CE295" s="280"/>
      <c r="CF295" s="280"/>
      <c r="CG295" s="280"/>
      <c r="CH295" s="280"/>
      <c r="CI295" s="280"/>
      <c r="CJ295" s="280"/>
      <c r="CK295" s="280"/>
      <c r="CL295" s="280"/>
      <c r="CM295" s="280"/>
      <c r="CN295" s="280"/>
      <c r="CO295" s="280"/>
      <c r="CP295" s="280"/>
      <c r="CQ295" s="280"/>
      <c r="CR295" s="280"/>
      <c r="CS295" s="280"/>
      <c r="CT295" s="280"/>
      <c r="CU295" s="280"/>
      <c r="CV295" s="280"/>
      <c r="CW295" s="280"/>
      <c r="CX295" s="280"/>
      <c r="CY295" s="280"/>
      <c r="CZ295" s="280"/>
      <c r="DA295" s="280"/>
      <c r="DB295" s="280"/>
      <c r="DC295" s="280"/>
      <c r="DD295" s="280"/>
      <c r="DE295" s="280"/>
      <c r="DF295" s="280"/>
      <c r="DG295" s="280"/>
      <c r="DH295" s="280"/>
      <c r="DI295" s="280"/>
      <c r="DJ295" s="280"/>
      <c r="DK295" s="280"/>
      <c r="DL295" s="280"/>
      <c r="DM295" s="280"/>
      <c r="DN295" s="280"/>
      <c r="DO295" s="280"/>
      <c r="DP295" s="280"/>
      <c r="DQ295" s="280"/>
      <c r="DR295" s="280"/>
      <c r="DS295" s="280"/>
      <c r="DT295" s="280"/>
      <c r="DU295" s="280"/>
      <c r="DV295" s="280"/>
      <c r="DW295" s="280"/>
      <c r="DX295" s="280"/>
      <c r="DY295" s="280"/>
      <c r="DZ295" s="280"/>
      <c r="EA295" s="280"/>
      <c r="EB295" s="280"/>
      <c r="EC295" s="280"/>
      <c r="ED295" s="280"/>
      <c r="EE295" s="280"/>
      <c r="EF295" s="280"/>
      <c r="EG295" s="280"/>
    </row>
    <row r="296" spans="1:137" ht="45" customHeight="1" x14ac:dyDescent="0.25">
      <c r="A296" s="46" t="s">
        <v>283</v>
      </c>
      <c r="B296" s="35" t="s">
        <v>134</v>
      </c>
      <c r="C296" s="66" t="s">
        <v>6</v>
      </c>
      <c r="D296" s="36" t="s">
        <v>10</v>
      </c>
      <c r="E296" s="36" t="s">
        <v>44</v>
      </c>
      <c r="F296" s="37" t="s">
        <v>81</v>
      </c>
      <c r="G296" s="347" t="s">
        <v>764</v>
      </c>
      <c r="H296" s="351"/>
      <c r="I296" s="39">
        <f>IF(H296=Base!X1,1,0)</f>
        <v>0</v>
      </c>
      <c r="J296" s="343"/>
      <c r="K296" s="34"/>
      <c r="L296" s="34"/>
      <c r="M296" s="34"/>
      <c r="N296" s="34"/>
      <c r="O296" s="34"/>
      <c r="P296" s="34"/>
      <c r="Q296" s="34"/>
      <c r="R296" s="34"/>
      <c r="S296" s="34"/>
      <c r="T296" s="34"/>
      <c r="U296" s="34"/>
      <c r="V296" s="280"/>
      <c r="W296" s="280"/>
      <c r="X296" s="280"/>
      <c r="Y296" s="280"/>
      <c r="Z296" s="280"/>
      <c r="AA296" s="280"/>
      <c r="AB296" s="280"/>
      <c r="AC296" s="280"/>
      <c r="AD296" s="280"/>
      <c r="AE296" s="280"/>
      <c r="AF296" s="280"/>
      <c r="AG296" s="280"/>
      <c r="AH296" s="280"/>
      <c r="AI296" s="280"/>
      <c r="AJ296" s="280"/>
      <c r="AK296" s="280"/>
      <c r="AL296" s="280"/>
      <c r="AM296" s="280"/>
      <c r="AN296" s="280"/>
      <c r="AO296" s="280"/>
      <c r="AP296" s="280"/>
      <c r="AQ296" s="280"/>
      <c r="AR296" s="280"/>
      <c r="AS296" s="280"/>
      <c r="AT296" s="280"/>
      <c r="AU296" s="280"/>
      <c r="AV296" s="280"/>
      <c r="AW296" s="280"/>
      <c r="AX296" s="280"/>
      <c r="AY296" s="280"/>
      <c r="AZ296" s="280"/>
      <c r="BA296" s="280"/>
      <c r="BB296" s="280"/>
      <c r="BC296" s="280"/>
      <c r="BD296" s="280"/>
      <c r="BE296" s="280"/>
      <c r="BF296" s="280"/>
      <c r="BG296" s="280"/>
      <c r="BH296" s="280"/>
      <c r="BI296" s="280"/>
      <c r="BJ296" s="280"/>
      <c r="BK296" s="280"/>
      <c r="BL296" s="280"/>
      <c r="BM296" s="280"/>
      <c r="BN296" s="280"/>
      <c r="BO296" s="280"/>
      <c r="BP296" s="280"/>
      <c r="BQ296" s="280"/>
      <c r="BR296" s="280"/>
      <c r="BS296" s="280"/>
      <c r="BT296" s="280"/>
      <c r="BU296" s="280"/>
      <c r="BV296" s="280"/>
      <c r="BW296" s="280"/>
      <c r="BX296" s="280"/>
      <c r="BY296" s="280"/>
      <c r="BZ296" s="280"/>
      <c r="CA296" s="280"/>
      <c r="CB296" s="280"/>
      <c r="CC296" s="280"/>
      <c r="CD296" s="280"/>
      <c r="CE296" s="280"/>
      <c r="CF296" s="280"/>
      <c r="CG296" s="280"/>
      <c r="CH296" s="280"/>
      <c r="CI296" s="280"/>
      <c r="CJ296" s="280"/>
      <c r="CK296" s="280"/>
      <c r="CL296" s="280"/>
      <c r="CM296" s="280"/>
      <c r="CN296" s="280"/>
      <c r="CO296" s="280"/>
      <c r="CP296" s="280"/>
      <c r="CQ296" s="280"/>
      <c r="CR296" s="280"/>
      <c r="CS296" s="280"/>
      <c r="CT296" s="280"/>
      <c r="CU296" s="280"/>
      <c r="CV296" s="280"/>
      <c r="CW296" s="280"/>
      <c r="CX296" s="280"/>
      <c r="CY296" s="280"/>
      <c r="CZ296" s="280"/>
      <c r="DA296" s="280"/>
      <c r="DB296" s="280"/>
      <c r="DC296" s="280"/>
      <c r="DD296" s="280"/>
      <c r="DE296" s="280"/>
      <c r="DF296" s="280"/>
      <c r="DG296" s="280"/>
      <c r="DH296" s="280"/>
      <c r="DI296" s="280"/>
      <c r="DJ296" s="280"/>
      <c r="DK296" s="280"/>
      <c r="DL296" s="280"/>
      <c r="DM296" s="280"/>
      <c r="DN296" s="280"/>
      <c r="DO296" s="280"/>
      <c r="DP296" s="280"/>
      <c r="DQ296" s="280"/>
      <c r="DR296" s="280"/>
      <c r="DS296" s="280"/>
      <c r="DT296" s="280"/>
      <c r="DU296" s="280"/>
      <c r="DV296" s="280"/>
      <c r="DW296" s="280"/>
      <c r="DX296" s="280"/>
      <c r="DY296" s="280"/>
      <c r="DZ296" s="280"/>
      <c r="EA296" s="280"/>
      <c r="EB296" s="280"/>
      <c r="EC296" s="280"/>
      <c r="ED296" s="280"/>
      <c r="EE296" s="280"/>
      <c r="EF296" s="280"/>
      <c r="EG296" s="280"/>
    </row>
    <row r="297" spans="1:137" ht="45" customHeight="1" x14ac:dyDescent="0.25">
      <c r="A297" s="46" t="s">
        <v>283</v>
      </c>
      <c r="B297" s="35" t="s">
        <v>134</v>
      </c>
      <c r="C297" s="66" t="s">
        <v>6</v>
      </c>
      <c r="D297" s="36" t="s">
        <v>10</v>
      </c>
      <c r="E297" s="45" t="s">
        <v>355</v>
      </c>
      <c r="F297" s="37" t="s">
        <v>83</v>
      </c>
      <c r="G297" s="347" t="s">
        <v>764</v>
      </c>
      <c r="H297" s="351"/>
      <c r="I297" s="39">
        <f>IF(H297=Base!X1,1,0)</f>
        <v>0</v>
      </c>
      <c r="J297" s="343"/>
      <c r="K297" s="34"/>
      <c r="L297" s="34"/>
      <c r="M297" s="34"/>
      <c r="N297" s="34"/>
      <c r="O297" s="34"/>
      <c r="P297" s="34"/>
      <c r="Q297" s="34"/>
      <c r="R297" s="34"/>
      <c r="S297" s="34"/>
      <c r="T297" s="34"/>
      <c r="U297" s="34"/>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0"/>
      <c r="BQ297" s="280"/>
      <c r="BR297" s="280"/>
      <c r="BS297" s="280"/>
      <c r="BT297" s="280"/>
      <c r="BU297" s="280"/>
      <c r="BV297" s="280"/>
      <c r="BW297" s="280"/>
      <c r="BX297" s="280"/>
      <c r="BY297" s="280"/>
      <c r="BZ297" s="280"/>
      <c r="CA297" s="280"/>
      <c r="CB297" s="280"/>
      <c r="CC297" s="280"/>
      <c r="CD297" s="280"/>
      <c r="CE297" s="280"/>
      <c r="CF297" s="280"/>
      <c r="CG297" s="280"/>
      <c r="CH297" s="280"/>
      <c r="CI297" s="280"/>
      <c r="CJ297" s="280"/>
      <c r="CK297" s="280"/>
      <c r="CL297" s="280"/>
      <c r="CM297" s="280"/>
      <c r="CN297" s="280"/>
      <c r="CO297" s="280"/>
      <c r="CP297" s="280"/>
      <c r="CQ297" s="280"/>
      <c r="CR297" s="280"/>
      <c r="CS297" s="280"/>
      <c r="CT297" s="280"/>
      <c r="CU297" s="280"/>
      <c r="CV297" s="280"/>
      <c r="CW297" s="280"/>
      <c r="CX297" s="280"/>
      <c r="CY297" s="280"/>
      <c r="CZ297" s="280"/>
      <c r="DA297" s="280"/>
      <c r="DB297" s="280"/>
      <c r="DC297" s="280"/>
      <c r="DD297" s="280"/>
      <c r="DE297" s="280"/>
      <c r="DF297" s="280"/>
      <c r="DG297" s="280"/>
      <c r="DH297" s="280"/>
      <c r="DI297" s="280"/>
      <c r="DJ297" s="280"/>
      <c r="DK297" s="280"/>
      <c r="DL297" s="280"/>
      <c r="DM297" s="280"/>
      <c r="DN297" s="280"/>
      <c r="DO297" s="280"/>
      <c r="DP297" s="280"/>
      <c r="DQ297" s="280"/>
      <c r="DR297" s="280"/>
      <c r="DS297" s="280"/>
      <c r="DT297" s="280"/>
      <c r="DU297" s="280"/>
      <c r="DV297" s="280"/>
      <c r="DW297" s="280"/>
      <c r="DX297" s="280"/>
      <c r="DY297" s="280"/>
      <c r="DZ297" s="280"/>
      <c r="EA297" s="280"/>
      <c r="EB297" s="280"/>
      <c r="EC297" s="280"/>
      <c r="ED297" s="280"/>
      <c r="EE297" s="280"/>
      <c r="EF297" s="280"/>
      <c r="EG297" s="280"/>
    </row>
    <row r="298" spans="1:137" ht="45" customHeight="1" x14ac:dyDescent="0.25">
      <c r="A298" s="46" t="s">
        <v>283</v>
      </c>
      <c r="B298" s="35" t="s">
        <v>134</v>
      </c>
      <c r="C298" s="66" t="s">
        <v>6</v>
      </c>
      <c r="D298" s="36" t="s">
        <v>26</v>
      </c>
      <c r="E298" s="36" t="s">
        <v>40</v>
      </c>
      <c r="F298" s="37" t="s">
        <v>82</v>
      </c>
      <c r="G298" s="347" t="s">
        <v>762</v>
      </c>
      <c r="H298" s="351"/>
      <c r="I298" s="39">
        <f>IF(H298=Base!X1,1,0)</f>
        <v>0</v>
      </c>
      <c r="J298" s="343"/>
      <c r="K298" s="34"/>
      <c r="L298" s="34"/>
      <c r="M298" s="34"/>
      <c r="N298" s="34"/>
      <c r="O298" s="34"/>
      <c r="P298" s="34"/>
      <c r="Q298" s="34"/>
      <c r="R298" s="34"/>
      <c r="S298" s="34"/>
      <c r="T298" s="34"/>
      <c r="U298" s="34"/>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0"/>
      <c r="BR298" s="280"/>
      <c r="BS298" s="280"/>
      <c r="BT298" s="280"/>
      <c r="BU298" s="280"/>
      <c r="BV298" s="280"/>
      <c r="BW298" s="280"/>
      <c r="BX298" s="280"/>
      <c r="BY298" s="280"/>
      <c r="BZ298" s="280"/>
      <c r="CA298" s="280"/>
      <c r="CB298" s="280"/>
      <c r="CC298" s="280"/>
      <c r="CD298" s="280"/>
      <c r="CE298" s="280"/>
      <c r="CF298" s="280"/>
      <c r="CG298" s="280"/>
      <c r="CH298" s="280"/>
      <c r="CI298" s="280"/>
      <c r="CJ298" s="280"/>
      <c r="CK298" s="280"/>
      <c r="CL298" s="280"/>
      <c r="CM298" s="280"/>
      <c r="CN298" s="280"/>
      <c r="CO298" s="280"/>
      <c r="CP298" s="280"/>
      <c r="CQ298" s="280"/>
      <c r="CR298" s="280"/>
      <c r="CS298" s="280"/>
      <c r="CT298" s="280"/>
      <c r="CU298" s="280"/>
      <c r="CV298" s="280"/>
      <c r="CW298" s="280"/>
      <c r="CX298" s="280"/>
      <c r="CY298" s="280"/>
      <c r="CZ298" s="280"/>
      <c r="DA298" s="280"/>
      <c r="DB298" s="280"/>
      <c r="DC298" s="280"/>
      <c r="DD298" s="280"/>
      <c r="DE298" s="280"/>
      <c r="DF298" s="280"/>
      <c r="DG298" s="280"/>
      <c r="DH298" s="280"/>
      <c r="DI298" s="280"/>
      <c r="DJ298" s="280"/>
      <c r="DK298" s="280"/>
      <c r="DL298" s="280"/>
      <c r="DM298" s="280"/>
      <c r="DN298" s="280"/>
      <c r="DO298" s="280"/>
      <c r="DP298" s="280"/>
      <c r="DQ298" s="280"/>
      <c r="DR298" s="280"/>
      <c r="DS298" s="280"/>
      <c r="DT298" s="280"/>
      <c r="DU298" s="280"/>
      <c r="DV298" s="280"/>
      <c r="DW298" s="280"/>
      <c r="DX298" s="280"/>
      <c r="DY298" s="280"/>
      <c r="DZ298" s="280"/>
      <c r="EA298" s="280"/>
      <c r="EB298" s="280"/>
      <c r="EC298" s="280"/>
      <c r="ED298" s="280"/>
      <c r="EE298" s="280"/>
      <c r="EF298" s="280"/>
      <c r="EG298" s="280"/>
    </row>
    <row r="299" spans="1:137" ht="45" customHeight="1" x14ac:dyDescent="0.25">
      <c r="A299" s="46" t="s">
        <v>283</v>
      </c>
      <c r="B299" s="35" t="s">
        <v>134</v>
      </c>
      <c r="C299" s="66" t="s">
        <v>6</v>
      </c>
      <c r="D299" s="36" t="s">
        <v>26</v>
      </c>
      <c r="E299" s="35" t="s">
        <v>84</v>
      </c>
      <c r="F299" s="37" t="s">
        <v>314</v>
      </c>
      <c r="G299" s="347" t="s">
        <v>762</v>
      </c>
      <c r="H299" s="351"/>
      <c r="I299" s="39">
        <f>IF(H299=Base!W1,1,0)</f>
        <v>0</v>
      </c>
      <c r="J299" s="343"/>
      <c r="K299" s="34"/>
      <c r="L299" s="34"/>
      <c r="M299" s="34"/>
      <c r="N299" s="34"/>
      <c r="O299" s="34"/>
      <c r="P299" s="34"/>
      <c r="Q299" s="34"/>
      <c r="R299" s="34"/>
      <c r="S299" s="34"/>
      <c r="T299" s="34"/>
      <c r="U299" s="34"/>
      <c r="V299" s="280"/>
      <c r="W299" s="280"/>
      <c r="X299" s="280"/>
      <c r="Y299" s="280"/>
      <c r="Z299" s="280"/>
      <c r="AA299" s="280"/>
      <c r="AB299" s="280"/>
      <c r="AC299" s="280"/>
      <c r="AD299" s="280"/>
      <c r="AE299" s="280"/>
      <c r="AF299" s="280"/>
      <c r="AG299" s="280"/>
      <c r="AH299" s="280"/>
      <c r="AI299" s="280"/>
      <c r="AJ299" s="280"/>
      <c r="AK299" s="280"/>
      <c r="AL299" s="280"/>
      <c r="AM299" s="280"/>
      <c r="AN299" s="280"/>
      <c r="AO299" s="280"/>
      <c r="AP299" s="280"/>
      <c r="AQ299" s="280"/>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280"/>
      <c r="BP299" s="280"/>
      <c r="BQ299" s="280"/>
      <c r="BR299" s="280"/>
      <c r="BS299" s="280"/>
      <c r="BT299" s="280"/>
      <c r="BU299" s="280"/>
      <c r="BV299" s="280"/>
      <c r="BW299" s="280"/>
      <c r="BX299" s="280"/>
      <c r="BY299" s="280"/>
      <c r="BZ299" s="280"/>
      <c r="CA299" s="280"/>
      <c r="CB299" s="280"/>
      <c r="CC299" s="280"/>
      <c r="CD299" s="280"/>
      <c r="CE299" s="280"/>
      <c r="CF299" s="280"/>
      <c r="CG299" s="280"/>
      <c r="CH299" s="280"/>
      <c r="CI299" s="280"/>
      <c r="CJ299" s="280"/>
      <c r="CK299" s="280"/>
      <c r="CL299" s="280"/>
      <c r="CM299" s="280"/>
      <c r="CN299" s="280"/>
      <c r="CO299" s="280"/>
      <c r="CP299" s="280"/>
      <c r="CQ299" s="280"/>
      <c r="CR299" s="280"/>
      <c r="CS299" s="280"/>
      <c r="CT299" s="280"/>
      <c r="CU299" s="280"/>
      <c r="CV299" s="280"/>
      <c r="CW299" s="280"/>
      <c r="CX299" s="280"/>
      <c r="CY299" s="280"/>
      <c r="CZ299" s="280"/>
      <c r="DA299" s="280"/>
      <c r="DB299" s="280"/>
      <c r="DC299" s="280"/>
      <c r="DD299" s="280"/>
      <c r="DE299" s="280"/>
      <c r="DF299" s="280"/>
      <c r="DG299" s="280"/>
      <c r="DH299" s="280"/>
      <c r="DI299" s="280"/>
      <c r="DJ299" s="280"/>
      <c r="DK299" s="280"/>
      <c r="DL299" s="280"/>
      <c r="DM299" s="280"/>
      <c r="DN299" s="280"/>
      <c r="DO299" s="280"/>
      <c r="DP299" s="280"/>
      <c r="DQ299" s="280"/>
      <c r="DR299" s="280"/>
      <c r="DS299" s="280"/>
      <c r="DT299" s="280"/>
      <c r="DU299" s="280"/>
      <c r="DV299" s="280"/>
      <c r="DW299" s="280"/>
      <c r="DX299" s="280"/>
      <c r="DY299" s="280"/>
      <c r="DZ299" s="280"/>
      <c r="EA299" s="280"/>
      <c r="EB299" s="280"/>
      <c r="EC299" s="280"/>
      <c r="ED299" s="280"/>
      <c r="EE299" s="280"/>
      <c r="EF299" s="280"/>
      <c r="EG299" s="280"/>
    </row>
    <row r="300" spans="1:137" ht="45" customHeight="1" x14ac:dyDescent="0.25">
      <c r="A300" s="46" t="s">
        <v>283</v>
      </c>
      <c r="B300" s="35" t="s">
        <v>134</v>
      </c>
      <c r="C300" s="66" t="s">
        <v>6</v>
      </c>
      <c r="D300" s="36" t="s">
        <v>173</v>
      </c>
      <c r="E300" s="45" t="s">
        <v>355</v>
      </c>
      <c r="F300" s="37" t="s">
        <v>276</v>
      </c>
      <c r="G300" s="345"/>
      <c r="H300" s="351"/>
      <c r="I300" s="39">
        <f>IF(H300=Base!X1,1,0)</f>
        <v>0</v>
      </c>
      <c r="J300" s="343"/>
      <c r="K300" s="34"/>
      <c r="L300" s="34"/>
      <c r="M300" s="34"/>
      <c r="N300" s="34"/>
      <c r="O300" s="34"/>
      <c r="P300" s="34"/>
      <c r="Q300" s="34"/>
      <c r="R300" s="34"/>
      <c r="S300" s="34"/>
      <c r="T300" s="34"/>
      <c r="U300" s="34"/>
      <c r="V300" s="280"/>
      <c r="W300" s="280"/>
      <c r="X300" s="280"/>
      <c r="Y300" s="280"/>
      <c r="Z300" s="280"/>
      <c r="AA300" s="280"/>
      <c r="AB300" s="280"/>
      <c r="AC300" s="280"/>
      <c r="AD300" s="280"/>
      <c r="AE300" s="280"/>
      <c r="AF300" s="280"/>
      <c r="AG300" s="280"/>
      <c r="AH300" s="280"/>
      <c r="AI300" s="280"/>
      <c r="AJ300" s="280"/>
      <c r="AK300" s="280"/>
      <c r="AL300" s="280"/>
      <c r="AM300" s="280"/>
      <c r="AN300" s="280"/>
      <c r="AO300" s="280"/>
      <c r="AP300" s="280"/>
      <c r="AQ300" s="280"/>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80"/>
      <c r="CQ300" s="280"/>
      <c r="CR300" s="280"/>
      <c r="CS300" s="280"/>
      <c r="CT300" s="280"/>
      <c r="CU300" s="280"/>
      <c r="CV300" s="280"/>
      <c r="CW300" s="280"/>
      <c r="CX300" s="280"/>
      <c r="CY300" s="280"/>
      <c r="CZ300" s="280"/>
      <c r="DA300" s="280"/>
      <c r="DB300" s="280"/>
      <c r="DC300" s="280"/>
      <c r="DD300" s="280"/>
      <c r="DE300" s="280"/>
      <c r="DF300" s="280"/>
      <c r="DG300" s="280"/>
      <c r="DH300" s="280"/>
      <c r="DI300" s="280"/>
      <c r="DJ300" s="280"/>
      <c r="DK300" s="280"/>
      <c r="DL300" s="280"/>
      <c r="DM300" s="280"/>
      <c r="DN300" s="280"/>
      <c r="DO300" s="280"/>
      <c r="DP300" s="280"/>
      <c r="DQ300" s="280"/>
      <c r="DR300" s="280"/>
      <c r="DS300" s="280"/>
      <c r="DT300" s="280"/>
      <c r="DU300" s="280"/>
      <c r="DV300" s="280"/>
      <c r="DW300" s="280"/>
      <c r="DX300" s="280"/>
      <c r="DY300" s="280"/>
      <c r="DZ300" s="280"/>
      <c r="EA300" s="280"/>
      <c r="EB300" s="280"/>
      <c r="EC300" s="280"/>
      <c r="ED300" s="280"/>
      <c r="EE300" s="280"/>
      <c r="EF300" s="280"/>
      <c r="EG300" s="280"/>
    </row>
    <row r="301" spans="1:137" ht="45" customHeight="1" x14ac:dyDescent="0.25">
      <c r="A301" s="46" t="s">
        <v>283</v>
      </c>
      <c r="B301" s="35" t="s">
        <v>134</v>
      </c>
      <c r="C301" s="66" t="s">
        <v>6</v>
      </c>
      <c r="D301" s="36" t="s">
        <v>10</v>
      </c>
      <c r="E301" s="45" t="s">
        <v>355</v>
      </c>
      <c r="F301" s="37" t="s">
        <v>85</v>
      </c>
      <c r="G301" s="347" t="s">
        <v>764</v>
      </c>
      <c r="H301" s="351"/>
      <c r="I301" s="39">
        <f>IF(H301=Base!X1,1,0)</f>
        <v>0</v>
      </c>
      <c r="J301" s="343"/>
      <c r="K301" s="34"/>
      <c r="L301" s="34"/>
      <c r="M301" s="34"/>
      <c r="N301" s="34"/>
      <c r="O301" s="34"/>
      <c r="P301" s="34"/>
      <c r="Q301" s="34"/>
      <c r="R301" s="34"/>
      <c r="S301" s="34"/>
      <c r="T301" s="34"/>
      <c r="U301" s="34"/>
      <c r="V301" s="280"/>
      <c r="W301" s="280"/>
      <c r="X301" s="280"/>
      <c r="Y301" s="280"/>
      <c r="Z301" s="280"/>
      <c r="AA301" s="280"/>
      <c r="AB301" s="280"/>
      <c r="AC301" s="280"/>
      <c r="AD301" s="280"/>
      <c r="AE301" s="280"/>
      <c r="AF301" s="280"/>
      <c r="AG301" s="280"/>
      <c r="AH301" s="280"/>
      <c r="AI301" s="280"/>
      <c r="AJ301" s="280"/>
      <c r="AK301" s="280"/>
      <c r="AL301" s="280"/>
      <c r="AM301" s="280"/>
      <c r="AN301" s="280"/>
      <c r="AO301" s="280"/>
      <c r="AP301" s="280"/>
      <c r="AQ301" s="280"/>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80"/>
      <c r="CH301" s="280"/>
      <c r="CI301" s="280"/>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80"/>
      <c r="DE301" s="280"/>
      <c r="DF301" s="280"/>
      <c r="DG301" s="280"/>
      <c r="DH301" s="280"/>
      <c r="DI301" s="280"/>
      <c r="DJ301" s="280"/>
      <c r="DK301" s="280"/>
      <c r="DL301" s="280"/>
      <c r="DM301" s="280"/>
      <c r="DN301" s="280"/>
      <c r="DO301" s="280"/>
      <c r="DP301" s="280"/>
      <c r="DQ301" s="280"/>
      <c r="DR301" s="280"/>
      <c r="DS301" s="280"/>
      <c r="DT301" s="280"/>
      <c r="DU301" s="280"/>
      <c r="DV301" s="280"/>
      <c r="DW301" s="280"/>
      <c r="DX301" s="280"/>
      <c r="DY301" s="280"/>
      <c r="DZ301" s="280"/>
      <c r="EA301" s="280"/>
      <c r="EB301" s="280"/>
      <c r="EC301" s="280"/>
      <c r="ED301" s="280"/>
      <c r="EE301" s="280"/>
      <c r="EF301" s="280"/>
      <c r="EG301" s="280"/>
    </row>
    <row r="302" spans="1:137" ht="45" customHeight="1" x14ac:dyDescent="0.25">
      <c r="A302" s="46" t="s">
        <v>283</v>
      </c>
      <c r="B302" s="35" t="s">
        <v>134</v>
      </c>
      <c r="C302" s="66" t="s">
        <v>7</v>
      </c>
      <c r="D302" s="36" t="s">
        <v>10</v>
      </c>
      <c r="E302" s="36" t="s">
        <v>193</v>
      </c>
      <c r="F302" s="37" t="s">
        <v>86</v>
      </c>
      <c r="G302" s="347" t="s">
        <v>764</v>
      </c>
      <c r="H302" s="351"/>
      <c r="I302" s="39">
        <f>IF(H302=Base!X1,1,0)</f>
        <v>0</v>
      </c>
      <c r="J302" s="343"/>
      <c r="K302" s="34"/>
      <c r="L302" s="34"/>
      <c r="M302" s="34"/>
      <c r="N302" s="34"/>
      <c r="O302" s="34"/>
      <c r="P302" s="34"/>
      <c r="Q302" s="34"/>
      <c r="R302" s="34"/>
      <c r="S302" s="34"/>
      <c r="T302" s="34"/>
      <c r="U302" s="34"/>
      <c r="V302" s="280"/>
      <c r="W302" s="280"/>
      <c r="X302" s="280"/>
      <c r="Y302" s="280"/>
      <c r="Z302" s="280"/>
      <c r="AA302" s="280"/>
      <c r="AB302" s="280"/>
      <c r="AC302" s="280"/>
      <c r="AD302" s="280"/>
      <c r="AE302" s="280"/>
      <c r="AF302" s="280"/>
      <c r="AG302" s="280"/>
      <c r="AH302" s="280"/>
      <c r="AI302" s="280"/>
      <c r="AJ302" s="280"/>
      <c r="AK302" s="280"/>
      <c r="AL302" s="280"/>
      <c r="AM302" s="280"/>
      <c r="AN302" s="280"/>
      <c r="AO302" s="280"/>
      <c r="AP302" s="280"/>
      <c r="AQ302" s="280"/>
      <c r="AR302" s="280"/>
      <c r="AS302" s="280"/>
      <c r="AT302" s="280"/>
      <c r="AU302" s="280"/>
      <c r="AV302" s="280"/>
      <c r="AW302" s="280"/>
      <c r="AX302" s="280"/>
      <c r="AY302" s="280"/>
      <c r="AZ302" s="280"/>
      <c r="BA302" s="280"/>
      <c r="BB302" s="280"/>
      <c r="BC302" s="280"/>
      <c r="BD302" s="280"/>
      <c r="BE302" s="280"/>
      <c r="BF302" s="280"/>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80"/>
      <c r="CI302" s="280"/>
      <c r="CJ302" s="280"/>
      <c r="CK302" s="280"/>
      <c r="CL302" s="280"/>
      <c r="CM302" s="280"/>
      <c r="CN302" s="280"/>
      <c r="CO302" s="280"/>
      <c r="CP302" s="280"/>
      <c r="CQ302" s="280"/>
      <c r="CR302" s="280"/>
      <c r="CS302" s="280"/>
      <c r="CT302" s="280"/>
      <c r="CU302" s="280"/>
      <c r="CV302" s="280"/>
      <c r="CW302" s="280"/>
      <c r="CX302" s="280"/>
      <c r="CY302" s="280"/>
      <c r="CZ302" s="280"/>
      <c r="DA302" s="280"/>
      <c r="DB302" s="280"/>
      <c r="DC302" s="280"/>
      <c r="DD302" s="280"/>
      <c r="DE302" s="280"/>
      <c r="DF302" s="280"/>
      <c r="DG302" s="280"/>
      <c r="DH302" s="280"/>
      <c r="DI302" s="280"/>
      <c r="DJ302" s="280"/>
      <c r="DK302" s="280"/>
      <c r="DL302" s="280"/>
      <c r="DM302" s="280"/>
      <c r="DN302" s="280"/>
      <c r="DO302" s="280"/>
      <c r="DP302" s="280"/>
      <c r="DQ302" s="280"/>
      <c r="DR302" s="280"/>
      <c r="DS302" s="280"/>
      <c r="DT302" s="280"/>
      <c r="DU302" s="280"/>
      <c r="DV302" s="280"/>
      <c r="DW302" s="280"/>
      <c r="DX302" s="280"/>
      <c r="DY302" s="280"/>
      <c r="DZ302" s="280"/>
      <c r="EA302" s="280"/>
      <c r="EB302" s="280"/>
      <c r="EC302" s="280"/>
      <c r="ED302" s="280"/>
      <c r="EE302" s="280"/>
      <c r="EF302" s="280"/>
      <c r="EG302" s="280"/>
    </row>
    <row r="303" spans="1:137" ht="45" customHeight="1" x14ac:dyDescent="0.25">
      <c r="A303" s="46" t="s">
        <v>283</v>
      </c>
      <c r="B303" s="35" t="s">
        <v>134</v>
      </c>
      <c r="C303" s="66" t="s">
        <v>7</v>
      </c>
      <c r="D303" s="36" t="s">
        <v>10</v>
      </c>
      <c r="E303" s="35" t="s">
        <v>33</v>
      </c>
      <c r="F303" s="37" t="s">
        <v>87</v>
      </c>
      <c r="G303" s="347" t="s">
        <v>764</v>
      </c>
      <c r="H303" s="351"/>
      <c r="I303" s="39">
        <f>IF(H303=Base!X1,1,0)</f>
        <v>0</v>
      </c>
      <c r="J303" s="343"/>
      <c r="K303" s="34"/>
      <c r="L303" s="34"/>
      <c r="M303" s="34"/>
      <c r="N303" s="34"/>
      <c r="O303" s="34"/>
      <c r="P303" s="34"/>
      <c r="Q303" s="34"/>
      <c r="R303" s="34"/>
      <c r="S303" s="34"/>
      <c r="T303" s="34"/>
      <c r="U303" s="34"/>
      <c r="V303" s="280"/>
      <c r="W303" s="280"/>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80"/>
      <c r="CI303" s="280"/>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row>
    <row r="304" spans="1:137" ht="45" customHeight="1" x14ac:dyDescent="0.25">
      <c r="A304" s="46" t="s">
        <v>283</v>
      </c>
      <c r="B304" s="35" t="s">
        <v>135</v>
      </c>
      <c r="C304" s="66" t="s">
        <v>6</v>
      </c>
      <c r="D304" s="36" t="s">
        <v>173</v>
      </c>
      <c r="E304" s="45" t="s">
        <v>355</v>
      </c>
      <c r="F304" s="37" t="s">
        <v>88</v>
      </c>
      <c r="G304" s="345"/>
      <c r="H304" s="351"/>
      <c r="I304" s="39">
        <f>IF(H304=Base!W1,1,0)</f>
        <v>0</v>
      </c>
      <c r="J304" s="343"/>
      <c r="K304" s="34"/>
      <c r="L304" s="34"/>
      <c r="M304" s="34"/>
      <c r="N304" s="34"/>
      <c r="O304" s="34"/>
      <c r="P304" s="34"/>
      <c r="Q304" s="34"/>
      <c r="R304" s="34"/>
      <c r="S304" s="34"/>
      <c r="T304" s="34"/>
      <c r="U304" s="34"/>
      <c r="V304" s="280"/>
      <c r="W304" s="280"/>
      <c r="X304" s="280"/>
      <c r="Y304" s="280"/>
      <c r="Z304" s="280"/>
      <c r="AA304" s="280"/>
      <c r="AB304" s="280"/>
      <c r="AC304" s="280"/>
      <c r="AD304" s="280"/>
      <c r="AE304" s="280"/>
      <c r="AF304" s="280"/>
      <c r="AG304" s="280"/>
      <c r="AH304" s="280"/>
      <c r="AI304" s="280"/>
      <c r="AJ304" s="280"/>
      <c r="AK304" s="280"/>
      <c r="AL304" s="280"/>
      <c r="AM304" s="280"/>
      <c r="AN304" s="280"/>
      <c r="AO304" s="280"/>
      <c r="AP304" s="280"/>
      <c r="AQ304" s="280"/>
      <c r="AR304" s="280"/>
      <c r="AS304" s="280"/>
      <c r="AT304" s="280"/>
      <c r="AU304" s="280"/>
      <c r="AV304" s="280"/>
      <c r="AW304" s="280"/>
      <c r="AX304" s="280"/>
      <c r="AY304" s="280"/>
      <c r="AZ304" s="280"/>
      <c r="BA304" s="280"/>
      <c r="BB304" s="280"/>
      <c r="BC304" s="280"/>
      <c r="BD304" s="280"/>
      <c r="BE304" s="280"/>
      <c r="BF304" s="280"/>
      <c r="BG304" s="280"/>
      <c r="BH304" s="280"/>
      <c r="BI304" s="280"/>
      <c r="BJ304" s="280"/>
      <c r="BK304" s="280"/>
      <c r="BL304" s="280"/>
      <c r="BM304" s="280"/>
      <c r="BN304" s="280"/>
      <c r="BO304" s="280"/>
      <c r="BP304" s="280"/>
      <c r="BQ304" s="280"/>
      <c r="BR304" s="280"/>
      <c r="BS304" s="280"/>
      <c r="BT304" s="280"/>
      <c r="BU304" s="280"/>
      <c r="BV304" s="280"/>
      <c r="BW304" s="280"/>
      <c r="BX304" s="280"/>
      <c r="BY304" s="280"/>
      <c r="BZ304" s="280"/>
      <c r="CA304" s="280"/>
      <c r="CB304" s="280"/>
      <c r="CC304" s="280"/>
      <c r="CD304" s="280"/>
      <c r="CE304" s="280"/>
      <c r="CF304" s="280"/>
      <c r="CG304" s="280"/>
      <c r="CH304" s="280"/>
      <c r="CI304" s="280"/>
      <c r="CJ304" s="280"/>
      <c r="CK304" s="280"/>
      <c r="CL304" s="280"/>
      <c r="CM304" s="280"/>
      <c r="CN304" s="280"/>
      <c r="CO304" s="280"/>
      <c r="CP304" s="280"/>
      <c r="CQ304" s="280"/>
      <c r="CR304" s="280"/>
      <c r="CS304" s="280"/>
      <c r="CT304" s="280"/>
      <c r="CU304" s="280"/>
      <c r="CV304" s="280"/>
      <c r="CW304" s="280"/>
      <c r="CX304" s="280"/>
      <c r="CY304" s="280"/>
      <c r="CZ304" s="280"/>
      <c r="DA304" s="280"/>
      <c r="DB304" s="280"/>
      <c r="DC304" s="280"/>
      <c r="DD304" s="280"/>
      <c r="DE304" s="280"/>
      <c r="DF304" s="280"/>
      <c r="DG304" s="280"/>
      <c r="DH304" s="280"/>
      <c r="DI304" s="280"/>
      <c r="DJ304" s="280"/>
      <c r="DK304" s="280"/>
      <c r="DL304" s="280"/>
      <c r="DM304" s="280"/>
      <c r="DN304" s="280"/>
      <c r="DO304" s="280"/>
      <c r="DP304" s="280"/>
      <c r="DQ304" s="280"/>
      <c r="DR304" s="280"/>
      <c r="DS304" s="280"/>
      <c r="DT304" s="280"/>
      <c r="DU304" s="280"/>
      <c r="DV304" s="280"/>
      <c r="DW304" s="280"/>
      <c r="DX304" s="280"/>
      <c r="DY304" s="280"/>
      <c r="DZ304" s="280"/>
      <c r="EA304" s="280"/>
      <c r="EB304" s="280"/>
      <c r="EC304" s="280"/>
      <c r="ED304" s="280"/>
      <c r="EE304" s="280"/>
      <c r="EF304" s="280"/>
      <c r="EG304" s="280"/>
    </row>
    <row r="305" spans="1:137" ht="45" customHeight="1" x14ac:dyDescent="0.25">
      <c r="A305" s="46" t="s">
        <v>283</v>
      </c>
      <c r="B305" s="35" t="s">
        <v>135</v>
      </c>
      <c r="C305" s="66" t="s">
        <v>7</v>
      </c>
      <c r="D305" s="36" t="s">
        <v>26</v>
      </c>
      <c r="E305" s="45" t="s">
        <v>31</v>
      </c>
      <c r="F305" s="37" t="s">
        <v>292</v>
      </c>
      <c r="G305" s="348" t="s">
        <v>763</v>
      </c>
      <c r="H305" s="351"/>
      <c r="I305" s="39">
        <f>H305</f>
        <v>0</v>
      </c>
      <c r="J305" s="343"/>
      <c r="K305" s="119"/>
      <c r="L305" s="34"/>
      <c r="M305" s="34"/>
      <c r="N305" s="34"/>
      <c r="O305" s="34"/>
      <c r="P305" s="34"/>
      <c r="Q305" s="34"/>
      <c r="R305" s="34"/>
      <c r="S305" s="34"/>
      <c r="T305" s="34"/>
      <c r="U305" s="34"/>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280"/>
      <c r="BP305" s="280"/>
      <c r="BQ305" s="280"/>
      <c r="BR305" s="280"/>
      <c r="BS305" s="280"/>
      <c r="BT305" s="280"/>
      <c r="BU305" s="280"/>
      <c r="BV305" s="280"/>
      <c r="BW305" s="280"/>
      <c r="BX305" s="280"/>
      <c r="BY305" s="280"/>
      <c r="BZ305" s="280"/>
      <c r="CA305" s="280"/>
      <c r="CB305" s="280"/>
      <c r="CC305" s="280"/>
      <c r="CD305" s="280"/>
      <c r="CE305" s="280"/>
      <c r="CF305" s="280"/>
      <c r="CG305" s="280"/>
      <c r="CH305" s="280"/>
      <c r="CI305" s="280"/>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row>
    <row r="306" spans="1:137" ht="45" customHeight="1" x14ac:dyDescent="0.25">
      <c r="A306" s="46" t="s">
        <v>283</v>
      </c>
      <c r="B306" s="35" t="s">
        <v>135</v>
      </c>
      <c r="C306" s="66" t="s">
        <v>6</v>
      </c>
      <c r="D306" s="36" t="s">
        <v>173</v>
      </c>
      <c r="E306" s="45" t="s">
        <v>31</v>
      </c>
      <c r="F306" s="37" t="s">
        <v>130</v>
      </c>
      <c r="G306" s="348" t="s">
        <v>763</v>
      </c>
      <c r="H306" s="351"/>
      <c r="I306" s="39">
        <f>H306</f>
        <v>0</v>
      </c>
      <c r="J306" s="343"/>
      <c r="K306" s="119"/>
      <c r="L306" s="34"/>
      <c r="M306" s="34"/>
      <c r="N306" s="34"/>
      <c r="O306" s="34"/>
      <c r="P306" s="34"/>
      <c r="Q306" s="34"/>
      <c r="R306" s="34"/>
      <c r="S306" s="34"/>
      <c r="T306" s="34"/>
      <c r="U306" s="34"/>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280"/>
      <c r="BP306" s="280"/>
      <c r="BQ306" s="280"/>
      <c r="BR306" s="280"/>
      <c r="BS306" s="280"/>
      <c r="BT306" s="280"/>
      <c r="BU306" s="280"/>
      <c r="BV306" s="280"/>
      <c r="BW306" s="280"/>
      <c r="BX306" s="280"/>
      <c r="BY306" s="280"/>
      <c r="BZ306" s="280"/>
      <c r="CA306" s="280"/>
      <c r="CB306" s="280"/>
      <c r="CC306" s="280"/>
      <c r="CD306" s="280"/>
      <c r="CE306" s="280"/>
      <c r="CF306" s="280"/>
      <c r="CG306" s="280"/>
      <c r="CH306" s="280"/>
      <c r="CI306" s="280"/>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row>
    <row r="307" spans="1:137" ht="45" customHeight="1" x14ac:dyDescent="0.25">
      <c r="A307" s="46" t="s">
        <v>283</v>
      </c>
      <c r="B307" s="108" t="s">
        <v>170</v>
      </c>
      <c r="C307" s="107" t="s">
        <v>7</v>
      </c>
      <c r="D307" s="108" t="s">
        <v>10</v>
      </c>
      <c r="E307" s="106" t="s">
        <v>31</v>
      </c>
      <c r="F307" s="109" t="s">
        <v>766</v>
      </c>
      <c r="G307" s="348" t="s">
        <v>763</v>
      </c>
      <c r="H307" s="351"/>
      <c r="I307" s="110">
        <f>H307</f>
        <v>0</v>
      </c>
      <c r="J307" s="344"/>
      <c r="K307" s="119"/>
      <c r="L307" s="34"/>
      <c r="M307" s="34"/>
      <c r="N307" s="34"/>
      <c r="O307" s="34"/>
      <c r="P307" s="34"/>
      <c r="Q307" s="34"/>
      <c r="R307" s="34"/>
      <c r="S307" s="34"/>
      <c r="T307" s="34"/>
      <c r="U307" s="34"/>
      <c r="V307" s="280"/>
      <c r="W307" s="280"/>
      <c r="X307" s="280"/>
      <c r="Y307" s="280"/>
      <c r="Z307" s="280"/>
      <c r="AA307" s="280"/>
      <c r="AB307" s="280"/>
      <c r="AC307" s="280"/>
      <c r="AD307" s="280"/>
      <c r="AE307" s="280"/>
      <c r="AF307" s="280"/>
      <c r="AG307" s="280"/>
      <c r="AH307" s="280"/>
      <c r="AI307" s="280"/>
      <c r="AJ307" s="280"/>
      <c r="AK307" s="280"/>
      <c r="AL307" s="280"/>
      <c r="AM307" s="280"/>
      <c r="AN307" s="280"/>
      <c r="AO307" s="280"/>
      <c r="AP307" s="280"/>
      <c r="AQ307" s="280"/>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280"/>
      <c r="BP307" s="280"/>
      <c r="BQ307" s="280"/>
      <c r="BR307" s="280"/>
      <c r="BS307" s="280"/>
      <c r="BT307" s="280"/>
      <c r="BU307" s="280"/>
      <c r="BV307" s="280"/>
      <c r="BW307" s="280"/>
      <c r="BX307" s="280"/>
      <c r="BY307" s="280"/>
      <c r="BZ307" s="280"/>
      <c r="CA307" s="280"/>
      <c r="CB307" s="280"/>
      <c r="CC307" s="280"/>
      <c r="CD307" s="280"/>
      <c r="CE307" s="280"/>
      <c r="CF307" s="280"/>
      <c r="CG307" s="280"/>
      <c r="CH307" s="280"/>
      <c r="CI307" s="280"/>
      <c r="CJ307" s="280"/>
      <c r="CK307" s="280"/>
      <c r="CL307" s="280"/>
      <c r="CM307" s="280"/>
      <c r="CN307" s="280"/>
      <c r="CO307" s="280"/>
      <c r="CP307" s="280"/>
      <c r="CQ307" s="280"/>
      <c r="CR307" s="280"/>
      <c r="CS307" s="280"/>
      <c r="CT307" s="280"/>
      <c r="CU307" s="280"/>
      <c r="CV307" s="280"/>
      <c r="CW307" s="280"/>
      <c r="CX307" s="280"/>
      <c r="CY307" s="280"/>
      <c r="CZ307" s="280"/>
      <c r="DA307" s="280"/>
      <c r="DB307" s="280"/>
      <c r="DC307" s="280"/>
      <c r="DD307" s="280"/>
      <c r="DE307" s="280"/>
      <c r="DF307" s="280"/>
      <c r="DG307" s="280"/>
      <c r="DH307" s="280"/>
      <c r="DI307" s="280"/>
      <c r="DJ307" s="280"/>
      <c r="DK307" s="280"/>
      <c r="DL307" s="280"/>
      <c r="DM307" s="280"/>
      <c r="DN307" s="280"/>
      <c r="DO307" s="280"/>
      <c r="DP307" s="280"/>
      <c r="DQ307" s="280"/>
      <c r="DR307" s="280"/>
      <c r="DS307" s="280"/>
      <c r="DT307" s="280"/>
      <c r="DU307" s="280"/>
      <c r="DV307" s="280"/>
      <c r="DW307" s="280"/>
      <c r="DX307" s="280"/>
      <c r="DY307" s="280"/>
      <c r="DZ307" s="280"/>
      <c r="EA307" s="280"/>
      <c r="EB307" s="280"/>
      <c r="EC307" s="280"/>
      <c r="ED307" s="280"/>
      <c r="EE307" s="280"/>
      <c r="EF307" s="280"/>
      <c r="EG307" s="280"/>
    </row>
    <row r="308" spans="1:137" ht="45" customHeight="1" x14ac:dyDescent="0.25">
      <c r="A308" s="105" t="s">
        <v>283</v>
      </c>
      <c r="B308" s="106" t="s">
        <v>135</v>
      </c>
      <c r="C308" s="107" t="s">
        <v>7</v>
      </c>
      <c r="D308" s="108" t="s">
        <v>26</v>
      </c>
      <c r="E308" s="45" t="s">
        <v>31</v>
      </c>
      <c r="F308" s="109" t="s">
        <v>293</v>
      </c>
      <c r="G308" s="358" t="s">
        <v>763</v>
      </c>
      <c r="H308" s="359"/>
      <c r="I308" s="284">
        <f>H308</f>
        <v>0</v>
      </c>
      <c r="J308" s="344"/>
      <c r="K308" s="119"/>
      <c r="L308" s="34"/>
      <c r="M308" s="34"/>
      <c r="N308" s="34"/>
      <c r="O308" s="34"/>
      <c r="P308" s="34"/>
      <c r="Q308" s="34"/>
      <c r="R308" s="34"/>
      <c r="S308" s="34"/>
      <c r="T308" s="34"/>
      <c r="U308" s="34"/>
      <c r="V308" s="280"/>
      <c r="W308" s="280"/>
      <c r="X308" s="280"/>
      <c r="Y308" s="280"/>
      <c r="Z308" s="280"/>
      <c r="AA308" s="280"/>
      <c r="AB308" s="280"/>
      <c r="AC308" s="280"/>
      <c r="AD308" s="280"/>
      <c r="AE308" s="280"/>
      <c r="AF308" s="280"/>
      <c r="AG308" s="280"/>
      <c r="AH308" s="280"/>
      <c r="AI308" s="280"/>
      <c r="AJ308" s="280"/>
      <c r="AK308" s="280"/>
      <c r="AL308" s="280"/>
      <c r="AM308" s="280"/>
      <c r="AN308" s="280"/>
      <c r="AO308" s="280"/>
      <c r="AP308" s="280"/>
      <c r="AQ308" s="280"/>
      <c r="AR308" s="280"/>
      <c r="AS308" s="280"/>
      <c r="AT308" s="280"/>
      <c r="AU308" s="280"/>
      <c r="AV308" s="280"/>
      <c r="AW308" s="280"/>
      <c r="AX308" s="280"/>
      <c r="AY308" s="280"/>
      <c r="AZ308" s="280"/>
      <c r="BA308" s="280"/>
      <c r="BB308" s="280"/>
      <c r="BC308" s="280"/>
      <c r="BD308" s="280"/>
      <c r="BE308" s="280"/>
      <c r="BF308" s="280"/>
      <c r="BG308" s="280"/>
      <c r="BH308" s="280"/>
      <c r="BI308" s="280"/>
      <c r="BJ308" s="280"/>
      <c r="BK308" s="280"/>
      <c r="BL308" s="280"/>
      <c r="BM308" s="280"/>
      <c r="BN308" s="280"/>
      <c r="BO308" s="280"/>
      <c r="BP308" s="280"/>
      <c r="BQ308" s="280"/>
      <c r="BR308" s="280"/>
      <c r="BS308" s="280"/>
      <c r="BT308" s="280"/>
      <c r="BU308" s="280"/>
      <c r="BV308" s="280"/>
      <c r="BW308" s="280"/>
      <c r="BX308" s="280"/>
      <c r="BY308" s="280"/>
      <c r="BZ308" s="280"/>
      <c r="CA308" s="280"/>
      <c r="CB308" s="280"/>
      <c r="CC308" s="280"/>
      <c r="CD308" s="280"/>
      <c r="CE308" s="280"/>
      <c r="CF308" s="280"/>
      <c r="CG308" s="280"/>
      <c r="CH308" s="280"/>
      <c r="CI308" s="280"/>
      <c r="CJ308" s="280"/>
      <c r="CK308" s="280"/>
      <c r="CL308" s="280"/>
      <c r="CM308" s="280"/>
      <c r="CN308" s="280"/>
      <c r="CO308" s="280"/>
      <c r="CP308" s="280"/>
      <c r="CQ308" s="280"/>
      <c r="CR308" s="280"/>
      <c r="CS308" s="280"/>
      <c r="CT308" s="280"/>
      <c r="CU308" s="280"/>
      <c r="CV308" s="280"/>
      <c r="CW308" s="280"/>
      <c r="CX308" s="280"/>
      <c r="CY308" s="280"/>
      <c r="CZ308" s="280"/>
      <c r="DA308" s="280"/>
      <c r="DB308" s="280"/>
      <c r="DC308" s="280"/>
      <c r="DD308" s="280"/>
      <c r="DE308" s="280"/>
      <c r="DF308" s="280"/>
      <c r="DG308" s="280"/>
      <c r="DH308" s="280"/>
      <c r="DI308" s="280"/>
      <c r="DJ308" s="280"/>
      <c r="DK308" s="280"/>
      <c r="DL308" s="280"/>
      <c r="DM308" s="280"/>
      <c r="DN308" s="280"/>
      <c r="DO308" s="280"/>
      <c r="DP308" s="280"/>
      <c r="DQ308" s="280"/>
      <c r="DR308" s="280"/>
      <c r="DS308" s="280"/>
      <c r="DT308" s="280"/>
      <c r="DU308" s="280"/>
      <c r="DV308" s="280"/>
      <c r="DW308" s="280"/>
      <c r="DX308" s="280"/>
      <c r="DY308" s="280"/>
      <c r="DZ308" s="280"/>
      <c r="EA308" s="280"/>
      <c r="EB308" s="280"/>
      <c r="EC308" s="280"/>
      <c r="ED308" s="280"/>
      <c r="EE308" s="280"/>
      <c r="EF308" s="280"/>
      <c r="EG308" s="280"/>
    </row>
    <row r="309" spans="1:137" ht="45" customHeight="1" x14ac:dyDescent="0.25">
      <c r="A309" s="112"/>
      <c r="B309" s="113"/>
      <c r="C309" s="114"/>
      <c r="D309" s="114"/>
      <c r="E309" s="114"/>
      <c r="F309" s="115"/>
      <c r="G309" s="274"/>
      <c r="H309" s="116"/>
      <c r="I309" s="117"/>
      <c r="J309" s="111"/>
      <c r="K309" s="119"/>
      <c r="L309" s="34"/>
      <c r="M309" s="34"/>
      <c r="N309" s="34"/>
      <c r="O309" s="34"/>
      <c r="P309" s="34"/>
      <c r="Q309" s="34"/>
      <c r="R309" s="34"/>
      <c r="S309" s="34"/>
      <c r="T309" s="34"/>
      <c r="U309" s="34"/>
      <c r="V309" s="280"/>
      <c r="W309" s="280"/>
      <c r="X309" s="280"/>
      <c r="Y309" s="280"/>
      <c r="Z309" s="280"/>
      <c r="AA309" s="280"/>
      <c r="AB309" s="280"/>
      <c r="AC309" s="280"/>
      <c r="AD309" s="280"/>
      <c r="AE309" s="280"/>
      <c r="AF309" s="280"/>
      <c r="AG309" s="280"/>
      <c r="AH309" s="280"/>
      <c r="AI309" s="280"/>
      <c r="AJ309" s="280"/>
      <c r="AK309" s="280"/>
      <c r="AL309" s="280"/>
      <c r="AM309" s="280"/>
      <c r="AN309" s="280"/>
      <c r="AO309" s="280"/>
      <c r="AP309" s="280"/>
      <c r="AQ309" s="280"/>
      <c r="AR309" s="280"/>
      <c r="AS309" s="280"/>
      <c r="AT309" s="280"/>
      <c r="AU309" s="280"/>
      <c r="AV309" s="280"/>
      <c r="AW309" s="280"/>
      <c r="AX309" s="280"/>
      <c r="AY309" s="280"/>
      <c r="AZ309" s="280"/>
      <c r="BA309" s="280"/>
      <c r="BB309" s="280"/>
      <c r="BC309" s="280"/>
      <c r="BD309" s="280"/>
      <c r="BE309" s="280"/>
      <c r="BF309" s="280"/>
      <c r="BG309" s="280"/>
      <c r="BH309" s="280"/>
      <c r="BI309" s="280"/>
      <c r="BJ309" s="280"/>
      <c r="BK309" s="280"/>
      <c r="BL309" s="280"/>
      <c r="BM309" s="280"/>
      <c r="BN309" s="280"/>
      <c r="BO309" s="280"/>
      <c r="BP309" s="280"/>
      <c r="BQ309" s="280"/>
      <c r="BR309" s="280"/>
      <c r="BS309" s="280"/>
      <c r="BT309" s="280"/>
      <c r="BU309" s="280"/>
      <c r="BV309" s="280"/>
      <c r="BW309" s="280"/>
      <c r="BX309" s="280"/>
      <c r="BY309" s="280"/>
      <c r="BZ309" s="280"/>
      <c r="CA309" s="280"/>
      <c r="CB309" s="280"/>
      <c r="CC309" s="280"/>
      <c r="CD309" s="280"/>
      <c r="CE309" s="280"/>
      <c r="CF309" s="280"/>
      <c r="CG309" s="280"/>
      <c r="CH309" s="280"/>
      <c r="CI309" s="280"/>
      <c r="CJ309" s="280"/>
      <c r="CK309" s="280"/>
      <c r="CL309" s="280"/>
      <c r="CM309" s="280"/>
      <c r="CN309" s="280"/>
      <c r="CO309" s="280"/>
      <c r="CP309" s="280"/>
      <c r="CQ309" s="280"/>
      <c r="CR309" s="280"/>
      <c r="CS309" s="280"/>
      <c r="CT309" s="280"/>
      <c r="CU309" s="280"/>
      <c r="CV309" s="280"/>
      <c r="CW309" s="280"/>
      <c r="CX309" s="280"/>
      <c r="CY309" s="280"/>
      <c r="CZ309" s="280"/>
      <c r="DA309" s="280"/>
      <c r="DB309" s="280"/>
      <c r="DC309" s="280"/>
      <c r="DD309" s="280"/>
      <c r="DE309" s="280"/>
      <c r="DF309" s="280"/>
      <c r="DG309" s="280"/>
      <c r="DH309" s="280"/>
      <c r="DI309" s="280"/>
      <c r="DJ309" s="280"/>
      <c r="DK309" s="280"/>
      <c r="DL309" s="280"/>
      <c r="DM309" s="280"/>
      <c r="DN309" s="280"/>
      <c r="DO309" s="280"/>
      <c r="DP309" s="280"/>
      <c r="DQ309" s="280"/>
      <c r="DR309" s="280"/>
      <c r="DS309" s="280"/>
      <c r="DT309" s="280"/>
      <c r="DU309" s="280"/>
      <c r="DV309" s="280"/>
      <c r="DW309" s="280"/>
      <c r="DX309" s="280"/>
      <c r="DY309" s="280"/>
      <c r="DZ309" s="280"/>
      <c r="EA309" s="280"/>
      <c r="EB309" s="280"/>
      <c r="EC309" s="280"/>
      <c r="ED309" s="280"/>
      <c r="EE309" s="280"/>
      <c r="EF309" s="280"/>
      <c r="EG309" s="280"/>
    </row>
    <row r="310" spans="1:137" x14ac:dyDescent="0.25">
      <c r="A310" s="112"/>
      <c r="B310" s="113"/>
      <c r="C310" s="114"/>
      <c r="D310" s="114"/>
      <c r="E310" s="114"/>
      <c r="F310" s="115"/>
      <c r="G310" s="274"/>
      <c r="H310" s="116"/>
      <c r="I310" s="118"/>
      <c r="J310" s="111"/>
      <c r="K310" s="119"/>
      <c r="L310" s="34"/>
      <c r="M310" s="34"/>
      <c r="N310" s="34"/>
      <c r="O310" s="34"/>
      <c r="P310" s="34"/>
      <c r="Q310" s="34"/>
      <c r="R310" s="34"/>
      <c r="S310" s="34"/>
      <c r="T310" s="34"/>
      <c r="U310" s="34"/>
      <c r="V310" s="280"/>
      <c r="W310" s="280"/>
      <c r="X310" s="280"/>
      <c r="Y310" s="280"/>
      <c r="Z310" s="280"/>
      <c r="AA310" s="280"/>
      <c r="AB310" s="280"/>
      <c r="AC310" s="280"/>
      <c r="AD310" s="280"/>
      <c r="AE310" s="280"/>
      <c r="AF310" s="280"/>
      <c r="AG310" s="280"/>
      <c r="AH310" s="280"/>
      <c r="AI310" s="280"/>
      <c r="AJ310" s="280"/>
      <c r="AK310" s="280"/>
      <c r="AL310" s="280"/>
      <c r="AM310" s="280"/>
      <c r="AN310" s="280"/>
      <c r="AO310" s="280"/>
      <c r="AP310" s="280"/>
      <c r="AQ310" s="280"/>
      <c r="AR310" s="280"/>
      <c r="AS310" s="280"/>
      <c r="AT310" s="280"/>
      <c r="AU310" s="280"/>
      <c r="AV310" s="280"/>
      <c r="AW310" s="280"/>
      <c r="AX310" s="280"/>
      <c r="AY310" s="280"/>
      <c r="AZ310" s="280"/>
      <c r="BA310" s="280"/>
      <c r="BB310" s="280"/>
      <c r="BC310" s="280"/>
      <c r="BD310" s="280"/>
      <c r="BE310" s="280"/>
      <c r="BF310" s="280"/>
      <c r="BG310" s="280"/>
      <c r="BH310" s="280"/>
      <c r="BI310" s="280"/>
      <c r="BJ310" s="280"/>
      <c r="BK310" s="280"/>
      <c r="BL310" s="280"/>
      <c r="BM310" s="280"/>
      <c r="BN310" s="280"/>
      <c r="BO310" s="280"/>
      <c r="BP310" s="280"/>
      <c r="BQ310" s="280"/>
      <c r="BR310" s="280"/>
      <c r="BS310" s="280"/>
      <c r="BT310" s="280"/>
      <c r="BU310" s="280"/>
      <c r="BV310" s="280"/>
      <c r="BW310" s="280"/>
      <c r="BX310" s="280"/>
      <c r="BY310" s="280"/>
      <c r="BZ310" s="280"/>
      <c r="CA310" s="280"/>
      <c r="CB310" s="280"/>
      <c r="CC310" s="280"/>
      <c r="CD310" s="280"/>
      <c r="CE310" s="280"/>
      <c r="CF310" s="280"/>
      <c r="CG310" s="280"/>
      <c r="CH310" s="280"/>
      <c r="CI310" s="280"/>
      <c r="CJ310" s="280"/>
      <c r="CK310" s="280"/>
      <c r="CL310" s="280"/>
      <c r="CM310" s="280"/>
      <c r="CN310" s="280"/>
      <c r="CO310" s="280"/>
      <c r="CP310" s="280"/>
      <c r="CQ310" s="280"/>
      <c r="CR310" s="280"/>
      <c r="CS310" s="280"/>
      <c r="CT310" s="280"/>
      <c r="CU310" s="280"/>
      <c r="CV310" s="280"/>
      <c r="CW310" s="280"/>
      <c r="CX310" s="280"/>
      <c r="CY310" s="280"/>
      <c r="CZ310" s="280"/>
      <c r="DA310" s="280"/>
      <c r="DB310" s="280"/>
      <c r="DC310" s="280"/>
      <c r="DD310" s="280"/>
      <c r="DE310" s="280"/>
      <c r="DF310" s="280"/>
      <c r="DG310" s="280"/>
      <c r="DH310" s="280"/>
      <c r="DI310" s="280"/>
      <c r="DJ310" s="280"/>
      <c r="DK310" s="280"/>
      <c r="DL310" s="280"/>
      <c r="DM310" s="280"/>
      <c r="DN310" s="280"/>
      <c r="DO310" s="280"/>
      <c r="DP310" s="280"/>
      <c r="DQ310" s="280"/>
      <c r="DR310" s="280"/>
      <c r="DS310" s="280"/>
      <c r="DT310" s="280"/>
      <c r="DU310" s="280"/>
      <c r="DV310" s="280"/>
      <c r="DW310" s="280"/>
      <c r="DX310" s="280"/>
      <c r="DY310" s="280"/>
      <c r="DZ310" s="280"/>
      <c r="EA310" s="280"/>
      <c r="EB310" s="280"/>
      <c r="EC310" s="280"/>
      <c r="ED310" s="280"/>
      <c r="EE310" s="280"/>
      <c r="EF310" s="280"/>
      <c r="EG310" s="280"/>
    </row>
    <row r="311" spans="1:137" x14ac:dyDescent="0.25">
      <c r="A311" s="112"/>
      <c r="B311" s="113"/>
      <c r="C311" s="114"/>
      <c r="D311" s="114"/>
      <c r="E311" s="114"/>
      <c r="F311" s="115"/>
      <c r="G311" s="274"/>
      <c r="H311" s="116"/>
      <c r="I311" s="118"/>
      <c r="J311" s="111"/>
      <c r="K311" s="119"/>
      <c r="L311" s="34"/>
      <c r="M311" s="34"/>
      <c r="N311" s="34"/>
      <c r="O311" s="34"/>
      <c r="P311" s="34"/>
      <c r="Q311" s="34"/>
      <c r="R311" s="34"/>
      <c r="S311" s="34"/>
      <c r="T311" s="34"/>
      <c r="U311" s="34"/>
      <c r="V311" s="280"/>
      <c r="W311" s="280"/>
      <c r="X311" s="280"/>
      <c r="Y311" s="280"/>
      <c r="Z311" s="280"/>
      <c r="AA311" s="280"/>
      <c r="AB311" s="280"/>
      <c r="AC311" s="280"/>
      <c r="AD311" s="280"/>
      <c r="AE311" s="280"/>
      <c r="AF311" s="280"/>
      <c r="AG311" s="280"/>
      <c r="AH311" s="280"/>
      <c r="AI311" s="280"/>
      <c r="AJ311" s="280"/>
      <c r="AK311" s="280"/>
      <c r="AL311" s="280"/>
      <c r="AM311" s="280"/>
      <c r="AN311" s="280"/>
      <c r="AO311" s="280"/>
      <c r="AP311" s="280"/>
      <c r="AQ311" s="280"/>
      <c r="AR311" s="280"/>
      <c r="AS311" s="280"/>
      <c r="AT311" s="280"/>
      <c r="AU311" s="280"/>
      <c r="AV311" s="280"/>
      <c r="AW311" s="280"/>
      <c r="AX311" s="280"/>
      <c r="AY311" s="280"/>
      <c r="AZ311" s="280"/>
      <c r="BA311" s="280"/>
      <c r="BB311" s="280"/>
      <c r="BC311" s="280"/>
      <c r="BD311" s="280"/>
      <c r="BE311" s="280"/>
      <c r="BF311" s="280"/>
      <c r="BG311" s="280"/>
      <c r="BH311" s="280"/>
      <c r="BI311" s="280"/>
      <c r="BJ311" s="280"/>
      <c r="BK311" s="280"/>
      <c r="BL311" s="280"/>
      <c r="BM311" s="280"/>
      <c r="BN311" s="280"/>
      <c r="BO311" s="280"/>
      <c r="BP311" s="280"/>
      <c r="BQ311" s="280"/>
      <c r="BR311" s="280"/>
      <c r="BS311" s="280"/>
      <c r="BT311" s="280"/>
      <c r="BU311" s="280"/>
      <c r="BV311" s="280"/>
      <c r="BW311" s="280"/>
      <c r="BX311" s="280"/>
      <c r="BY311" s="280"/>
      <c r="BZ311" s="280"/>
      <c r="CA311" s="280"/>
      <c r="CB311" s="280"/>
      <c r="CC311" s="280"/>
      <c r="CD311" s="280"/>
      <c r="CE311" s="280"/>
      <c r="CF311" s="280"/>
      <c r="CG311" s="280"/>
      <c r="CH311" s="280"/>
      <c r="CI311" s="280"/>
      <c r="CJ311" s="280"/>
      <c r="CK311" s="280"/>
      <c r="CL311" s="280"/>
      <c r="CM311" s="280"/>
      <c r="CN311" s="280"/>
      <c r="CO311" s="280"/>
      <c r="CP311" s="280"/>
      <c r="CQ311" s="280"/>
      <c r="CR311" s="280"/>
      <c r="CS311" s="280"/>
      <c r="CT311" s="280"/>
      <c r="CU311" s="280"/>
      <c r="CV311" s="280"/>
      <c r="CW311" s="280"/>
      <c r="CX311" s="280"/>
      <c r="CY311" s="280"/>
      <c r="CZ311" s="280"/>
      <c r="DA311" s="280"/>
      <c r="DB311" s="280"/>
      <c r="DC311" s="280"/>
      <c r="DD311" s="280"/>
      <c r="DE311" s="280"/>
      <c r="DF311" s="280"/>
      <c r="DG311" s="280"/>
      <c r="DH311" s="280"/>
      <c r="DI311" s="280"/>
      <c r="DJ311" s="280"/>
      <c r="DK311" s="280"/>
      <c r="DL311" s="280"/>
      <c r="DM311" s="280"/>
      <c r="DN311" s="280"/>
      <c r="DO311" s="280"/>
      <c r="DP311" s="280"/>
      <c r="DQ311" s="280"/>
      <c r="DR311" s="280"/>
      <c r="DS311" s="280"/>
      <c r="DT311" s="280"/>
      <c r="DU311" s="280"/>
      <c r="DV311" s="280"/>
      <c r="DW311" s="280"/>
      <c r="DX311" s="280"/>
      <c r="DY311" s="280"/>
      <c r="DZ311" s="280"/>
      <c r="EA311" s="280"/>
      <c r="EB311" s="280"/>
      <c r="EC311" s="280"/>
      <c r="ED311" s="280"/>
      <c r="EE311" s="280"/>
      <c r="EF311" s="280"/>
      <c r="EG311" s="280"/>
    </row>
    <row r="312" spans="1:137" x14ac:dyDescent="0.25">
      <c r="A312" s="112"/>
      <c r="B312" s="113"/>
      <c r="C312" s="114"/>
      <c r="D312" s="114"/>
      <c r="E312" s="114"/>
      <c r="F312" s="115"/>
      <c r="G312" s="274"/>
      <c r="H312" s="116"/>
      <c r="I312" s="118"/>
      <c r="J312" s="111"/>
      <c r="K312" s="119"/>
      <c r="L312" s="34"/>
      <c r="M312" s="34"/>
      <c r="N312" s="34"/>
      <c r="O312" s="34"/>
      <c r="P312" s="34"/>
      <c r="Q312" s="34"/>
      <c r="R312" s="34"/>
      <c r="S312" s="34"/>
      <c r="T312" s="34"/>
      <c r="U312" s="34"/>
      <c r="V312" s="280"/>
      <c r="W312" s="280"/>
      <c r="X312" s="280"/>
      <c r="Y312" s="280"/>
      <c r="Z312" s="280"/>
      <c r="AA312" s="280"/>
      <c r="AB312" s="280"/>
      <c r="AC312" s="280"/>
      <c r="AD312" s="280"/>
      <c r="AE312" s="280"/>
      <c r="AF312" s="280"/>
      <c r="AG312" s="280"/>
      <c r="AH312" s="280"/>
      <c r="AI312" s="280"/>
      <c r="AJ312" s="280"/>
      <c r="AK312" s="280"/>
      <c r="AL312" s="280"/>
      <c r="AM312" s="280"/>
      <c r="AN312" s="280"/>
      <c r="AO312" s="280"/>
      <c r="AP312" s="280"/>
      <c r="AQ312" s="280"/>
      <c r="AR312" s="280"/>
      <c r="AS312" s="280"/>
      <c r="AT312" s="280"/>
      <c r="AU312" s="280"/>
      <c r="AV312" s="280"/>
      <c r="AW312" s="280"/>
      <c r="AX312" s="280"/>
      <c r="AY312" s="280"/>
      <c r="AZ312" s="280"/>
      <c r="BA312" s="280"/>
      <c r="BB312" s="280"/>
      <c r="BC312" s="280"/>
      <c r="BD312" s="280"/>
      <c r="BE312" s="280"/>
      <c r="BF312" s="280"/>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80"/>
      <c r="CI312" s="280"/>
      <c r="CJ312" s="280"/>
      <c r="CK312" s="280"/>
      <c r="CL312" s="280"/>
      <c r="CM312" s="280"/>
      <c r="CN312" s="280"/>
      <c r="CO312" s="280"/>
      <c r="CP312" s="280"/>
      <c r="CQ312" s="280"/>
      <c r="CR312" s="280"/>
      <c r="CS312" s="280"/>
      <c r="CT312" s="280"/>
      <c r="CU312" s="280"/>
      <c r="CV312" s="280"/>
      <c r="CW312" s="280"/>
      <c r="CX312" s="280"/>
      <c r="CY312" s="280"/>
      <c r="CZ312" s="280"/>
      <c r="DA312" s="280"/>
      <c r="DB312" s="280"/>
      <c r="DC312" s="280"/>
      <c r="DD312" s="280"/>
      <c r="DE312" s="280"/>
      <c r="DF312" s="280"/>
      <c r="DG312" s="280"/>
      <c r="DH312" s="280"/>
      <c r="DI312" s="280"/>
      <c r="DJ312" s="280"/>
      <c r="DK312" s="280"/>
      <c r="DL312" s="280"/>
      <c r="DM312" s="280"/>
      <c r="DN312" s="280"/>
      <c r="DO312" s="280"/>
      <c r="DP312" s="280"/>
      <c r="DQ312" s="280"/>
      <c r="DR312" s="280"/>
      <c r="DS312" s="280"/>
      <c r="DT312" s="280"/>
      <c r="DU312" s="280"/>
      <c r="DV312" s="280"/>
      <c r="DW312" s="280"/>
      <c r="DX312" s="280"/>
      <c r="DY312" s="280"/>
      <c r="DZ312" s="280"/>
      <c r="EA312" s="280"/>
      <c r="EB312" s="280"/>
      <c r="EC312" s="280"/>
      <c r="ED312" s="280"/>
      <c r="EE312" s="280"/>
      <c r="EF312" s="280"/>
      <c r="EG312" s="280"/>
    </row>
    <row r="313" spans="1:137" x14ac:dyDescent="0.25">
      <c r="A313" s="112"/>
      <c r="B313" s="113"/>
      <c r="C313" s="114"/>
      <c r="D313" s="114"/>
      <c r="E313" s="114"/>
      <c r="F313" s="115"/>
      <c r="G313" s="274"/>
      <c r="H313" s="116"/>
      <c r="I313" s="118"/>
      <c r="J313" s="111"/>
      <c r="K313" s="119"/>
      <c r="L313" s="34"/>
      <c r="M313" s="34"/>
      <c r="N313" s="34"/>
      <c r="O313" s="34"/>
      <c r="P313" s="34"/>
      <c r="Q313" s="34"/>
      <c r="R313" s="34"/>
      <c r="S313" s="34"/>
      <c r="T313" s="34"/>
      <c r="U313" s="34"/>
      <c r="V313" s="280"/>
      <c r="W313" s="280"/>
      <c r="X313" s="280"/>
      <c r="Y313" s="280"/>
      <c r="Z313" s="280"/>
      <c r="AA313" s="280"/>
      <c r="AB313" s="280"/>
      <c r="AC313" s="280"/>
      <c r="AD313" s="280"/>
      <c r="AE313" s="280"/>
      <c r="AF313" s="280"/>
      <c r="AG313" s="280"/>
      <c r="AH313" s="280"/>
      <c r="AI313" s="280"/>
      <c r="AJ313" s="280"/>
      <c r="AK313" s="280"/>
      <c r="AL313" s="280"/>
      <c r="AM313" s="280"/>
      <c r="AN313" s="280"/>
      <c r="AO313" s="280"/>
      <c r="AP313" s="280"/>
      <c r="AQ313" s="280"/>
      <c r="AR313" s="280"/>
      <c r="AS313" s="280"/>
      <c r="AT313" s="280"/>
      <c r="AU313" s="280"/>
      <c r="AV313" s="280"/>
      <c r="AW313" s="280"/>
      <c r="AX313" s="280"/>
      <c r="AY313" s="280"/>
      <c r="AZ313" s="280"/>
      <c r="BA313" s="280"/>
      <c r="BB313" s="280"/>
      <c r="BC313" s="280"/>
      <c r="BD313" s="280"/>
      <c r="BE313" s="280"/>
      <c r="BF313" s="280"/>
      <c r="BG313" s="280"/>
      <c r="BH313" s="280"/>
      <c r="BI313" s="280"/>
      <c r="BJ313" s="280"/>
      <c r="BK313" s="280"/>
      <c r="BL313" s="280"/>
      <c r="BM313" s="280"/>
      <c r="BN313" s="280"/>
      <c r="BO313" s="280"/>
      <c r="BP313" s="280"/>
      <c r="BQ313" s="280"/>
      <c r="BR313" s="280"/>
      <c r="BS313" s="280"/>
      <c r="BT313" s="280"/>
      <c r="BU313" s="280"/>
      <c r="BV313" s="280"/>
      <c r="BW313" s="280"/>
      <c r="BX313" s="280"/>
      <c r="BY313" s="280"/>
      <c r="BZ313" s="280"/>
      <c r="CA313" s="280"/>
      <c r="CB313" s="280"/>
      <c r="CC313" s="280"/>
      <c r="CD313" s="280"/>
      <c r="CE313" s="280"/>
      <c r="CF313" s="280"/>
      <c r="CG313" s="280"/>
      <c r="CH313" s="280"/>
      <c r="CI313" s="280"/>
      <c r="CJ313" s="280"/>
      <c r="CK313" s="280"/>
      <c r="CL313" s="280"/>
      <c r="CM313" s="280"/>
      <c r="CN313" s="280"/>
      <c r="CO313" s="280"/>
      <c r="CP313" s="280"/>
      <c r="CQ313" s="280"/>
      <c r="CR313" s="280"/>
      <c r="CS313" s="280"/>
      <c r="CT313" s="280"/>
      <c r="CU313" s="280"/>
      <c r="CV313" s="280"/>
      <c r="CW313" s="280"/>
      <c r="CX313" s="280"/>
      <c r="CY313" s="280"/>
      <c r="CZ313" s="280"/>
      <c r="DA313" s="280"/>
      <c r="DB313" s="280"/>
      <c r="DC313" s="280"/>
      <c r="DD313" s="280"/>
      <c r="DE313" s="280"/>
      <c r="DF313" s="280"/>
      <c r="DG313" s="280"/>
      <c r="DH313" s="280"/>
      <c r="DI313" s="280"/>
      <c r="DJ313" s="280"/>
      <c r="DK313" s="280"/>
      <c r="DL313" s="280"/>
      <c r="DM313" s="280"/>
      <c r="DN313" s="280"/>
      <c r="DO313" s="280"/>
      <c r="DP313" s="280"/>
      <c r="DQ313" s="280"/>
      <c r="DR313" s="280"/>
      <c r="DS313" s="280"/>
      <c r="DT313" s="280"/>
      <c r="DU313" s="280"/>
      <c r="DV313" s="280"/>
      <c r="DW313" s="280"/>
      <c r="DX313" s="280"/>
      <c r="DY313" s="280"/>
      <c r="DZ313" s="280"/>
      <c r="EA313" s="280"/>
      <c r="EB313" s="280"/>
      <c r="EC313" s="280"/>
      <c r="ED313" s="280"/>
      <c r="EE313" s="280"/>
      <c r="EF313" s="280"/>
      <c r="EG313" s="280"/>
    </row>
    <row r="314" spans="1:137" x14ac:dyDescent="0.25">
      <c r="A314" s="112"/>
      <c r="B314" s="113"/>
      <c r="C314" s="114"/>
      <c r="D314" s="114"/>
      <c r="E314" s="114"/>
      <c r="F314" s="115"/>
      <c r="G314" s="274"/>
      <c r="H314" s="116"/>
      <c r="I314" s="118"/>
      <c r="J314" s="111"/>
      <c r="K314" s="119"/>
      <c r="L314" s="34"/>
      <c r="M314" s="34"/>
      <c r="N314" s="34"/>
      <c r="O314" s="34"/>
      <c r="P314" s="34"/>
      <c r="Q314" s="34"/>
      <c r="R314" s="34"/>
      <c r="S314" s="34"/>
      <c r="T314" s="34"/>
      <c r="U314" s="34"/>
      <c r="V314" s="280"/>
      <c r="W314" s="280"/>
      <c r="X314" s="280"/>
      <c r="Y314" s="280"/>
      <c r="Z314" s="280"/>
      <c r="AA314" s="280"/>
      <c r="AB314" s="280"/>
      <c r="AC314" s="280"/>
      <c r="AD314" s="280"/>
      <c r="AE314" s="280"/>
      <c r="AF314" s="280"/>
      <c r="AG314" s="280"/>
      <c r="AH314" s="280"/>
      <c r="AI314" s="280"/>
      <c r="AJ314" s="280"/>
      <c r="AK314" s="280"/>
      <c r="AL314" s="280"/>
      <c r="AM314" s="280"/>
      <c r="AN314" s="280"/>
      <c r="AO314" s="280"/>
      <c r="AP314" s="280"/>
      <c r="AQ314" s="280"/>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80"/>
      <c r="CI314" s="280"/>
      <c r="CJ314" s="280"/>
      <c r="CK314" s="280"/>
      <c r="CL314" s="280"/>
      <c r="CM314" s="280"/>
      <c r="CN314" s="280"/>
      <c r="CO314" s="280"/>
      <c r="CP314" s="280"/>
      <c r="CQ314" s="280"/>
      <c r="CR314" s="280"/>
      <c r="CS314" s="280"/>
      <c r="CT314" s="280"/>
      <c r="CU314" s="280"/>
      <c r="CV314" s="280"/>
      <c r="CW314" s="280"/>
      <c r="CX314" s="280"/>
      <c r="CY314" s="280"/>
      <c r="CZ314" s="280"/>
      <c r="DA314" s="280"/>
      <c r="DB314" s="280"/>
      <c r="DC314" s="280"/>
      <c r="DD314" s="280"/>
      <c r="DE314" s="280"/>
      <c r="DF314" s="280"/>
      <c r="DG314" s="280"/>
      <c r="DH314" s="280"/>
      <c r="DI314" s="280"/>
      <c r="DJ314" s="280"/>
      <c r="DK314" s="280"/>
      <c r="DL314" s="280"/>
      <c r="DM314" s="280"/>
      <c r="DN314" s="280"/>
      <c r="DO314" s="280"/>
      <c r="DP314" s="280"/>
      <c r="DQ314" s="280"/>
      <c r="DR314" s="280"/>
      <c r="DS314" s="280"/>
      <c r="DT314" s="280"/>
      <c r="DU314" s="280"/>
      <c r="DV314" s="280"/>
      <c r="DW314" s="280"/>
      <c r="DX314" s="280"/>
      <c r="DY314" s="280"/>
      <c r="DZ314" s="280"/>
      <c r="EA314" s="280"/>
      <c r="EB314" s="280"/>
      <c r="EC314" s="280"/>
      <c r="ED314" s="280"/>
      <c r="EE314" s="280"/>
      <c r="EF314" s="280"/>
      <c r="EG314" s="280"/>
    </row>
    <row r="315" spans="1:137" x14ac:dyDescent="0.25">
      <c r="A315" s="112"/>
      <c r="B315" s="113"/>
      <c r="C315" s="114"/>
      <c r="D315" s="114"/>
      <c r="E315" s="114"/>
      <c r="F315" s="115"/>
      <c r="G315" s="274"/>
      <c r="H315" s="116"/>
      <c r="I315" s="118"/>
      <c r="J315" s="111"/>
      <c r="K315" s="119"/>
      <c r="L315" s="34"/>
      <c r="M315" s="34"/>
      <c r="N315" s="34"/>
      <c r="O315" s="34"/>
      <c r="P315" s="34"/>
      <c r="Q315" s="34"/>
      <c r="R315" s="34"/>
      <c r="S315" s="34"/>
      <c r="T315" s="34"/>
      <c r="U315" s="34"/>
      <c r="V315" s="280"/>
      <c r="W315" s="280"/>
      <c r="X315" s="280"/>
      <c r="Y315" s="280"/>
      <c r="Z315" s="280"/>
      <c r="AA315" s="280"/>
      <c r="AB315" s="280"/>
      <c r="AC315" s="280"/>
      <c r="AD315" s="280"/>
      <c r="AE315" s="280"/>
      <c r="AF315" s="280"/>
      <c r="AG315" s="280"/>
      <c r="AH315" s="280"/>
      <c r="AI315" s="280"/>
      <c r="AJ315" s="280"/>
      <c r="AK315" s="280"/>
      <c r="AL315" s="280"/>
      <c r="AM315" s="280"/>
      <c r="AN315" s="280"/>
      <c r="AO315" s="280"/>
      <c r="AP315" s="280"/>
      <c r="AQ315" s="280"/>
      <c r="AR315" s="280"/>
      <c r="AS315" s="280"/>
      <c r="AT315" s="280"/>
      <c r="AU315" s="280"/>
      <c r="AV315" s="280"/>
      <c r="AW315" s="280"/>
      <c r="AX315" s="280"/>
      <c r="AY315" s="280"/>
      <c r="AZ315" s="280"/>
      <c r="BA315" s="280"/>
      <c r="BB315" s="280"/>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80"/>
      <c r="CQ315" s="280"/>
      <c r="CR315" s="280"/>
      <c r="CS315" s="280"/>
      <c r="CT315" s="280"/>
      <c r="CU315" s="280"/>
      <c r="CV315" s="280"/>
      <c r="CW315" s="280"/>
      <c r="CX315" s="280"/>
      <c r="CY315" s="280"/>
      <c r="CZ315" s="280"/>
      <c r="DA315" s="280"/>
      <c r="DB315" s="280"/>
      <c r="DC315" s="280"/>
      <c r="DD315" s="280"/>
      <c r="DE315" s="280"/>
      <c r="DF315" s="280"/>
      <c r="DG315" s="280"/>
      <c r="DH315" s="280"/>
      <c r="DI315" s="280"/>
      <c r="DJ315" s="280"/>
      <c r="DK315" s="280"/>
      <c r="DL315" s="280"/>
      <c r="DM315" s="280"/>
      <c r="DN315" s="280"/>
      <c r="DO315" s="280"/>
      <c r="DP315" s="280"/>
      <c r="DQ315" s="280"/>
      <c r="DR315" s="280"/>
      <c r="DS315" s="280"/>
      <c r="DT315" s="280"/>
      <c r="DU315" s="280"/>
      <c r="DV315" s="280"/>
      <c r="DW315" s="280"/>
      <c r="DX315" s="280"/>
      <c r="DY315" s="280"/>
      <c r="DZ315" s="280"/>
      <c r="EA315" s="280"/>
      <c r="EB315" s="280"/>
      <c r="EC315" s="280"/>
      <c r="ED315" s="280"/>
      <c r="EE315" s="280"/>
      <c r="EF315" s="280"/>
      <c r="EG315" s="280"/>
    </row>
    <row r="316" spans="1:137" x14ac:dyDescent="0.25">
      <c r="A316" s="112"/>
      <c r="B316" s="113"/>
      <c r="C316" s="114"/>
      <c r="D316" s="114"/>
      <c r="E316" s="114"/>
      <c r="F316" s="115"/>
      <c r="G316" s="274"/>
      <c r="H316" s="116"/>
      <c r="I316" s="118"/>
      <c r="J316" s="111"/>
      <c r="K316" s="119"/>
      <c r="L316" s="34"/>
      <c r="M316" s="34"/>
      <c r="N316" s="34"/>
      <c r="O316" s="34"/>
      <c r="P316" s="34"/>
      <c r="Q316" s="34"/>
      <c r="R316" s="34"/>
      <c r="S316" s="34"/>
      <c r="T316" s="34"/>
      <c r="U316" s="34"/>
      <c r="V316" s="280"/>
      <c r="W316" s="280"/>
      <c r="X316" s="280"/>
      <c r="Y316" s="280"/>
      <c r="Z316" s="280"/>
      <c r="AA316" s="280"/>
      <c r="AB316" s="280"/>
      <c r="AC316" s="280"/>
      <c r="AD316" s="280"/>
      <c r="AE316" s="280"/>
      <c r="AF316" s="280"/>
      <c r="AG316" s="280"/>
      <c r="AH316" s="280"/>
      <c r="AI316" s="280"/>
      <c r="AJ316" s="280"/>
      <c r="AK316" s="280"/>
      <c r="AL316" s="280"/>
      <c r="AM316" s="280"/>
      <c r="AN316" s="280"/>
      <c r="AO316" s="280"/>
      <c r="AP316" s="280"/>
      <c r="AQ316" s="280"/>
      <c r="AR316" s="280"/>
      <c r="AS316" s="280"/>
      <c r="AT316" s="280"/>
      <c r="AU316" s="280"/>
      <c r="AV316" s="280"/>
      <c r="AW316" s="280"/>
      <c r="AX316" s="280"/>
      <c r="AY316" s="280"/>
      <c r="AZ316" s="280"/>
      <c r="BA316" s="280"/>
      <c r="BB316" s="280"/>
      <c r="BC316" s="280"/>
      <c r="BD316" s="280"/>
      <c r="BE316" s="280"/>
      <c r="BF316" s="280"/>
      <c r="BG316" s="280"/>
      <c r="BH316" s="280"/>
      <c r="BI316" s="280"/>
      <c r="BJ316" s="280"/>
      <c r="BK316" s="280"/>
      <c r="BL316" s="280"/>
      <c r="BM316" s="280"/>
      <c r="BN316" s="280"/>
      <c r="BO316" s="280"/>
      <c r="BP316" s="280"/>
      <c r="BQ316" s="280"/>
      <c r="BR316" s="280"/>
      <c r="BS316" s="280"/>
      <c r="BT316" s="280"/>
      <c r="BU316" s="280"/>
      <c r="BV316" s="280"/>
      <c r="BW316" s="280"/>
      <c r="BX316" s="280"/>
      <c r="BY316" s="280"/>
      <c r="BZ316" s="280"/>
      <c r="CA316" s="280"/>
      <c r="CB316" s="280"/>
      <c r="CC316" s="280"/>
      <c r="CD316" s="280"/>
      <c r="CE316" s="280"/>
      <c r="CF316" s="280"/>
      <c r="CG316" s="280"/>
      <c r="CH316" s="280"/>
      <c r="CI316" s="280"/>
      <c r="CJ316" s="280"/>
      <c r="CK316" s="280"/>
      <c r="CL316" s="280"/>
      <c r="CM316" s="280"/>
      <c r="CN316" s="280"/>
      <c r="CO316" s="280"/>
      <c r="CP316" s="280"/>
      <c r="CQ316" s="280"/>
      <c r="CR316" s="280"/>
      <c r="CS316" s="280"/>
      <c r="CT316" s="280"/>
      <c r="CU316" s="280"/>
      <c r="CV316" s="280"/>
      <c r="CW316" s="280"/>
      <c r="CX316" s="280"/>
      <c r="CY316" s="280"/>
      <c r="CZ316" s="280"/>
      <c r="DA316" s="280"/>
      <c r="DB316" s="280"/>
      <c r="DC316" s="280"/>
      <c r="DD316" s="280"/>
      <c r="DE316" s="280"/>
      <c r="DF316" s="280"/>
      <c r="DG316" s="280"/>
      <c r="DH316" s="280"/>
      <c r="DI316" s="280"/>
      <c r="DJ316" s="280"/>
      <c r="DK316" s="280"/>
      <c r="DL316" s="280"/>
      <c r="DM316" s="280"/>
      <c r="DN316" s="280"/>
      <c r="DO316" s="280"/>
      <c r="DP316" s="280"/>
      <c r="DQ316" s="280"/>
      <c r="DR316" s="280"/>
      <c r="DS316" s="280"/>
      <c r="DT316" s="280"/>
      <c r="DU316" s="280"/>
      <c r="DV316" s="280"/>
      <c r="DW316" s="280"/>
      <c r="DX316" s="280"/>
      <c r="DY316" s="280"/>
      <c r="DZ316" s="280"/>
      <c r="EA316" s="280"/>
      <c r="EB316" s="280"/>
      <c r="EC316" s="280"/>
      <c r="ED316" s="280"/>
      <c r="EE316" s="280"/>
      <c r="EF316" s="280"/>
      <c r="EG316" s="280"/>
    </row>
    <row r="317" spans="1:137" x14ac:dyDescent="0.25">
      <c r="A317" s="112"/>
      <c r="B317" s="113"/>
      <c r="C317" s="114"/>
      <c r="D317" s="114"/>
      <c r="E317" s="114"/>
      <c r="F317" s="115"/>
      <c r="G317" s="274"/>
      <c r="H317" s="116"/>
      <c r="I317" s="118"/>
      <c r="J317" s="111"/>
      <c r="K317" s="119"/>
      <c r="L317" s="34"/>
      <c r="M317" s="34"/>
      <c r="N317" s="34"/>
      <c r="O317" s="34"/>
      <c r="P317" s="34"/>
      <c r="Q317" s="34"/>
      <c r="R317" s="34"/>
      <c r="S317" s="34"/>
      <c r="T317" s="34"/>
      <c r="U317" s="34"/>
      <c r="V317" s="280"/>
      <c r="W317" s="280"/>
      <c r="X317" s="280"/>
      <c r="Y317" s="280"/>
      <c r="Z317" s="280"/>
      <c r="AA317" s="280"/>
      <c r="AB317" s="280"/>
      <c r="AC317" s="280"/>
      <c r="AD317" s="280"/>
      <c r="AE317" s="280"/>
      <c r="AF317" s="280"/>
      <c r="AG317" s="280"/>
      <c r="AH317" s="280"/>
      <c r="AI317" s="280"/>
      <c r="AJ317" s="280"/>
      <c r="AK317" s="280"/>
      <c r="AL317" s="280"/>
      <c r="AM317" s="280"/>
      <c r="AN317" s="280"/>
      <c r="AO317" s="280"/>
      <c r="AP317" s="280"/>
      <c r="AQ317" s="280"/>
      <c r="AR317" s="280"/>
      <c r="AS317" s="280"/>
      <c r="AT317" s="280"/>
      <c r="AU317" s="280"/>
      <c r="AV317" s="280"/>
      <c r="AW317" s="280"/>
      <c r="AX317" s="280"/>
      <c r="AY317" s="280"/>
      <c r="AZ317" s="280"/>
      <c r="BA317" s="280"/>
      <c r="BB317" s="280"/>
      <c r="BC317" s="280"/>
      <c r="BD317" s="280"/>
      <c r="BE317" s="280"/>
      <c r="BF317" s="280"/>
      <c r="BG317" s="280"/>
      <c r="BH317" s="280"/>
      <c r="BI317" s="280"/>
      <c r="BJ317" s="280"/>
      <c r="BK317" s="280"/>
      <c r="BL317" s="280"/>
      <c r="BM317" s="280"/>
      <c r="BN317" s="280"/>
      <c r="BO317" s="280"/>
      <c r="BP317" s="280"/>
      <c r="BQ317" s="280"/>
      <c r="BR317" s="280"/>
      <c r="BS317" s="280"/>
      <c r="BT317" s="280"/>
      <c r="BU317" s="280"/>
      <c r="BV317" s="280"/>
      <c r="BW317" s="280"/>
      <c r="BX317" s="280"/>
      <c r="BY317" s="280"/>
      <c r="BZ317" s="280"/>
      <c r="CA317" s="280"/>
      <c r="CB317" s="280"/>
      <c r="CC317" s="280"/>
      <c r="CD317" s="280"/>
      <c r="CE317" s="280"/>
      <c r="CF317" s="280"/>
      <c r="CG317" s="280"/>
      <c r="CH317" s="280"/>
      <c r="CI317" s="280"/>
      <c r="CJ317" s="280"/>
      <c r="CK317" s="280"/>
      <c r="CL317" s="280"/>
      <c r="CM317" s="280"/>
      <c r="CN317" s="280"/>
      <c r="CO317" s="280"/>
      <c r="CP317" s="280"/>
      <c r="CQ317" s="280"/>
      <c r="CR317" s="280"/>
      <c r="CS317" s="280"/>
      <c r="CT317" s="280"/>
      <c r="CU317" s="280"/>
      <c r="CV317" s="280"/>
      <c r="CW317" s="280"/>
      <c r="CX317" s="280"/>
      <c r="CY317" s="280"/>
      <c r="CZ317" s="280"/>
      <c r="DA317" s="280"/>
      <c r="DB317" s="280"/>
      <c r="DC317" s="280"/>
      <c r="DD317" s="280"/>
      <c r="DE317" s="280"/>
      <c r="DF317" s="280"/>
      <c r="DG317" s="280"/>
      <c r="DH317" s="280"/>
      <c r="DI317" s="280"/>
      <c r="DJ317" s="280"/>
      <c r="DK317" s="280"/>
      <c r="DL317" s="280"/>
      <c r="DM317" s="280"/>
      <c r="DN317" s="280"/>
      <c r="DO317" s="280"/>
      <c r="DP317" s="280"/>
      <c r="DQ317" s="280"/>
      <c r="DR317" s="280"/>
      <c r="DS317" s="280"/>
      <c r="DT317" s="280"/>
      <c r="DU317" s="280"/>
      <c r="DV317" s="280"/>
      <c r="DW317" s="280"/>
      <c r="DX317" s="280"/>
      <c r="DY317" s="280"/>
      <c r="DZ317" s="280"/>
      <c r="EA317" s="280"/>
      <c r="EB317" s="280"/>
      <c r="EC317" s="280"/>
      <c r="ED317" s="280"/>
      <c r="EE317" s="280"/>
      <c r="EF317" s="280"/>
      <c r="EG317" s="280"/>
    </row>
    <row r="318" spans="1:137" x14ac:dyDescent="0.25">
      <c r="A318" s="112"/>
      <c r="B318" s="113"/>
      <c r="C318" s="114"/>
      <c r="D318" s="114"/>
      <c r="E318" s="114"/>
      <c r="F318" s="115"/>
      <c r="G318" s="274"/>
      <c r="H318" s="116"/>
      <c r="I318" s="118"/>
      <c r="J318" s="111"/>
      <c r="K318" s="119"/>
      <c r="L318" s="34"/>
      <c r="M318" s="34"/>
      <c r="N318" s="34"/>
      <c r="O318" s="34"/>
      <c r="P318" s="34"/>
      <c r="Q318" s="34"/>
      <c r="R318" s="34"/>
      <c r="S318" s="34"/>
      <c r="T318" s="34"/>
      <c r="U318" s="34"/>
      <c r="V318" s="280"/>
      <c r="W318" s="280"/>
      <c r="X318" s="280"/>
      <c r="Y318" s="280"/>
      <c r="Z318" s="280"/>
      <c r="AA318" s="280"/>
      <c r="AB318" s="280"/>
      <c r="AC318" s="280"/>
      <c r="AD318" s="280"/>
      <c r="AE318" s="280"/>
      <c r="AF318" s="280"/>
      <c r="AG318" s="280"/>
      <c r="AH318" s="280"/>
      <c r="AI318" s="280"/>
      <c r="AJ318" s="280"/>
      <c r="AK318" s="280"/>
      <c r="AL318" s="280"/>
      <c r="AM318" s="280"/>
      <c r="AN318" s="280"/>
      <c r="AO318" s="280"/>
      <c r="AP318" s="280"/>
      <c r="AQ318" s="280"/>
      <c r="AR318" s="280"/>
      <c r="AS318" s="280"/>
      <c r="AT318" s="280"/>
      <c r="AU318" s="280"/>
      <c r="AV318" s="280"/>
      <c r="AW318" s="280"/>
      <c r="AX318" s="280"/>
      <c r="AY318" s="280"/>
      <c r="AZ318" s="280"/>
      <c r="BA318" s="280"/>
      <c r="BB318" s="280"/>
      <c r="BC318" s="280"/>
      <c r="BD318" s="280"/>
      <c r="BE318" s="280"/>
      <c r="BF318" s="280"/>
      <c r="BG318" s="280"/>
      <c r="BH318" s="280"/>
      <c r="BI318" s="280"/>
      <c r="BJ318" s="280"/>
      <c r="BK318" s="280"/>
      <c r="BL318" s="280"/>
      <c r="BM318" s="280"/>
      <c r="BN318" s="280"/>
      <c r="BO318" s="280"/>
      <c r="BP318" s="280"/>
      <c r="BQ318" s="280"/>
      <c r="BR318" s="280"/>
      <c r="BS318" s="280"/>
      <c r="BT318" s="280"/>
      <c r="BU318" s="280"/>
      <c r="BV318" s="280"/>
      <c r="BW318" s="280"/>
      <c r="BX318" s="280"/>
      <c r="BY318" s="280"/>
      <c r="BZ318" s="280"/>
      <c r="CA318" s="280"/>
      <c r="CB318" s="280"/>
      <c r="CC318" s="280"/>
      <c r="CD318" s="280"/>
      <c r="CE318" s="280"/>
      <c r="CF318" s="280"/>
      <c r="CG318" s="280"/>
      <c r="CH318" s="280"/>
      <c r="CI318" s="280"/>
      <c r="CJ318" s="280"/>
      <c r="CK318" s="280"/>
      <c r="CL318" s="280"/>
      <c r="CM318" s="280"/>
      <c r="CN318" s="280"/>
      <c r="CO318" s="280"/>
      <c r="CP318" s="280"/>
      <c r="CQ318" s="280"/>
      <c r="CR318" s="280"/>
      <c r="CS318" s="280"/>
      <c r="CT318" s="280"/>
      <c r="CU318" s="280"/>
      <c r="CV318" s="280"/>
      <c r="CW318" s="280"/>
      <c r="CX318" s="280"/>
      <c r="CY318" s="280"/>
      <c r="CZ318" s="280"/>
      <c r="DA318" s="280"/>
      <c r="DB318" s="280"/>
      <c r="DC318" s="280"/>
      <c r="DD318" s="280"/>
      <c r="DE318" s="280"/>
      <c r="DF318" s="280"/>
      <c r="DG318" s="280"/>
      <c r="DH318" s="280"/>
      <c r="DI318" s="280"/>
      <c r="DJ318" s="280"/>
      <c r="DK318" s="280"/>
      <c r="DL318" s="280"/>
      <c r="DM318" s="280"/>
      <c r="DN318" s="280"/>
      <c r="DO318" s="280"/>
      <c r="DP318" s="280"/>
      <c r="DQ318" s="280"/>
      <c r="DR318" s="280"/>
      <c r="DS318" s="280"/>
      <c r="DT318" s="280"/>
      <c r="DU318" s="280"/>
      <c r="DV318" s="280"/>
      <c r="DW318" s="280"/>
      <c r="DX318" s="280"/>
      <c r="DY318" s="280"/>
      <c r="DZ318" s="280"/>
      <c r="EA318" s="280"/>
      <c r="EB318" s="280"/>
      <c r="EC318" s="280"/>
      <c r="ED318" s="280"/>
      <c r="EE318" s="280"/>
      <c r="EF318" s="280"/>
      <c r="EG318" s="280"/>
    </row>
    <row r="319" spans="1:137" x14ac:dyDescent="0.25">
      <c r="A319" s="112"/>
      <c r="B319" s="113"/>
      <c r="C319" s="114"/>
      <c r="D319" s="114"/>
      <c r="E319" s="114"/>
      <c r="F319" s="115"/>
      <c r="G319" s="274"/>
      <c r="H319" s="116"/>
      <c r="I319" s="118"/>
      <c r="J319" s="111"/>
      <c r="K319" s="119"/>
      <c r="L319" s="34"/>
      <c r="M319" s="34"/>
      <c r="N319" s="34"/>
      <c r="O319" s="34"/>
      <c r="P319" s="34"/>
      <c r="Q319" s="34"/>
      <c r="R319" s="34"/>
      <c r="S319" s="34"/>
      <c r="T319" s="34"/>
      <c r="U319" s="34"/>
      <c r="V319" s="280"/>
      <c r="W319" s="280"/>
      <c r="X319" s="280"/>
      <c r="Y319" s="280"/>
      <c r="Z319" s="280"/>
      <c r="AA319" s="280"/>
      <c r="AB319" s="280"/>
      <c r="AC319" s="280"/>
      <c r="AD319" s="280"/>
      <c r="AE319" s="280"/>
      <c r="AF319" s="280"/>
      <c r="AG319" s="280"/>
      <c r="AH319" s="280"/>
      <c r="AI319" s="280"/>
      <c r="AJ319" s="280"/>
      <c r="AK319" s="280"/>
      <c r="AL319" s="280"/>
      <c r="AM319" s="280"/>
      <c r="AN319" s="280"/>
      <c r="AO319" s="280"/>
      <c r="AP319" s="280"/>
      <c r="AQ319" s="280"/>
      <c r="AR319" s="280"/>
      <c r="AS319" s="280"/>
      <c r="AT319" s="280"/>
      <c r="AU319" s="280"/>
      <c r="AV319" s="280"/>
      <c r="AW319" s="280"/>
      <c r="AX319" s="280"/>
      <c r="AY319" s="280"/>
      <c r="AZ319" s="280"/>
      <c r="BA319" s="280"/>
      <c r="BB319" s="280"/>
      <c r="BC319" s="280"/>
      <c r="BD319" s="280"/>
      <c r="BE319" s="280"/>
      <c r="BF319" s="280"/>
      <c r="BG319" s="280"/>
      <c r="BH319" s="280"/>
      <c r="BI319" s="280"/>
      <c r="BJ319" s="280"/>
      <c r="BK319" s="280"/>
      <c r="BL319" s="280"/>
      <c r="BM319" s="280"/>
      <c r="BN319" s="280"/>
      <c r="BO319" s="280"/>
      <c r="BP319" s="280"/>
      <c r="BQ319" s="280"/>
      <c r="BR319" s="280"/>
      <c r="BS319" s="280"/>
      <c r="BT319" s="280"/>
      <c r="BU319" s="280"/>
      <c r="BV319" s="280"/>
      <c r="BW319" s="280"/>
      <c r="BX319" s="280"/>
      <c r="BY319" s="280"/>
      <c r="BZ319" s="280"/>
      <c r="CA319" s="280"/>
      <c r="CB319" s="280"/>
      <c r="CC319" s="280"/>
      <c r="CD319" s="280"/>
      <c r="CE319" s="280"/>
      <c r="CF319" s="280"/>
      <c r="CG319" s="280"/>
      <c r="CH319" s="280"/>
      <c r="CI319" s="280"/>
      <c r="CJ319" s="280"/>
      <c r="CK319" s="280"/>
      <c r="CL319" s="280"/>
      <c r="CM319" s="280"/>
      <c r="CN319" s="280"/>
      <c r="CO319" s="280"/>
      <c r="CP319" s="280"/>
      <c r="CQ319" s="280"/>
      <c r="CR319" s="280"/>
      <c r="CS319" s="280"/>
      <c r="CT319" s="280"/>
      <c r="CU319" s="280"/>
      <c r="CV319" s="280"/>
      <c r="CW319" s="280"/>
      <c r="CX319" s="280"/>
      <c r="CY319" s="280"/>
      <c r="CZ319" s="280"/>
      <c r="DA319" s="280"/>
      <c r="DB319" s="280"/>
      <c r="DC319" s="280"/>
      <c r="DD319" s="280"/>
      <c r="DE319" s="280"/>
      <c r="DF319" s="280"/>
      <c r="DG319" s="280"/>
      <c r="DH319" s="280"/>
      <c r="DI319" s="280"/>
      <c r="DJ319" s="280"/>
      <c r="DK319" s="280"/>
      <c r="DL319" s="280"/>
      <c r="DM319" s="280"/>
      <c r="DN319" s="280"/>
      <c r="DO319" s="280"/>
      <c r="DP319" s="280"/>
      <c r="DQ319" s="280"/>
      <c r="DR319" s="280"/>
      <c r="DS319" s="280"/>
      <c r="DT319" s="280"/>
      <c r="DU319" s="280"/>
      <c r="DV319" s="280"/>
      <c r="DW319" s="280"/>
      <c r="DX319" s="280"/>
      <c r="DY319" s="280"/>
      <c r="DZ319" s="280"/>
      <c r="EA319" s="280"/>
      <c r="EB319" s="280"/>
      <c r="EC319" s="280"/>
      <c r="ED319" s="280"/>
      <c r="EE319" s="280"/>
      <c r="EF319" s="280"/>
      <c r="EG319" s="280"/>
    </row>
    <row r="320" spans="1:137" x14ac:dyDescent="0.25">
      <c r="A320" s="112"/>
      <c r="B320" s="113"/>
      <c r="C320" s="114"/>
      <c r="D320" s="114"/>
      <c r="E320" s="114"/>
      <c r="F320" s="115"/>
      <c r="G320" s="274"/>
      <c r="H320" s="116"/>
      <c r="I320" s="118"/>
      <c r="J320" s="111"/>
      <c r="K320" s="119"/>
      <c r="L320" s="34"/>
      <c r="M320" s="34"/>
      <c r="N320" s="34"/>
      <c r="O320" s="34"/>
      <c r="P320" s="34"/>
      <c r="Q320" s="34"/>
      <c r="R320" s="34"/>
      <c r="S320" s="34"/>
      <c r="T320" s="34"/>
      <c r="U320" s="34"/>
      <c r="V320" s="280"/>
      <c r="W320" s="280"/>
      <c r="X320" s="280"/>
      <c r="Y320" s="280"/>
      <c r="Z320" s="280"/>
      <c r="AA320" s="280"/>
      <c r="AB320" s="280"/>
      <c r="AC320" s="280"/>
      <c r="AD320" s="280"/>
      <c r="AE320" s="280"/>
      <c r="AF320" s="280"/>
      <c r="AG320" s="280"/>
      <c r="AH320" s="280"/>
      <c r="AI320" s="280"/>
      <c r="AJ320" s="280"/>
      <c r="AK320" s="280"/>
      <c r="AL320" s="280"/>
      <c r="AM320" s="280"/>
      <c r="AN320" s="280"/>
      <c r="AO320" s="280"/>
      <c r="AP320" s="280"/>
      <c r="AQ320" s="280"/>
      <c r="AR320" s="280"/>
      <c r="AS320" s="280"/>
      <c r="AT320" s="280"/>
      <c r="AU320" s="280"/>
      <c r="AV320" s="280"/>
      <c r="AW320" s="280"/>
      <c r="AX320" s="280"/>
      <c r="AY320" s="280"/>
      <c r="AZ320" s="280"/>
      <c r="BA320" s="280"/>
      <c r="BB320" s="280"/>
      <c r="BC320" s="280"/>
      <c r="BD320" s="280"/>
      <c r="BE320" s="280"/>
      <c r="BF320" s="280"/>
      <c r="BG320" s="280"/>
      <c r="BH320" s="280"/>
      <c r="BI320" s="280"/>
      <c r="BJ320" s="280"/>
      <c r="BK320" s="280"/>
      <c r="BL320" s="280"/>
      <c r="BM320" s="280"/>
      <c r="BN320" s="280"/>
      <c r="BO320" s="280"/>
      <c r="BP320" s="280"/>
      <c r="BQ320" s="280"/>
      <c r="BR320" s="280"/>
      <c r="BS320" s="280"/>
      <c r="BT320" s="280"/>
      <c r="BU320" s="280"/>
      <c r="BV320" s="280"/>
      <c r="BW320" s="280"/>
      <c r="BX320" s="280"/>
      <c r="BY320" s="280"/>
      <c r="BZ320" s="280"/>
      <c r="CA320" s="280"/>
      <c r="CB320" s="280"/>
      <c r="CC320" s="280"/>
      <c r="CD320" s="280"/>
      <c r="CE320" s="280"/>
      <c r="CF320" s="280"/>
      <c r="CG320" s="280"/>
      <c r="CH320" s="280"/>
      <c r="CI320" s="280"/>
      <c r="CJ320" s="280"/>
      <c r="CK320" s="280"/>
      <c r="CL320" s="280"/>
      <c r="CM320" s="280"/>
      <c r="CN320" s="280"/>
      <c r="CO320" s="280"/>
      <c r="CP320" s="280"/>
      <c r="CQ320" s="280"/>
      <c r="CR320" s="280"/>
      <c r="CS320" s="280"/>
      <c r="CT320" s="280"/>
      <c r="CU320" s="280"/>
      <c r="CV320" s="280"/>
      <c r="CW320" s="280"/>
      <c r="CX320" s="280"/>
      <c r="CY320" s="280"/>
      <c r="CZ320" s="280"/>
      <c r="DA320" s="280"/>
      <c r="DB320" s="280"/>
      <c r="DC320" s="280"/>
      <c r="DD320" s="280"/>
      <c r="DE320" s="280"/>
      <c r="DF320" s="280"/>
      <c r="DG320" s="280"/>
      <c r="DH320" s="280"/>
      <c r="DI320" s="280"/>
      <c r="DJ320" s="280"/>
      <c r="DK320" s="280"/>
      <c r="DL320" s="280"/>
      <c r="DM320" s="280"/>
      <c r="DN320" s="280"/>
      <c r="DO320" s="280"/>
      <c r="DP320" s="280"/>
      <c r="DQ320" s="280"/>
      <c r="DR320" s="280"/>
      <c r="DS320" s="280"/>
      <c r="DT320" s="280"/>
      <c r="DU320" s="280"/>
      <c r="DV320" s="280"/>
      <c r="DW320" s="280"/>
      <c r="DX320" s="280"/>
      <c r="DY320" s="280"/>
      <c r="DZ320" s="280"/>
      <c r="EA320" s="280"/>
      <c r="EB320" s="280"/>
      <c r="EC320" s="280"/>
      <c r="ED320" s="280"/>
      <c r="EE320" s="280"/>
      <c r="EF320" s="280"/>
      <c r="EG320" s="280"/>
    </row>
    <row r="321" spans="1:137" x14ac:dyDescent="0.25">
      <c r="A321" s="112"/>
      <c r="B321" s="113"/>
      <c r="C321" s="114"/>
      <c r="D321" s="114"/>
      <c r="E321" s="114"/>
      <c r="F321" s="115"/>
      <c r="G321" s="274"/>
      <c r="H321" s="116"/>
      <c r="I321" s="118"/>
      <c r="J321" s="111"/>
      <c r="K321" s="119"/>
      <c r="L321" s="34"/>
      <c r="M321" s="34"/>
      <c r="N321" s="34"/>
      <c r="O321" s="34"/>
      <c r="P321" s="34"/>
      <c r="Q321" s="34"/>
      <c r="R321" s="34"/>
      <c r="S321" s="34"/>
      <c r="T321" s="34"/>
      <c r="U321" s="34"/>
      <c r="V321" s="280"/>
      <c r="W321" s="280"/>
      <c r="X321" s="280"/>
      <c r="Y321" s="280"/>
      <c r="Z321" s="280"/>
      <c r="AA321" s="280"/>
      <c r="AB321" s="280"/>
      <c r="AC321" s="280"/>
      <c r="AD321" s="280"/>
      <c r="AE321" s="280"/>
      <c r="AF321" s="280"/>
      <c r="AG321" s="280"/>
      <c r="AH321" s="280"/>
      <c r="AI321" s="280"/>
      <c r="AJ321" s="280"/>
      <c r="AK321" s="280"/>
      <c r="AL321" s="280"/>
      <c r="AM321" s="280"/>
      <c r="AN321" s="280"/>
      <c r="AO321" s="280"/>
      <c r="AP321" s="280"/>
      <c r="AQ321" s="280"/>
      <c r="AR321" s="280"/>
      <c r="AS321" s="280"/>
      <c r="AT321" s="280"/>
      <c r="AU321" s="280"/>
      <c r="AV321" s="280"/>
      <c r="AW321" s="280"/>
      <c r="AX321" s="280"/>
      <c r="AY321" s="280"/>
      <c r="AZ321" s="280"/>
      <c r="BA321" s="280"/>
      <c r="BB321" s="280"/>
      <c r="BC321" s="280"/>
      <c r="BD321" s="280"/>
      <c r="BE321" s="280"/>
      <c r="BF321" s="280"/>
      <c r="BG321" s="280"/>
      <c r="BH321" s="280"/>
      <c r="BI321" s="280"/>
      <c r="BJ321" s="280"/>
      <c r="BK321" s="280"/>
      <c r="BL321" s="280"/>
      <c r="BM321" s="280"/>
      <c r="BN321" s="280"/>
      <c r="BO321" s="280"/>
      <c r="BP321" s="280"/>
      <c r="BQ321" s="280"/>
      <c r="BR321" s="280"/>
      <c r="BS321" s="280"/>
      <c r="BT321" s="280"/>
      <c r="BU321" s="280"/>
      <c r="BV321" s="280"/>
      <c r="BW321" s="280"/>
      <c r="BX321" s="280"/>
      <c r="BY321" s="280"/>
      <c r="BZ321" s="280"/>
      <c r="CA321" s="280"/>
      <c r="CB321" s="280"/>
      <c r="CC321" s="280"/>
      <c r="CD321" s="280"/>
      <c r="CE321" s="280"/>
      <c r="CF321" s="280"/>
      <c r="CG321" s="280"/>
      <c r="CH321" s="280"/>
      <c r="CI321" s="280"/>
      <c r="CJ321" s="280"/>
      <c r="CK321" s="280"/>
      <c r="CL321" s="280"/>
      <c r="CM321" s="280"/>
      <c r="CN321" s="280"/>
      <c r="CO321" s="280"/>
      <c r="CP321" s="280"/>
      <c r="CQ321" s="280"/>
      <c r="CR321" s="280"/>
      <c r="CS321" s="280"/>
      <c r="CT321" s="280"/>
      <c r="CU321" s="280"/>
      <c r="CV321" s="280"/>
      <c r="CW321" s="280"/>
      <c r="CX321" s="280"/>
      <c r="CY321" s="280"/>
      <c r="CZ321" s="280"/>
      <c r="DA321" s="280"/>
      <c r="DB321" s="280"/>
      <c r="DC321" s="280"/>
      <c r="DD321" s="280"/>
      <c r="DE321" s="280"/>
      <c r="DF321" s="280"/>
      <c r="DG321" s="280"/>
      <c r="DH321" s="280"/>
      <c r="DI321" s="280"/>
      <c r="DJ321" s="280"/>
      <c r="DK321" s="280"/>
      <c r="DL321" s="280"/>
      <c r="DM321" s="280"/>
      <c r="DN321" s="280"/>
      <c r="DO321" s="280"/>
      <c r="DP321" s="280"/>
      <c r="DQ321" s="280"/>
      <c r="DR321" s="280"/>
      <c r="DS321" s="280"/>
      <c r="DT321" s="280"/>
      <c r="DU321" s="280"/>
      <c r="DV321" s="280"/>
      <c r="DW321" s="280"/>
      <c r="DX321" s="280"/>
      <c r="DY321" s="280"/>
      <c r="DZ321" s="280"/>
      <c r="EA321" s="280"/>
      <c r="EB321" s="280"/>
      <c r="EC321" s="280"/>
      <c r="ED321" s="280"/>
      <c r="EE321" s="280"/>
      <c r="EF321" s="280"/>
      <c r="EG321" s="280"/>
    </row>
    <row r="322" spans="1:137" x14ac:dyDescent="0.25">
      <c r="A322" s="112"/>
      <c r="B322" s="113"/>
      <c r="C322" s="114"/>
      <c r="D322" s="114"/>
      <c r="E322" s="114"/>
      <c r="F322" s="115"/>
      <c r="G322" s="274"/>
      <c r="H322" s="116"/>
      <c r="I322" s="118">
        <f>IF(H37=AB126,AC126,AC127)</f>
        <v>0</v>
      </c>
      <c r="J322" s="111"/>
      <c r="K322" s="119"/>
      <c r="L322" s="34"/>
      <c r="M322" s="34"/>
      <c r="N322" s="34"/>
      <c r="O322" s="34"/>
      <c r="P322" s="34"/>
      <c r="Q322" s="34"/>
      <c r="R322" s="34"/>
      <c r="S322" s="34"/>
      <c r="T322" s="34"/>
      <c r="U322" s="34"/>
      <c r="V322" s="280"/>
      <c r="W322" s="280"/>
      <c r="X322" s="280"/>
      <c r="Y322" s="280"/>
      <c r="Z322" s="280"/>
      <c r="AA322" s="280"/>
      <c r="AB322" s="280"/>
      <c r="AC322" s="280"/>
      <c r="AD322" s="280"/>
      <c r="AE322" s="280"/>
      <c r="AF322" s="280"/>
      <c r="AG322" s="280"/>
      <c r="AH322" s="280"/>
      <c r="AI322" s="280"/>
      <c r="AJ322" s="280"/>
      <c r="AK322" s="280"/>
      <c r="AL322" s="280"/>
      <c r="AM322" s="280"/>
      <c r="AN322" s="280"/>
      <c r="AO322" s="280"/>
      <c r="AP322" s="280"/>
      <c r="AQ322" s="280"/>
      <c r="AR322" s="280"/>
      <c r="AS322" s="280"/>
      <c r="AT322" s="280"/>
      <c r="AU322" s="280"/>
      <c r="AV322" s="280"/>
      <c r="AW322" s="280"/>
      <c r="AX322" s="280"/>
      <c r="AY322" s="280"/>
      <c r="AZ322" s="280"/>
      <c r="BA322" s="280"/>
      <c r="BB322" s="280"/>
      <c r="BC322" s="280"/>
      <c r="BD322" s="280"/>
      <c r="BE322" s="280"/>
      <c r="BF322" s="280"/>
      <c r="BG322" s="280"/>
      <c r="BH322" s="280"/>
      <c r="BI322" s="280"/>
      <c r="BJ322" s="280"/>
      <c r="BK322" s="280"/>
      <c r="BL322" s="280"/>
      <c r="BM322" s="280"/>
      <c r="BN322" s="280"/>
      <c r="BO322" s="280"/>
      <c r="BP322" s="280"/>
      <c r="BQ322" s="280"/>
      <c r="BR322" s="280"/>
      <c r="BS322" s="280"/>
      <c r="BT322" s="280"/>
      <c r="BU322" s="280"/>
      <c r="BV322" s="280"/>
      <c r="BW322" s="280"/>
      <c r="BX322" s="280"/>
      <c r="BY322" s="280"/>
      <c r="BZ322" s="280"/>
      <c r="CA322" s="280"/>
      <c r="CB322" s="280"/>
      <c r="CC322" s="280"/>
      <c r="CD322" s="280"/>
      <c r="CE322" s="280"/>
      <c r="CF322" s="280"/>
      <c r="CG322" s="280"/>
      <c r="CH322" s="280"/>
      <c r="CI322" s="280"/>
      <c r="CJ322" s="280"/>
      <c r="CK322" s="280"/>
      <c r="CL322" s="280"/>
      <c r="CM322" s="280"/>
      <c r="CN322" s="280"/>
      <c r="CO322" s="280"/>
      <c r="CP322" s="280"/>
      <c r="CQ322" s="280"/>
      <c r="CR322" s="280"/>
      <c r="CS322" s="280"/>
      <c r="CT322" s="280"/>
      <c r="CU322" s="280"/>
      <c r="CV322" s="280"/>
      <c r="CW322" s="280"/>
      <c r="CX322" s="280"/>
      <c r="CY322" s="280"/>
      <c r="CZ322" s="280"/>
      <c r="DA322" s="280"/>
      <c r="DB322" s="280"/>
      <c r="DC322" s="280"/>
      <c r="DD322" s="280"/>
      <c r="DE322" s="280"/>
      <c r="DF322" s="280"/>
      <c r="DG322" s="280"/>
      <c r="DH322" s="280"/>
      <c r="DI322" s="280"/>
      <c r="DJ322" s="280"/>
      <c r="DK322" s="280"/>
      <c r="DL322" s="280"/>
      <c r="DM322" s="280"/>
      <c r="DN322" s="280"/>
      <c r="DO322" s="280"/>
      <c r="DP322" s="280"/>
      <c r="DQ322" s="280"/>
      <c r="DR322" s="280"/>
      <c r="DS322" s="280"/>
      <c r="DT322" s="280"/>
      <c r="DU322" s="280"/>
      <c r="DV322" s="280"/>
      <c r="DW322" s="280"/>
      <c r="DX322" s="280"/>
      <c r="DY322" s="280"/>
      <c r="DZ322" s="280"/>
      <c r="EA322" s="280"/>
      <c r="EB322" s="280"/>
      <c r="EC322" s="280"/>
      <c r="ED322" s="280"/>
      <c r="EE322" s="280"/>
      <c r="EF322" s="280"/>
      <c r="EG322" s="280"/>
    </row>
    <row r="323" spans="1:137" x14ac:dyDescent="0.25">
      <c r="A323" s="112"/>
      <c r="B323" s="113"/>
      <c r="C323" s="114"/>
      <c r="D323" s="114"/>
      <c r="E323" s="114"/>
      <c r="F323" s="115"/>
      <c r="G323" s="274"/>
      <c r="H323" s="116"/>
      <c r="I323" s="118">
        <f>IF(H38=AB127,AC127,AC128)</f>
        <v>0</v>
      </c>
      <c r="J323" s="111"/>
      <c r="K323" s="119"/>
      <c r="L323" s="34"/>
      <c r="M323" s="34"/>
      <c r="N323" s="34"/>
      <c r="O323" s="34"/>
      <c r="P323" s="34"/>
      <c r="Q323" s="34"/>
      <c r="R323" s="34"/>
      <c r="S323" s="34"/>
      <c r="T323" s="34"/>
      <c r="U323" s="34"/>
      <c r="V323" s="280"/>
      <c r="W323" s="280"/>
      <c r="X323" s="280"/>
      <c r="Y323" s="280"/>
      <c r="Z323" s="280"/>
      <c r="AA323" s="280"/>
      <c r="AB323" s="280"/>
      <c r="AC323" s="280"/>
      <c r="AD323" s="280"/>
      <c r="AE323" s="280"/>
      <c r="AF323" s="280"/>
      <c r="AG323" s="280"/>
      <c r="AH323" s="280"/>
      <c r="AI323" s="280"/>
      <c r="AJ323" s="280"/>
      <c r="AK323" s="280"/>
      <c r="AL323" s="280"/>
      <c r="AM323" s="280"/>
      <c r="AN323" s="280"/>
      <c r="AO323" s="280"/>
      <c r="AP323" s="280"/>
      <c r="AQ323" s="280"/>
      <c r="AR323" s="280"/>
      <c r="AS323" s="280"/>
      <c r="AT323" s="280"/>
      <c r="AU323" s="280"/>
      <c r="AV323" s="280"/>
      <c r="AW323" s="280"/>
      <c r="AX323" s="280"/>
      <c r="AY323" s="280"/>
      <c r="AZ323" s="280"/>
      <c r="BA323" s="280"/>
      <c r="BB323" s="280"/>
      <c r="BC323" s="280"/>
      <c r="BD323" s="280"/>
      <c r="BE323" s="280"/>
      <c r="BF323" s="280"/>
      <c r="BG323" s="280"/>
      <c r="BH323" s="280"/>
      <c r="BI323" s="280"/>
      <c r="BJ323" s="280"/>
      <c r="BK323" s="280"/>
      <c r="BL323" s="280"/>
      <c r="BM323" s="280"/>
      <c r="BN323" s="280"/>
      <c r="BO323" s="280"/>
      <c r="BP323" s="280"/>
      <c r="BQ323" s="280"/>
      <c r="BR323" s="280"/>
      <c r="BS323" s="280"/>
      <c r="BT323" s="280"/>
      <c r="BU323" s="280"/>
      <c r="BV323" s="280"/>
      <c r="BW323" s="280"/>
      <c r="BX323" s="280"/>
      <c r="BY323" s="280"/>
      <c r="BZ323" s="280"/>
      <c r="CA323" s="280"/>
      <c r="CB323" s="280"/>
      <c r="CC323" s="280"/>
      <c r="CD323" s="280"/>
      <c r="CE323" s="280"/>
      <c r="CF323" s="280"/>
      <c r="CG323" s="280"/>
      <c r="CH323" s="280"/>
      <c r="CI323" s="280"/>
      <c r="CJ323" s="280"/>
      <c r="CK323" s="280"/>
      <c r="CL323" s="280"/>
      <c r="CM323" s="280"/>
      <c r="CN323" s="280"/>
      <c r="CO323" s="280"/>
      <c r="CP323" s="280"/>
      <c r="CQ323" s="280"/>
      <c r="CR323" s="280"/>
      <c r="CS323" s="280"/>
      <c r="CT323" s="280"/>
      <c r="CU323" s="280"/>
      <c r="CV323" s="280"/>
      <c r="CW323" s="280"/>
      <c r="CX323" s="280"/>
      <c r="CY323" s="280"/>
      <c r="CZ323" s="280"/>
      <c r="DA323" s="280"/>
      <c r="DB323" s="280"/>
      <c r="DC323" s="280"/>
      <c r="DD323" s="280"/>
      <c r="DE323" s="280"/>
      <c r="DF323" s="280"/>
      <c r="DG323" s="280"/>
      <c r="DH323" s="280"/>
      <c r="DI323" s="280"/>
      <c r="DJ323" s="280"/>
      <c r="DK323" s="280"/>
      <c r="DL323" s="280"/>
      <c r="DM323" s="280"/>
      <c r="DN323" s="280"/>
      <c r="DO323" s="280"/>
      <c r="DP323" s="280"/>
      <c r="DQ323" s="280"/>
      <c r="DR323" s="280"/>
      <c r="DS323" s="280"/>
      <c r="DT323" s="280"/>
      <c r="DU323" s="280"/>
      <c r="DV323" s="280"/>
      <c r="DW323" s="280"/>
      <c r="DX323" s="280"/>
      <c r="DY323" s="280"/>
      <c r="DZ323" s="280"/>
      <c r="EA323" s="280"/>
      <c r="EB323" s="280"/>
      <c r="EC323" s="280"/>
      <c r="ED323" s="280"/>
      <c r="EE323" s="280"/>
      <c r="EF323" s="280"/>
      <c r="EG323" s="280"/>
    </row>
    <row r="324" spans="1:137" x14ac:dyDescent="0.25">
      <c r="A324" s="112"/>
      <c r="B324" s="113"/>
      <c r="C324" s="114"/>
      <c r="D324" s="114"/>
      <c r="E324" s="114"/>
      <c r="F324" s="115"/>
      <c r="G324" s="274"/>
      <c r="H324" s="116"/>
      <c r="I324" s="118">
        <f>IF(H39=AB128,AC128,AC129)</f>
        <v>0</v>
      </c>
      <c r="J324" s="111"/>
      <c r="K324" s="119"/>
      <c r="L324" s="34"/>
      <c r="M324" s="34"/>
      <c r="N324" s="34"/>
      <c r="O324" s="34"/>
      <c r="P324" s="34"/>
      <c r="Q324" s="34"/>
      <c r="R324" s="34"/>
      <c r="S324" s="34"/>
      <c r="T324" s="34"/>
      <c r="U324" s="34"/>
      <c r="V324" s="280"/>
      <c r="W324" s="280"/>
      <c r="X324" s="280"/>
      <c r="Y324" s="280"/>
      <c r="Z324" s="280"/>
      <c r="AA324" s="280"/>
      <c r="AB324" s="280"/>
      <c r="AC324" s="280"/>
      <c r="AD324" s="280"/>
      <c r="AE324" s="280"/>
      <c r="AF324" s="280"/>
      <c r="AG324" s="280"/>
      <c r="AH324" s="280"/>
      <c r="AI324" s="280"/>
      <c r="AJ324" s="280"/>
      <c r="AK324" s="280"/>
      <c r="AL324" s="280"/>
      <c r="AM324" s="280"/>
      <c r="AN324" s="280"/>
      <c r="AO324" s="280"/>
      <c r="AP324" s="280"/>
      <c r="AQ324" s="280"/>
      <c r="AR324" s="280"/>
      <c r="AS324" s="280"/>
      <c r="AT324" s="280"/>
      <c r="AU324" s="280"/>
      <c r="AV324" s="280"/>
      <c r="AW324" s="280"/>
      <c r="AX324" s="280"/>
      <c r="AY324" s="280"/>
      <c r="AZ324" s="280"/>
      <c r="BA324" s="280"/>
      <c r="BB324" s="280"/>
      <c r="BC324" s="280"/>
      <c r="BD324" s="280"/>
      <c r="BE324" s="280"/>
      <c r="BF324" s="280"/>
      <c r="BG324" s="280"/>
      <c r="BH324" s="280"/>
      <c r="BI324" s="280"/>
      <c r="BJ324" s="280"/>
      <c r="BK324" s="280"/>
      <c r="BL324" s="280"/>
      <c r="BM324" s="280"/>
      <c r="BN324" s="280"/>
      <c r="BO324" s="280"/>
      <c r="BP324" s="280"/>
      <c r="BQ324" s="280"/>
      <c r="BR324" s="280"/>
      <c r="BS324" s="280"/>
      <c r="BT324" s="280"/>
      <c r="BU324" s="280"/>
      <c r="BV324" s="280"/>
      <c r="BW324" s="280"/>
      <c r="BX324" s="280"/>
      <c r="BY324" s="280"/>
      <c r="BZ324" s="280"/>
      <c r="CA324" s="280"/>
      <c r="CB324" s="280"/>
      <c r="CC324" s="280"/>
      <c r="CD324" s="280"/>
      <c r="CE324" s="280"/>
      <c r="CF324" s="280"/>
      <c r="CG324" s="280"/>
      <c r="CH324" s="280"/>
      <c r="CI324" s="280"/>
      <c r="CJ324" s="280"/>
      <c r="CK324" s="280"/>
      <c r="CL324" s="280"/>
      <c r="CM324" s="280"/>
      <c r="CN324" s="280"/>
      <c r="CO324" s="280"/>
      <c r="CP324" s="280"/>
      <c r="CQ324" s="280"/>
      <c r="CR324" s="280"/>
      <c r="CS324" s="280"/>
      <c r="CT324" s="280"/>
      <c r="CU324" s="280"/>
      <c r="CV324" s="280"/>
      <c r="CW324" s="280"/>
      <c r="CX324" s="280"/>
      <c r="CY324" s="280"/>
      <c r="CZ324" s="280"/>
      <c r="DA324" s="280"/>
      <c r="DB324" s="280"/>
      <c r="DC324" s="280"/>
      <c r="DD324" s="280"/>
      <c r="DE324" s="280"/>
      <c r="DF324" s="280"/>
      <c r="DG324" s="280"/>
      <c r="DH324" s="280"/>
      <c r="DI324" s="280"/>
      <c r="DJ324" s="280"/>
      <c r="DK324" s="280"/>
      <c r="DL324" s="280"/>
      <c r="DM324" s="280"/>
      <c r="DN324" s="280"/>
      <c r="DO324" s="280"/>
      <c r="DP324" s="280"/>
      <c r="DQ324" s="280"/>
      <c r="DR324" s="280"/>
      <c r="DS324" s="280"/>
      <c r="DT324" s="280"/>
      <c r="DU324" s="280"/>
      <c r="DV324" s="280"/>
      <c r="DW324" s="280"/>
      <c r="DX324" s="280"/>
      <c r="DY324" s="280"/>
      <c r="DZ324" s="280"/>
      <c r="EA324" s="280"/>
      <c r="EB324" s="280"/>
      <c r="EC324" s="280"/>
      <c r="ED324" s="280"/>
      <c r="EE324" s="280"/>
      <c r="EF324" s="280"/>
      <c r="EG324" s="280"/>
    </row>
    <row r="325" spans="1:137" x14ac:dyDescent="0.25">
      <c r="A325" s="112"/>
      <c r="B325" s="113"/>
      <c r="C325" s="114"/>
      <c r="D325" s="114"/>
      <c r="E325" s="114"/>
      <c r="F325" s="115"/>
      <c r="G325" s="274"/>
      <c r="H325" s="116"/>
      <c r="I325" s="118"/>
      <c r="J325" s="111"/>
      <c r="K325" s="119"/>
      <c r="L325" s="34"/>
      <c r="M325" s="34"/>
      <c r="N325" s="34"/>
      <c r="O325" s="34"/>
      <c r="P325" s="34"/>
      <c r="Q325" s="34"/>
      <c r="R325" s="34"/>
      <c r="S325" s="34"/>
      <c r="T325" s="34"/>
      <c r="U325" s="34"/>
      <c r="V325" s="280"/>
      <c r="W325" s="280"/>
      <c r="X325" s="280"/>
      <c r="Y325" s="280"/>
      <c r="Z325" s="280"/>
      <c r="AA325" s="280"/>
      <c r="AB325" s="280"/>
      <c r="AC325" s="280"/>
      <c r="AD325" s="280"/>
      <c r="AE325" s="280"/>
      <c r="AF325" s="280"/>
      <c r="AG325" s="280"/>
      <c r="AH325" s="280"/>
      <c r="AI325" s="280"/>
      <c r="AJ325" s="280"/>
      <c r="AK325" s="280"/>
      <c r="AL325" s="280"/>
      <c r="AM325" s="280"/>
      <c r="AN325" s="280"/>
      <c r="AO325" s="280"/>
      <c r="AP325" s="280"/>
      <c r="AQ325" s="280"/>
      <c r="AR325" s="280"/>
      <c r="AS325" s="280"/>
      <c r="AT325" s="280"/>
      <c r="AU325" s="280"/>
      <c r="AV325" s="280"/>
      <c r="AW325" s="280"/>
      <c r="AX325" s="280"/>
      <c r="AY325" s="280"/>
      <c r="AZ325" s="280"/>
      <c r="BA325" s="280"/>
      <c r="BB325" s="280"/>
      <c r="BC325" s="280"/>
      <c r="BD325" s="280"/>
      <c r="BE325" s="280"/>
      <c r="BF325" s="280"/>
      <c r="BG325" s="280"/>
      <c r="BH325" s="280"/>
      <c r="BI325" s="280"/>
      <c r="BJ325" s="280"/>
      <c r="BK325" s="280"/>
      <c r="BL325" s="280"/>
      <c r="BM325" s="280"/>
      <c r="BN325" s="280"/>
      <c r="BO325" s="280"/>
      <c r="BP325" s="280"/>
      <c r="BQ325" s="280"/>
      <c r="BR325" s="280"/>
      <c r="BS325" s="280"/>
      <c r="BT325" s="280"/>
      <c r="BU325" s="280"/>
      <c r="BV325" s="280"/>
      <c r="BW325" s="280"/>
      <c r="BX325" s="280"/>
      <c r="BY325" s="280"/>
      <c r="BZ325" s="280"/>
      <c r="CA325" s="280"/>
      <c r="CB325" s="280"/>
      <c r="CC325" s="280"/>
      <c r="CD325" s="280"/>
      <c r="CE325" s="280"/>
      <c r="CF325" s="280"/>
      <c r="CG325" s="280"/>
      <c r="CH325" s="280"/>
      <c r="CI325" s="280"/>
      <c r="CJ325" s="280"/>
      <c r="CK325" s="280"/>
      <c r="CL325" s="280"/>
      <c r="CM325" s="280"/>
      <c r="CN325" s="280"/>
      <c r="CO325" s="280"/>
      <c r="CP325" s="280"/>
      <c r="CQ325" s="280"/>
      <c r="CR325" s="280"/>
      <c r="CS325" s="280"/>
      <c r="CT325" s="280"/>
      <c r="CU325" s="280"/>
      <c r="CV325" s="280"/>
      <c r="CW325" s="280"/>
      <c r="CX325" s="280"/>
      <c r="CY325" s="280"/>
      <c r="CZ325" s="280"/>
      <c r="DA325" s="280"/>
      <c r="DB325" s="280"/>
      <c r="DC325" s="280"/>
      <c r="DD325" s="280"/>
      <c r="DE325" s="280"/>
      <c r="DF325" s="280"/>
      <c r="DG325" s="280"/>
      <c r="DH325" s="280"/>
      <c r="DI325" s="280"/>
      <c r="DJ325" s="280"/>
      <c r="DK325" s="280"/>
      <c r="DL325" s="280"/>
      <c r="DM325" s="280"/>
      <c r="DN325" s="280"/>
      <c r="DO325" s="280"/>
      <c r="DP325" s="280"/>
      <c r="DQ325" s="280"/>
      <c r="DR325" s="280"/>
      <c r="DS325" s="280"/>
      <c r="DT325" s="280"/>
      <c r="DU325" s="280"/>
      <c r="DV325" s="280"/>
      <c r="DW325" s="280"/>
      <c r="DX325" s="280"/>
      <c r="DY325" s="280"/>
      <c r="DZ325" s="280"/>
      <c r="EA325" s="280"/>
      <c r="EB325" s="280"/>
      <c r="EC325" s="280"/>
      <c r="ED325" s="280"/>
      <c r="EE325" s="280"/>
      <c r="EF325" s="280"/>
      <c r="EG325" s="280"/>
    </row>
    <row r="326" spans="1:137" x14ac:dyDescent="0.25">
      <c r="A326" s="112"/>
      <c r="B326" s="113"/>
      <c r="C326" s="114"/>
      <c r="D326" s="114"/>
      <c r="E326" s="114"/>
      <c r="F326" s="115"/>
      <c r="G326" s="274"/>
      <c r="H326" s="116"/>
      <c r="I326" s="118"/>
      <c r="J326" s="111"/>
      <c r="K326" s="119"/>
      <c r="L326" s="34"/>
      <c r="M326" s="34"/>
      <c r="N326" s="34"/>
      <c r="O326" s="34"/>
      <c r="P326" s="34"/>
      <c r="Q326" s="34"/>
      <c r="R326" s="34"/>
      <c r="S326" s="34"/>
      <c r="T326" s="34"/>
      <c r="U326" s="34"/>
      <c r="V326" s="280"/>
      <c r="W326" s="280"/>
      <c r="X326" s="280"/>
      <c r="Y326" s="280"/>
      <c r="Z326" s="280"/>
      <c r="AA326" s="280"/>
      <c r="AB326" s="280"/>
      <c r="AC326" s="280"/>
      <c r="AD326" s="280"/>
      <c r="AE326" s="280"/>
      <c r="AF326" s="280"/>
      <c r="AG326" s="280"/>
      <c r="AH326" s="280"/>
      <c r="AI326" s="280"/>
      <c r="AJ326" s="280"/>
      <c r="AK326" s="280"/>
      <c r="AL326" s="280"/>
      <c r="AM326" s="280"/>
      <c r="AN326" s="280"/>
      <c r="AO326" s="280"/>
      <c r="AP326" s="280"/>
      <c r="AQ326" s="280"/>
      <c r="AR326" s="280"/>
      <c r="AS326" s="280"/>
      <c r="AT326" s="280"/>
      <c r="AU326" s="280"/>
      <c r="AV326" s="280"/>
      <c r="AW326" s="280"/>
      <c r="AX326" s="280"/>
      <c r="AY326" s="280"/>
      <c r="AZ326" s="280"/>
      <c r="BA326" s="280"/>
      <c r="BB326" s="280"/>
      <c r="BC326" s="280"/>
      <c r="BD326" s="280"/>
      <c r="BE326" s="280"/>
      <c r="BF326" s="280"/>
      <c r="BG326" s="280"/>
      <c r="BH326" s="280"/>
      <c r="BI326" s="280"/>
      <c r="BJ326" s="280"/>
      <c r="BK326" s="280"/>
      <c r="BL326" s="280"/>
      <c r="BM326" s="280"/>
      <c r="BN326" s="280"/>
      <c r="BO326" s="280"/>
      <c r="BP326" s="280"/>
      <c r="BQ326" s="280"/>
      <c r="BR326" s="280"/>
      <c r="BS326" s="280"/>
      <c r="BT326" s="280"/>
      <c r="BU326" s="280"/>
      <c r="BV326" s="280"/>
      <c r="BW326" s="280"/>
      <c r="BX326" s="280"/>
      <c r="BY326" s="280"/>
      <c r="BZ326" s="280"/>
      <c r="CA326" s="280"/>
      <c r="CB326" s="280"/>
      <c r="CC326" s="280"/>
      <c r="CD326" s="280"/>
      <c r="CE326" s="280"/>
      <c r="CF326" s="280"/>
      <c r="CG326" s="280"/>
      <c r="CH326" s="280"/>
      <c r="CI326" s="280"/>
      <c r="CJ326" s="280"/>
      <c r="CK326" s="280"/>
      <c r="CL326" s="280"/>
      <c r="CM326" s="280"/>
      <c r="CN326" s="280"/>
      <c r="CO326" s="280"/>
      <c r="CP326" s="280"/>
      <c r="CQ326" s="280"/>
      <c r="CR326" s="280"/>
      <c r="CS326" s="280"/>
      <c r="CT326" s="280"/>
      <c r="CU326" s="280"/>
      <c r="CV326" s="280"/>
      <c r="CW326" s="280"/>
      <c r="CX326" s="280"/>
      <c r="CY326" s="280"/>
      <c r="CZ326" s="280"/>
      <c r="DA326" s="280"/>
      <c r="DB326" s="280"/>
      <c r="DC326" s="280"/>
      <c r="DD326" s="280"/>
      <c r="DE326" s="280"/>
      <c r="DF326" s="280"/>
      <c r="DG326" s="280"/>
      <c r="DH326" s="280"/>
      <c r="DI326" s="280"/>
      <c r="DJ326" s="280"/>
      <c r="DK326" s="280"/>
      <c r="DL326" s="280"/>
      <c r="DM326" s="280"/>
      <c r="DN326" s="280"/>
      <c r="DO326" s="280"/>
      <c r="DP326" s="280"/>
      <c r="DQ326" s="280"/>
      <c r="DR326" s="280"/>
      <c r="DS326" s="280"/>
      <c r="DT326" s="280"/>
      <c r="DU326" s="280"/>
      <c r="DV326" s="280"/>
      <c r="DW326" s="280"/>
      <c r="DX326" s="280"/>
      <c r="DY326" s="280"/>
      <c r="DZ326" s="280"/>
      <c r="EA326" s="280"/>
      <c r="EB326" s="280"/>
      <c r="EC326" s="280"/>
      <c r="ED326" s="280"/>
      <c r="EE326" s="280"/>
      <c r="EF326" s="280"/>
      <c r="EG326" s="280"/>
    </row>
    <row r="327" spans="1:137" x14ac:dyDescent="0.25">
      <c r="A327" s="112"/>
      <c r="B327" s="113"/>
      <c r="C327" s="114"/>
      <c r="D327" s="114"/>
      <c r="E327" s="114"/>
      <c r="F327" s="115"/>
      <c r="G327" s="274"/>
      <c r="H327" s="116"/>
      <c r="I327" s="118"/>
      <c r="J327" s="111"/>
      <c r="K327" s="119"/>
      <c r="L327" s="34"/>
      <c r="M327" s="34"/>
      <c r="N327" s="34"/>
      <c r="O327" s="34"/>
      <c r="P327" s="34"/>
      <c r="Q327" s="34"/>
      <c r="R327" s="34"/>
      <c r="S327" s="34"/>
      <c r="T327" s="34"/>
      <c r="U327" s="34"/>
      <c r="V327" s="280"/>
      <c r="W327" s="280"/>
      <c r="X327" s="280"/>
      <c r="Y327" s="280"/>
      <c r="Z327" s="280"/>
      <c r="AA327" s="280"/>
      <c r="AB327" s="280"/>
      <c r="AC327" s="280"/>
      <c r="AD327" s="280"/>
      <c r="AE327" s="280"/>
      <c r="AF327" s="280"/>
      <c r="AG327" s="280"/>
      <c r="AH327" s="280"/>
      <c r="AI327" s="280"/>
      <c r="AJ327" s="280"/>
      <c r="AK327" s="280"/>
      <c r="AL327" s="280"/>
      <c r="AM327" s="280"/>
      <c r="AN327" s="280"/>
      <c r="AO327" s="280"/>
      <c r="AP327" s="280"/>
      <c r="AQ327" s="280"/>
      <c r="AR327" s="280"/>
      <c r="AS327" s="280"/>
      <c r="AT327" s="280"/>
      <c r="AU327" s="280"/>
      <c r="AV327" s="280"/>
      <c r="AW327" s="280"/>
      <c r="AX327" s="280"/>
      <c r="AY327" s="280"/>
      <c r="AZ327" s="280"/>
      <c r="BA327" s="280"/>
      <c r="BB327" s="280"/>
      <c r="BC327" s="280"/>
      <c r="BD327" s="280"/>
      <c r="BE327" s="280"/>
      <c r="BF327" s="280"/>
      <c r="BG327" s="280"/>
      <c r="BH327" s="280"/>
      <c r="BI327" s="280"/>
      <c r="BJ327" s="280"/>
      <c r="BK327" s="280"/>
      <c r="BL327" s="280"/>
      <c r="BM327" s="280"/>
      <c r="BN327" s="280"/>
      <c r="BO327" s="280"/>
      <c r="BP327" s="280"/>
      <c r="BQ327" s="280"/>
      <c r="BR327" s="280"/>
      <c r="BS327" s="280"/>
      <c r="BT327" s="280"/>
      <c r="BU327" s="280"/>
      <c r="BV327" s="280"/>
      <c r="BW327" s="280"/>
      <c r="BX327" s="280"/>
      <c r="BY327" s="280"/>
      <c r="BZ327" s="280"/>
      <c r="CA327" s="280"/>
      <c r="CB327" s="280"/>
      <c r="CC327" s="280"/>
      <c r="CD327" s="280"/>
      <c r="CE327" s="280"/>
      <c r="CF327" s="280"/>
      <c r="CG327" s="280"/>
      <c r="CH327" s="280"/>
      <c r="CI327" s="280"/>
      <c r="CJ327" s="280"/>
      <c r="CK327" s="280"/>
      <c r="CL327" s="280"/>
      <c r="CM327" s="280"/>
      <c r="CN327" s="280"/>
      <c r="CO327" s="280"/>
      <c r="CP327" s="280"/>
      <c r="CQ327" s="280"/>
      <c r="CR327" s="280"/>
      <c r="CS327" s="280"/>
      <c r="CT327" s="280"/>
      <c r="CU327" s="280"/>
      <c r="CV327" s="280"/>
      <c r="CW327" s="280"/>
      <c r="CX327" s="280"/>
      <c r="CY327" s="280"/>
      <c r="CZ327" s="280"/>
      <c r="DA327" s="280"/>
      <c r="DB327" s="280"/>
      <c r="DC327" s="280"/>
      <c r="DD327" s="280"/>
      <c r="DE327" s="280"/>
      <c r="DF327" s="280"/>
      <c r="DG327" s="280"/>
      <c r="DH327" s="280"/>
      <c r="DI327" s="280"/>
      <c r="DJ327" s="280"/>
      <c r="DK327" s="280"/>
      <c r="DL327" s="280"/>
      <c r="DM327" s="280"/>
      <c r="DN327" s="280"/>
      <c r="DO327" s="280"/>
      <c r="DP327" s="280"/>
      <c r="DQ327" s="280"/>
      <c r="DR327" s="280"/>
      <c r="DS327" s="280"/>
      <c r="DT327" s="280"/>
      <c r="DU327" s="280"/>
      <c r="DV327" s="280"/>
      <c r="DW327" s="280"/>
      <c r="DX327" s="280"/>
      <c r="DY327" s="280"/>
      <c r="DZ327" s="280"/>
      <c r="EA327" s="280"/>
      <c r="EB327" s="280"/>
      <c r="EC327" s="280"/>
      <c r="ED327" s="280"/>
      <c r="EE327" s="280"/>
      <c r="EF327" s="280"/>
      <c r="EG327" s="280"/>
    </row>
    <row r="328" spans="1:137" x14ac:dyDescent="0.25">
      <c r="A328" s="112"/>
      <c r="B328" s="113"/>
      <c r="C328" s="114"/>
      <c r="D328" s="114"/>
      <c r="E328" s="114"/>
      <c r="F328" s="115"/>
      <c r="G328" s="274"/>
      <c r="H328" s="116"/>
      <c r="I328" s="118"/>
      <c r="J328" s="111"/>
      <c r="K328" s="119"/>
      <c r="L328" s="34"/>
      <c r="M328" s="34"/>
      <c r="N328" s="34"/>
      <c r="O328" s="34"/>
      <c r="P328" s="34"/>
      <c r="Q328" s="34"/>
      <c r="R328" s="34"/>
      <c r="S328" s="34"/>
      <c r="T328" s="34"/>
      <c r="U328" s="34"/>
      <c r="V328" s="280"/>
      <c r="W328" s="280"/>
      <c r="X328" s="280"/>
      <c r="Y328" s="280"/>
      <c r="Z328" s="280"/>
      <c r="AA328" s="280"/>
      <c r="AB328" s="280"/>
      <c r="AC328" s="280"/>
      <c r="AD328" s="280"/>
      <c r="AE328" s="280"/>
      <c r="AF328" s="280"/>
      <c r="AG328" s="280"/>
      <c r="AH328" s="280"/>
      <c r="AI328" s="280"/>
      <c r="AJ328" s="280"/>
      <c r="AK328" s="280"/>
      <c r="AL328" s="280"/>
      <c r="AM328" s="280"/>
      <c r="AN328" s="280"/>
      <c r="AO328" s="280"/>
      <c r="AP328" s="280"/>
      <c r="AQ328" s="280"/>
      <c r="AR328" s="280"/>
      <c r="AS328" s="280"/>
      <c r="AT328" s="280"/>
      <c r="AU328" s="280"/>
      <c r="AV328" s="280"/>
      <c r="AW328" s="280"/>
      <c r="AX328" s="280"/>
      <c r="AY328" s="280"/>
      <c r="AZ328" s="280"/>
      <c r="BA328" s="280"/>
      <c r="BB328" s="280"/>
      <c r="BC328" s="280"/>
      <c r="BD328" s="280"/>
      <c r="BE328" s="280"/>
      <c r="BF328" s="280"/>
      <c r="BG328" s="280"/>
      <c r="BH328" s="280"/>
      <c r="BI328" s="280"/>
      <c r="BJ328" s="280"/>
      <c r="BK328" s="280"/>
      <c r="BL328" s="280"/>
      <c r="BM328" s="280"/>
      <c r="BN328" s="280"/>
      <c r="BO328" s="280"/>
      <c r="BP328" s="280"/>
      <c r="BQ328" s="280"/>
      <c r="BR328" s="280"/>
      <c r="BS328" s="280"/>
      <c r="BT328" s="280"/>
      <c r="BU328" s="280"/>
      <c r="BV328" s="280"/>
      <c r="BW328" s="280"/>
      <c r="BX328" s="280"/>
      <c r="BY328" s="280"/>
      <c r="BZ328" s="280"/>
      <c r="CA328" s="280"/>
      <c r="CB328" s="280"/>
      <c r="CC328" s="280"/>
      <c r="CD328" s="280"/>
      <c r="CE328" s="280"/>
      <c r="CF328" s="280"/>
      <c r="CG328" s="280"/>
      <c r="CH328" s="280"/>
      <c r="CI328" s="280"/>
      <c r="CJ328" s="280"/>
      <c r="CK328" s="280"/>
      <c r="CL328" s="280"/>
      <c r="CM328" s="280"/>
      <c r="CN328" s="280"/>
      <c r="CO328" s="280"/>
      <c r="CP328" s="280"/>
      <c r="CQ328" s="280"/>
      <c r="CR328" s="280"/>
      <c r="CS328" s="280"/>
      <c r="CT328" s="280"/>
      <c r="CU328" s="280"/>
      <c r="CV328" s="280"/>
      <c r="CW328" s="280"/>
      <c r="CX328" s="280"/>
      <c r="CY328" s="280"/>
      <c r="CZ328" s="280"/>
      <c r="DA328" s="280"/>
      <c r="DB328" s="280"/>
      <c r="DC328" s="280"/>
      <c r="DD328" s="280"/>
      <c r="DE328" s="280"/>
      <c r="DF328" s="280"/>
      <c r="DG328" s="280"/>
      <c r="DH328" s="280"/>
      <c r="DI328" s="280"/>
      <c r="DJ328" s="280"/>
      <c r="DK328" s="280"/>
      <c r="DL328" s="280"/>
      <c r="DM328" s="280"/>
      <c r="DN328" s="280"/>
      <c r="DO328" s="280"/>
      <c r="DP328" s="280"/>
      <c r="DQ328" s="280"/>
      <c r="DR328" s="280"/>
      <c r="DS328" s="280"/>
      <c r="DT328" s="280"/>
      <c r="DU328" s="280"/>
      <c r="DV328" s="280"/>
      <c r="DW328" s="280"/>
      <c r="DX328" s="280"/>
      <c r="DY328" s="280"/>
      <c r="DZ328" s="280"/>
      <c r="EA328" s="280"/>
      <c r="EB328" s="280"/>
      <c r="EC328" s="280"/>
      <c r="ED328" s="280"/>
      <c r="EE328" s="280"/>
      <c r="EF328" s="280"/>
      <c r="EG328" s="280"/>
    </row>
    <row r="329" spans="1:137" x14ac:dyDescent="0.25">
      <c r="A329" s="112"/>
      <c r="B329" s="113"/>
      <c r="C329" s="114"/>
      <c r="D329" s="114"/>
      <c r="E329" s="114"/>
      <c r="F329" s="115"/>
      <c r="G329" s="274"/>
      <c r="H329" s="116"/>
      <c r="I329" s="118"/>
      <c r="J329" s="111"/>
      <c r="K329" s="119"/>
      <c r="L329" s="34"/>
      <c r="M329" s="34"/>
      <c r="N329" s="34"/>
      <c r="O329" s="34"/>
      <c r="P329" s="34"/>
      <c r="Q329" s="34"/>
      <c r="R329" s="34"/>
      <c r="S329" s="34"/>
      <c r="T329" s="34"/>
      <c r="U329" s="34"/>
      <c r="V329" s="280"/>
      <c r="W329" s="280"/>
      <c r="X329" s="280"/>
      <c r="Y329" s="280"/>
      <c r="Z329" s="280"/>
      <c r="AA329" s="280"/>
      <c r="AB329" s="280"/>
      <c r="AC329" s="280"/>
      <c r="AD329" s="280"/>
      <c r="AE329" s="280"/>
      <c r="AF329" s="280"/>
      <c r="AG329" s="280"/>
      <c r="AH329" s="280"/>
      <c r="AI329" s="280"/>
      <c r="AJ329" s="280"/>
      <c r="AK329" s="280"/>
      <c r="AL329" s="280"/>
      <c r="AM329" s="280"/>
      <c r="AN329" s="280"/>
      <c r="AO329" s="280"/>
      <c r="AP329" s="280"/>
      <c r="AQ329" s="280"/>
      <c r="AR329" s="280"/>
      <c r="AS329" s="280"/>
      <c r="AT329" s="280"/>
      <c r="AU329" s="280"/>
      <c r="AV329" s="280"/>
      <c r="AW329" s="280"/>
      <c r="AX329" s="280"/>
      <c r="AY329" s="280"/>
      <c r="AZ329" s="280"/>
      <c r="BA329" s="280"/>
      <c r="BB329" s="280"/>
      <c r="BC329" s="280"/>
      <c r="BD329" s="280"/>
      <c r="BE329" s="280"/>
      <c r="BF329" s="280"/>
      <c r="BG329" s="280"/>
      <c r="BH329" s="280"/>
      <c r="BI329" s="280"/>
      <c r="BJ329" s="280"/>
      <c r="BK329" s="280"/>
      <c r="BL329" s="280"/>
      <c r="BM329" s="280"/>
      <c r="BN329" s="280"/>
      <c r="BO329" s="280"/>
      <c r="BP329" s="280"/>
      <c r="BQ329" s="280"/>
      <c r="BR329" s="280"/>
      <c r="BS329" s="280"/>
      <c r="BT329" s="280"/>
      <c r="BU329" s="280"/>
      <c r="BV329" s="280"/>
      <c r="BW329" s="280"/>
      <c r="BX329" s="280"/>
      <c r="BY329" s="280"/>
      <c r="BZ329" s="280"/>
      <c r="CA329" s="280"/>
      <c r="CB329" s="280"/>
      <c r="CC329" s="280"/>
      <c r="CD329" s="280"/>
      <c r="CE329" s="280"/>
      <c r="CF329" s="280"/>
      <c r="CG329" s="280"/>
      <c r="CH329" s="280"/>
      <c r="CI329" s="280"/>
      <c r="CJ329" s="280"/>
      <c r="CK329" s="280"/>
      <c r="CL329" s="280"/>
      <c r="CM329" s="280"/>
      <c r="CN329" s="280"/>
      <c r="CO329" s="280"/>
      <c r="CP329" s="280"/>
      <c r="CQ329" s="280"/>
      <c r="CR329" s="280"/>
      <c r="CS329" s="280"/>
      <c r="CT329" s="280"/>
      <c r="CU329" s="280"/>
      <c r="CV329" s="280"/>
      <c r="CW329" s="280"/>
      <c r="CX329" s="280"/>
      <c r="CY329" s="280"/>
      <c r="CZ329" s="280"/>
      <c r="DA329" s="280"/>
      <c r="DB329" s="280"/>
      <c r="DC329" s="280"/>
      <c r="DD329" s="280"/>
      <c r="DE329" s="280"/>
      <c r="DF329" s="280"/>
      <c r="DG329" s="280"/>
      <c r="DH329" s="280"/>
      <c r="DI329" s="280"/>
      <c r="DJ329" s="280"/>
      <c r="DK329" s="280"/>
      <c r="DL329" s="280"/>
      <c r="DM329" s="280"/>
      <c r="DN329" s="280"/>
      <c r="DO329" s="280"/>
      <c r="DP329" s="280"/>
      <c r="DQ329" s="280"/>
      <c r="DR329" s="280"/>
      <c r="DS329" s="280"/>
      <c r="DT329" s="280"/>
      <c r="DU329" s="280"/>
      <c r="DV329" s="280"/>
      <c r="DW329" s="280"/>
      <c r="DX329" s="280"/>
      <c r="DY329" s="280"/>
      <c r="DZ329" s="280"/>
      <c r="EA329" s="280"/>
      <c r="EB329" s="280"/>
      <c r="EC329" s="280"/>
      <c r="ED329" s="280"/>
      <c r="EE329" s="280"/>
      <c r="EF329" s="280"/>
      <c r="EG329" s="280"/>
    </row>
    <row r="330" spans="1:137" x14ac:dyDescent="0.25">
      <c r="A330" s="112"/>
      <c r="B330" s="113"/>
      <c r="C330" s="114"/>
      <c r="D330" s="114"/>
      <c r="E330" s="114"/>
      <c r="F330" s="115"/>
      <c r="G330" s="274"/>
      <c r="H330" s="116"/>
      <c r="I330" s="118"/>
      <c r="J330" s="111"/>
      <c r="K330" s="34"/>
      <c r="L330" s="34"/>
      <c r="M330" s="34"/>
      <c r="N330" s="34"/>
      <c r="O330" s="34"/>
      <c r="P330" s="34"/>
      <c r="Q330" s="34"/>
      <c r="R330" s="34"/>
      <c r="S330" s="34"/>
      <c r="T330" s="34"/>
      <c r="U330" s="34"/>
      <c r="V330" s="280"/>
      <c r="W330" s="280"/>
      <c r="X330" s="280"/>
      <c r="Y330" s="280"/>
      <c r="Z330" s="280"/>
      <c r="AA330" s="280"/>
      <c r="AB330" s="280"/>
      <c r="AC330" s="280"/>
      <c r="AD330" s="280"/>
      <c r="AE330" s="280"/>
      <c r="AF330" s="280"/>
      <c r="AG330" s="280"/>
      <c r="AH330" s="280"/>
      <c r="AI330" s="280"/>
      <c r="AJ330" s="280"/>
      <c r="AK330" s="280"/>
      <c r="AL330" s="280"/>
      <c r="AM330" s="280"/>
      <c r="AN330" s="280"/>
      <c r="AO330" s="280"/>
      <c r="AP330" s="280"/>
      <c r="AQ330" s="280"/>
      <c r="AR330" s="280"/>
      <c r="AS330" s="280"/>
      <c r="AT330" s="280"/>
      <c r="AU330" s="280"/>
      <c r="AV330" s="280"/>
      <c r="AW330" s="280"/>
      <c r="AX330" s="280"/>
      <c r="AY330" s="280"/>
      <c r="AZ330" s="280"/>
      <c r="BA330" s="280"/>
      <c r="BB330" s="280"/>
      <c r="BC330" s="280"/>
      <c r="BD330" s="280"/>
      <c r="BE330" s="280"/>
      <c r="BF330" s="280"/>
      <c r="BG330" s="280"/>
      <c r="BH330" s="280"/>
      <c r="BI330" s="280"/>
      <c r="BJ330" s="280"/>
      <c r="BK330" s="280"/>
      <c r="BL330" s="280"/>
      <c r="BM330" s="280"/>
      <c r="BN330" s="280"/>
      <c r="BO330" s="280"/>
      <c r="BP330" s="280"/>
      <c r="BQ330" s="280"/>
      <c r="BR330" s="280"/>
      <c r="BS330" s="280"/>
      <c r="BT330" s="280"/>
      <c r="BU330" s="280"/>
      <c r="BV330" s="280"/>
      <c r="BW330" s="280"/>
      <c r="BX330" s="280"/>
      <c r="BY330" s="280"/>
      <c r="BZ330" s="280"/>
      <c r="CA330" s="280"/>
      <c r="CB330" s="280"/>
      <c r="CC330" s="280"/>
      <c r="CD330" s="280"/>
      <c r="CE330" s="280"/>
      <c r="CF330" s="280"/>
      <c r="CG330" s="280"/>
      <c r="CH330" s="280"/>
      <c r="CI330" s="280"/>
      <c r="CJ330" s="280"/>
      <c r="CK330" s="280"/>
      <c r="CL330" s="280"/>
      <c r="CM330" s="280"/>
      <c r="CN330" s="280"/>
      <c r="CO330" s="280"/>
      <c r="CP330" s="280"/>
      <c r="CQ330" s="280"/>
      <c r="CR330" s="280"/>
      <c r="CS330" s="280"/>
      <c r="CT330" s="280"/>
      <c r="CU330" s="280"/>
      <c r="CV330" s="280"/>
      <c r="CW330" s="280"/>
      <c r="CX330" s="280"/>
      <c r="CY330" s="280"/>
      <c r="CZ330" s="280"/>
      <c r="DA330" s="280"/>
      <c r="DB330" s="280"/>
      <c r="DC330" s="280"/>
      <c r="DD330" s="280"/>
      <c r="DE330" s="280"/>
      <c r="DF330" s="280"/>
      <c r="DG330" s="280"/>
      <c r="DH330" s="280"/>
      <c r="DI330" s="280"/>
      <c r="DJ330" s="280"/>
      <c r="DK330" s="280"/>
      <c r="DL330" s="280"/>
      <c r="DM330" s="280"/>
      <c r="DN330" s="280"/>
      <c r="DO330" s="280"/>
      <c r="DP330" s="280"/>
      <c r="DQ330" s="280"/>
      <c r="DR330" s="280"/>
      <c r="DS330" s="280"/>
      <c r="DT330" s="280"/>
      <c r="DU330" s="280"/>
      <c r="DV330" s="280"/>
      <c r="DW330" s="280"/>
      <c r="DX330" s="280"/>
      <c r="DY330" s="280"/>
      <c r="DZ330" s="280"/>
      <c r="EA330" s="280"/>
      <c r="EB330" s="280"/>
      <c r="EC330" s="280"/>
      <c r="ED330" s="280"/>
      <c r="EE330" s="280"/>
      <c r="EF330" s="280"/>
      <c r="EG330" s="280"/>
    </row>
    <row r="331" spans="1:137" x14ac:dyDescent="0.25">
      <c r="A331" s="112"/>
      <c r="B331" s="113"/>
      <c r="C331" s="114"/>
      <c r="D331" s="114"/>
      <c r="E331" s="114"/>
      <c r="F331" s="115"/>
      <c r="G331" s="274"/>
      <c r="H331" s="116"/>
      <c r="I331" s="118"/>
      <c r="J331" s="111"/>
      <c r="K331" s="34"/>
      <c r="L331" s="34"/>
      <c r="M331" s="34"/>
      <c r="N331" s="34"/>
      <c r="O331" s="34"/>
      <c r="P331" s="34"/>
      <c r="Q331" s="34"/>
      <c r="R331" s="34"/>
      <c r="S331" s="34"/>
      <c r="T331" s="34"/>
      <c r="U331" s="34"/>
      <c r="V331" s="280"/>
      <c r="W331" s="280"/>
      <c r="X331" s="280"/>
      <c r="Y331" s="280"/>
      <c r="Z331" s="280"/>
      <c r="AA331" s="280"/>
      <c r="AB331" s="280"/>
      <c r="AC331" s="280"/>
      <c r="AD331" s="280"/>
      <c r="AE331" s="280"/>
      <c r="AF331" s="280"/>
      <c r="AG331" s="280"/>
      <c r="AH331" s="280"/>
      <c r="AI331" s="280"/>
      <c r="AJ331" s="280"/>
      <c r="AK331" s="280"/>
      <c r="AL331" s="280"/>
      <c r="AM331" s="280"/>
      <c r="AN331" s="280"/>
      <c r="AO331" s="280"/>
      <c r="AP331" s="280"/>
      <c r="AQ331" s="280"/>
      <c r="AR331" s="280"/>
      <c r="AS331" s="280"/>
      <c r="AT331" s="280"/>
      <c r="AU331" s="280"/>
      <c r="AV331" s="280"/>
      <c r="AW331" s="280"/>
      <c r="AX331" s="280"/>
      <c r="AY331" s="280"/>
      <c r="AZ331" s="280"/>
      <c r="BA331" s="280"/>
      <c r="BB331" s="280"/>
      <c r="BC331" s="280"/>
      <c r="BD331" s="280"/>
      <c r="BE331" s="280"/>
      <c r="BF331" s="280"/>
      <c r="BG331" s="280"/>
      <c r="BH331" s="280"/>
      <c r="BI331" s="280"/>
      <c r="BJ331" s="280"/>
      <c r="BK331" s="280"/>
      <c r="BL331" s="280"/>
      <c r="BM331" s="280"/>
      <c r="BN331" s="280"/>
      <c r="BO331" s="280"/>
      <c r="BP331" s="280"/>
      <c r="BQ331" s="280"/>
      <c r="BR331" s="280"/>
      <c r="BS331" s="280"/>
      <c r="BT331" s="280"/>
      <c r="BU331" s="280"/>
      <c r="BV331" s="280"/>
      <c r="BW331" s="280"/>
      <c r="BX331" s="280"/>
      <c r="BY331" s="280"/>
      <c r="BZ331" s="280"/>
      <c r="CA331" s="280"/>
      <c r="CB331" s="280"/>
      <c r="CC331" s="280"/>
      <c r="CD331" s="280"/>
      <c r="CE331" s="280"/>
      <c r="CF331" s="280"/>
      <c r="CG331" s="280"/>
      <c r="CH331" s="280"/>
      <c r="CI331" s="280"/>
      <c r="CJ331" s="280"/>
      <c r="CK331" s="280"/>
      <c r="CL331" s="280"/>
      <c r="CM331" s="280"/>
      <c r="CN331" s="280"/>
      <c r="CO331" s="280"/>
      <c r="CP331" s="280"/>
      <c r="CQ331" s="280"/>
      <c r="CR331" s="280"/>
      <c r="CS331" s="280"/>
      <c r="CT331" s="280"/>
      <c r="CU331" s="280"/>
      <c r="CV331" s="280"/>
      <c r="CW331" s="280"/>
      <c r="CX331" s="280"/>
      <c r="CY331" s="280"/>
      <c r="CZ331" s="280"/>
      <c r="DA331" s="280"/>
      <c r="DB331" s="280"/>
      <c r="DC331" s="280"/>
      <c r="DD331" s="280"/>
      <c r="DE331" s="280"/>
      <c r="DF331" s="280"/>
      <c r="DG331" s="280"/>
      <c r="DH331" s="280"/>
      <c r="DI331" s="280"/>
      <c r="DJ331" s="280"/>
      <c r="DK331" s="280"/>
      <c r="DL331" s="280"/>
      <c r="DM331" s="280"/>
      <c r="DN331" s="280"/>
      <c r="DO331" s="280"/>
      <c r="DP331" s="280"/>
      <c r="DQ331" s="280"/>
      <c r="DR331" s="280"/>
      <c r="DS331" s="280"/>
      <c r="DT331" s="280"/>
      <c r="DU331" s="280"/>
      <c r="DV331" s="280"/>
      <c r="DW331" s="280"/>
      <c r="DX331" s="280"/>
      <c r="DY331" s="280"/>
      <c r="DZ331" s="280"/>
      <c r="EA331" s="280"/>
      <c r="EB331" s="280"/>
      <c r="EC331" s="280"/>
      <c r="ED331" s="280"/>
      <c r="EE331" s="280"/>
      <c r="EF331" s="280"/>
      <c r="EG331" s="280"/>
    </row>
    <row r="332" spans="1:137" x14ac:dyDescent="0.25">
      <c r="A332" s="119"/>
      <c r="B332" s="119"/>
      <c r="C332" s="119"/>
      <c r="D332" s="119"/>
      <c r="E332" s="119"/>
      <c r="F332" s="119"/>
      <c r="G332" s="272"/>
      <c r="H332" s="119"/>
      <c r="I332" s="119"/>
      <c r="J332" s="111"/>
      <c r="K332" s="34"/>
      <c r="L332" s="34"/>
      <c r="M332" s="34"/>
      <c r="N332" s="34"/>
      <c r="O332" s="34"/>
      <c r="P332" s="34"/>
      <c r="Q332" s="34"/>
      <c r="R332" s="34"/>
      <c r="S332" s="34"/>
      <c r="T332" s="34"/>
      <c r="U332" s="34"/>
      <c r="V332" s="280"/>
      <c r="W332" s="280"/>
      <c r="X332" s="280"/>
      <c r="Y332" s="280"/>
      <c r="Z332" s="280"/>
      <c r="AA332" s="280"/>
      <c r="AB332" s="280"/>
      <c r="AC332" s="280"/>
      <c r="AD332" s="280"/>
      <c r="AE332" s="280"/>
      <c r="AF332" s="280"/>
      <c r="AG332" s="280"/>
      <c r="AH332" s="280"/>
      <c r="AI332" s="280"/>
      <c r="AJ332" s="280"/>
      <c r="AK332" s="280"/>
      <c r="AL332" s="280"/>
      <c r="AM332" s="280"/>
      <c r="AN332" s="280"/>
      <c r="AO332" s="280"/>
      <c r="AP332" s="280"/>
      <c r="AQ332" s="280"/>
      <c r="AR332" s="280"/>
      <c r="AS332" s="280"/>
      <c r="AT332" s="280"/>
      <c r="AU332" s="280"/>
      <c r="AV332" s="280"/>
      <c r="AW332" s="280"/>
      <c r="AX332" s="280"/>
      <c r="AY332" s="280"/>
      <c r="AZ332" s="280"/>
      <c r="BA332" s="280"/>
      <c r="BB332" s="280"/>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280"/>
      <c r="BZ332" s="280"/>
      <c r="CA332" s="280"/>
      <c r="CB332" s="280"/>
      <c r="CC332" s="280"/>
      <c r="CD332" s="280"/>
      <c r="CE332" s="280"/>
      <c r="CF332" s="280"/>
      <c r="CG332" s="280"/>
      <c r="CH332" s="280"/>
      <c r="CI332" s="280"/>
      <c r="CJ332" s="280"/>
      <c r="CK332" s="280"/>
      <c r="CL332" s="280"/>
      <c r="CM332" s="280"/>
      <c r="CN332" s="280"/>
      <c r="CO332" s="280"/>
      <c r="CP332" s="280"/>
      <c r="CQ332" s="280"/>
      <c r="CR332" s="280"/>
      <c r="CS332" s="280"/>
      <c r="CT332" s="280"/>
      <c r="CU332" s="280"/>
      <c r="CV332" s="280"/>
      <c r="CW332" s="280"/>
      <c r="CX332" s="280"/>
      <c r="CY332" s="280"/>
      <c r="CZ332" s="280"/>
      <c r="DA332" s="280"/>
      <c r="DB332" s="280"/>
      <c r="DC332" s="280"/>
      <c r="DD332" s="280"/>
      <c r="DE332" s="280"/>
      <c r="DF332" s="280"/>
      <c r="DG332" s="280"/>
      <c r="DH332" s="280"/>
      <c r="DI332" s="280"/>
      <c r="DJ332" s="280"/>
      <c r="DK332" s="280"/>
      <c r="DL332" s="280"/>
      <c r="DM332" s="280"/>
      <c r="DN332" s="280"/>
      <c r="DO332" s="280"/>
      <c r="DP332" s="280"/>
      <c r="DQ332" s="280"/>
      <c r="DR332" s="280"/>
      <c r="DS332" s="280"/>
      <c r="DT332" s="280"/>
      <c r="DU332" s="280"/>
      <c r="DV332" s="280"/>
      <c r="DW332" s="280"/>
      <c r="DX332" s="280"/>
      <c r="DY332" s="280"/>
      <c r="DZ332" s="280"/>
      <c r="EA332" s="280"/>
      <c r="EB332" s="280"/>
      <c r="EC332" s="280"/>
      <c r="ED332" s="280"/>
      <c r="EE332" s="280"/>
      <c r="EF332" s="280"/>
      <c r="EG332" s="280"/>
    </row>
    <row r="333" spans="1:137" x14ac:dyDescent="0.25">
      <c r="A333" s="119"/>
      <c r="B333" s="119"/>
      <c r="C333" s="119"/>
      <c r="D333" s="119"/>
      <c r="E333" s="119"/>
      <c r="F333" s="119"/>
      <c r="G333" s="272"/>
      <c r="H333" s="119"/>
      <c r="I333" s="119"/>
      <c r="J333" s="111"/>
      <c r="K333" s="34"/>
      <c r="L333" s="34"/>
      <c r="M333" s="34"/>
      <c r="N333" s="34"/>
      <c r="O333" s="34"/>
      <c r="P333" s="34"/>
      <c r="Q333" s="34"/>
      <c r="R333" s="34"/>
      <c r="S333" s="34"/>
      <c r="T333" s="34"/>
      <c r="U333" s="34"/>
      <c r="V333" s="280"/>
      <c r="W333" s="280"/>
      <c r="X333" s="280"/>
      <c r="Y333" s="280"/>
      <c r="Z333" s="280"/>
      <c r="AA333" s="280"/>
      <c r="AB333" s="280"/>
      <c r="AC333" s="280"/>
      <c r="AD333" s="280"/>
      <c r="AE333" s="280"/>
      <c r="AF333" s="280"/>
      <c r="AG333" s="280"/>
      <c r="AH333" s="280"/>
      <c r="AI333" s="280"/>
      <c r="AJ333" s="280"/>
      <c r="AK333" s="280"/>
      <c r="AL333" s="280"/>
      <c r="AM333" s="280"/>
      <c r="AN333" s="280"/>
      <c r="AO333" s="280"/>
      <c r="AP333" s="280"/>
      <c r="AQ333" s="280"/>
      <c r="AR333" s="280"/>
      <c r="AS333" s="280"/>
      <c r="AT333" s="280"/>
      <c r="AU333" s="280"/>
      <c r="AV333" s="280"/>
      <c r="AW333" s="280"/>
      <c r="AX333" s="280"/>
      <c r="AY333" s="280"/>
      <c r="AZ333" s="280"/>
      <c r="BA333" s="280"/>
      <c r="BB333" s="280"/>
      <c r="BC333" s="280"/>
      <c r="BD333" s="280"/>
      <c r="BE333" s="280"/>
      <c r="BF333" s="280"/>
      <c r="BG333" s="280"/>
      <c r="BH333" s="280"/>
      <c r="BI333" s="280"/>
      <c r="BJ333" s="280"/>
      <c r="BK333" s="280"/>
      <c r="BL333" s="280"/>
      <c r="BM333" s="280"/>
      <c r="BN333" s="280"/>
      <c r="BO333" s="280"/>
      <c r="BP333" s="280"/>
      <c r="BQ333" s="280"/>
      <c r="BR333" s="280"/>
      <c r="BS333" s="280"/>
      <c r="BT333" s="280"/>
      <c r="BU333" s="280"/>
      <c r="BV333" s="280"/>
      <c r="BW333" s="280"/>
      <c r="BX333" s="280"/>
      <c r="BY333" s="280"/>
      <c r="BZ333" s="280"/>
      <c r="CA333" s="280"/>
      <c r="CB333" s="280"/>
      <c r="CC333" s="280"/>
      <c r="CD333" s="280"/>
      <c r="CE333" s="280"/>
      <c r="CF333" s="280"/>
      <c r="CG333" s="280"/>
      <c r="CH333" s="280"/>
      <c r="CI333" s="280"/>
      <c r="CJ333" s="280"/>
      <c r="CK333" s="280"/>
      <c r="CL333" s="280"/>
      <c r="CM333" s="280"/>
      <c r="CN333" s="280"/>
      <c r="CO333" s="280"/>
      <c r="CP333" s="280"/>
      <c r="CQ333" s="280"/>
      <c r="CR333" s="280"/>
      <c r="CS333" s="280"/>
      <c r="CT333" s="280"/>
      <c r="CU333" s="280"/>
      <c r="CV333" s="280"/>
      <c r="CW333" s="280"/>
      <c r="CX333" s="280"/>
      <c r="CY333" s="280"/>
      <c r="CZ333" s="280"/>
      <c r="DA333" s="280"/>
      <c r="DB333" s="280"/>
      <c r="DC333" s="280"/>
      <c r="DD333" s="280"/>
      <c r="DE333" s="280"/>
      <c r="DF333" s="280"/>
      <c r="DG333" s="280"/>
      <c r="DH333" s="280"/>
      <c r="DI333" s="280"/>
      <c r="DJ333" s="280"/>
      <c r="DK333" s="280"/>
      <c r="DL333" s="280"/>
      <c r="DM333" s="280"/>
      <c r="DN333" s="280"/>
      <c r="DO333" s="280"/>
      <c r="DP333" s="280"/>
      <c r="DQ333" s="280"/>
      <c r="DR333" s="280"/>
      <c r="DS333" s="280"/>
      <c r="DT333" s="280"/>
      <c r="DU333" s="280"/>
      <c r="DV333" s="280"/>
      <c r="DW333" s="280"/>
      <c r="DX333" s="280"/>
      <c r="DY333" s="280"/>
      <c r="DZ333" s="280"/>
      <c r="EA333" s="280"/>
      <c r="EB333" s="280"/>
      <c r="EC333" s="280"/>
      <c r="ED333" s="280"/>
      <c r="EE333" s="280"/>
      <c r="EF333" s="280"/>
      <c r="EG333" s="280"/>
    </row>
    <row r="334" spans="1:137" x14ac:dyDescent="0.25">
      <c r="A334" s="119"/>
      <c r="B334" s="119"/>
      <c r="C334" s="119"/>
      <c r="D334" s="119"/>
      <c r="E334" s="119"/>
      <c r="F334" s="119"/>
      <c r="G334" s="272"/>
      <c r="H334" s="119"/>
      <c r="I334" s="119"/>
      <c r="J334" s="111"/>
      <c r="K334" s="34"/>
      <c r="L334" s="34"/>
      <c r="M334" s="34"/>
      <c r="N334" s="34"/>
      <c r="O334" s="34"/>
      <c r="P334" s="34"/>
      <c r="Q334" s="34"/>
      <c r="R334" s="34"/>
      <c r="S334" s="34"/>
      <c r="T334" s="34"/>
      <c r="U334" s="34"/>
      <c r="V334" s="280"/>
      <c r="W334" s="280"/>
      <c r="X334" s="280"/>
      <c r="Y334" s="280"/>
      <c r="Z334" s="280"/>
      <c r="AA334" s="280"/>
      <c r="AB334" s="280"/>
      <c r="AC334" s="280"/>
      <c r="AD334" s="280"/>
      <c r="AE334" s="280"/>
      <c r="AF334" s="280"/>
      <c r="AG334" s="280"/>
      <c r="AH334" s="280"/>
      <c r="AI334" s="280"/>
      <c r="AJ334" s="280"/>
      <c r="AK334" s="280"/>
      <c r="AL334" s="280"/>
      <c r="AM334" s="280"/>
      <c r="AN334" s="280"/>
      <c r="AO334" s="280"/>
      <c r="AP334" s="280"/>
      <c r="AQ334" s="280"/>
      <c r="AR334" s="280"/>
      <c r="AS334" s="280"/>
      <c r="AT334" s="280"/>
      <c r="AU334" s="280"/>
      <c r="AV334" s="280"/>
      <c r="AW334" s="280"/>
      <c r="AX334" s="280"/>
      <c r="AY334" s="280"/>
      <c r="AZ334" s="280"/>
      <c r="BA334" s="280"/>
      <c r="BB334" s="280"/>
      <c r="BC334" s="280"/>
      <c r="BD334" s="280"/>
      <c r="BE334" s="280"/>
      <c r="BF334" s="280"/>
      <c r="BG334" s="280"/>
      <c r="BH334" s="280"/>
      <c r="BI334" s="280"/>
      <c r="BJ334" s="280"/>
      <c r="BK334" s="280"/>
      <c r="BL334" s="280"/>
      <c r="BM334" s="280"/>
      <c r="BN334" s="280"/>
      <c r="BO334" s="280"/>
      <c r="BP334" s="280"/>
      <c r="BQ334" s="280"/>
      <c r="BR334" s="280"/>
      <c r="BS334" s="280"/>
      <c r="BT334" s="280"/>
      <c r="BU334" s="280"/>
      <c r="BV334" s="280"/>
      <c r="BW334" s="280"/>
      <c r="BX334" s="280"/>
      <c r="BY334" s="280"/>
      <c r="BZ334" s="280"/>
      <c r="CA334" s="280"/>
      <c r="CB334" s="280"/>
      <c r="CC334" s="280"/>
      <c r="CD334" s="280"/>
      <c r="CE334" s="280"/>
      <c r="CF334" s="280"/>
      <c r="CG334" s="280"/>
      <c r="CH334" s="280"/>
      <c r="CI334" s="280"/>
      <c r="CJ334" s="280"/>
      <c r="CK334" s="280"/>
      <c r="CL334" s="280"/>
      <c r="CM334" s="280"/>
      <c r="CN334" s="280"/>
      <c r="CO334" s="280"/>
      <c r="CP334" s="280"/>
      <c r="CQ334" s="280"/>
      <c r="CR334" s="280"/>
      <c r="CS334" s="280"/>
      <c r="CT334" s="280"/>
      <c r="CU334" s="280"/>
      <c r="CV334" s="280"/>
      <c r="CW334" s="280"/>
      <c r="CX334" s="280"/>
      <c r="CY334" s="280"/>
      <c r="CZ334" s="280"/>
      <c r="DA334" s="280"/>
      <c r="DB334" s="280"/>
      <c r="DC334" s="280"/>
      <c r="DD334" s="280"/>
      <c r="DE334" s="280"/>
      <c r="DF334" s="280"/>
      <c r="DG334" s="280"/>
      <c r="DH334" s="280"/>
      <c r="DI334" s="280"/>
      <c r="DJ334" s="280"/>
      <c r="DK334" s="280"/>
      <c r="DL334" s="280"/>
      <c r="DM334" s="280"/>
      <c r="DN334" s="280"/>
      <c r="DO334" s="280"/>
      <c r="DP334" s="280"/>
      <c r="DQ334" s="280"/>
      <c r="DR334" s="280"/>
      <c r="DS334" s="280"/>
      <c r="DT334" s="280"/>
      <c r="DU334" s="280"/>
      <c r="DV334" s="280"/>
      <c r="DW334" s="280"/>
      <c r="DX334" s="280"/>
      <c r="DY334" s="280"/>
      <c r="DZ334" s="280"/>
      <c r="EA334" s="280"/>
      <c r="EB334" s="280"/>
      <c r="EC334" s="280"/>
      <c r="ED334" s="280"/>
      <c r="EE334" s="280"/>
      <c r="EF334" s="280"/>
      <c r="EG334" s="280"/>
    </row>
    <row r="335" spans="1:137" x14ac:dyDescent="0.25">
      <c r="A335" s="119"/>
      <c r="B335" s="119"/>
      <c r="C335" s="119"/>
      <c r="D335" s="119"/>
      <c r="E335" s="119"/>
      <c r="F335" s="119"/>
      <c r="G335" s="272"/>
      <c r="H335" s="119"/>
      <c r="I335" s="119"/>
      <c r="J335" s="111"/>
      <c r="K335" s="34"/>
      <c r="L335" s="34"/>
      <c r="M335" s="34"/>
      <c r="N335" s="34"/>
      <c r="O335" s="34"/>
      <c r="P335" s="34"/>
      <c r="Q335" s="34"/>
      <c r="R335" s="34"/>
      <c r="S335" s="34"/>
      <c r="T335" s="34"/>
      <c r="U335" s="34"/>
      <c r="V335" s="280"/>
      <c r="W335" s="280"/>
      <c r="X335" s="280"/>
      <c r="Y335" s="280"/>
      <c r="Z335" s="280"/>
      <c r="AA335" s="280"/>
      <c r="AB335" s="280"/>
      <c r="AC335" s="280"/>
      <c r="AD335" s="280"/>
      <c r="AE335" s="280"/>
      <c r="AF335" s="280"/>
      <c r="AG335" s="280"/>
      <c r="AH335" s="280"/>
      <c r="AI335" s="280"/>
      <c r="AJ335" s="280"/>
      <c r="AK335" s="280"/>
      <c r="AL335" s="280"/>
      <c r="AM335" s="280"/>
      <c r="AN335" s="280"/>
      <c r="AO335" s="280"/>
      <c r="AP335" s="280"/>
      <c r="AQ335" s="280"/>
      <c r="AR335" s="280"/>
      <c r="AS335" s="280"/>
      <c r="AT335" s="280"/>
      <c r="AU335" s="280"/>
      <c r="AV335" s="280"/>
      <c r="AW335" s="280"/>
      <c r="AX335" s="280"/>
      <c r="AY335" s="280"/>
      <c r="AZ335" s="280"/>
      <c r="BA335" s="280"/>
      <c r="BB335" s="280"/>
      <c r="BC335" s="280"/>
      <c r="BD335" s="280"/>
      <c r="BE335" s="280"/>
      <c r="BF335" s="280"/>
      <c r="BG335" s="280"/>
      <c r="BH335" s="280"/>
      <c r="BI335" s="280"/>
      <c r="BJ335" s="280"/>
      <c r="BK335" s="280"/>
      <c r="BL335" s="280"/>
      <c r="BM335" s="280"/>
      <c r="BN335" s="280"/>
      <c r="BO335" s="280"/>
      <c r="BP335" s="280"/>
      <c r="BQ335" s="280"/>
      <c r="BR335" s="280"/>
      <c r="BS335" s="280"/>
      <c r="BT335" s="280"/>
      <c r="BU335" s="280"/>
      <c r="BV335" s="280"/>
      <c r="BW335" s="280"/>
      <c r="BX335" s="280"/>
      <c r="BY335" s="280"/>
      <c r="BZ335" s="280"/>
      <c r="CA335" s="280"/>
      <c r="CB335" s="280"/>
      <c r="CC335" s="280"/>
      <c r="CD335" s="280"/>
      <c r="CE335" s="280"/>
      <c r="CF335" s="280"/>
      <c r="CG335" s="280"/>
      <c r="CH335" s="280"/>
      <c r="CI335" s="280"/>
      <c r="CJ335" s="280"/>
      <c r="CK335" s="280"/>
      <c r="CL335" s="280"/>
      <c r="CM335" s="280"/>
      <c r="CN335" s="280"/>
      <c r="CO335" s="280"/>
      <c r="CP335" s="280"/>
      <c r="CQ335" s="280"/>
      <c r="CR335" s="280"/>
      <c r="CS335" s="280"/>
      <c r="CT335" s="280"/>
      <c r="CU335" s="280"/>
      <c r="CV335" s="280"/>
      <c r="CW335" s="280"/>
      <c r="CX335" s="280"/>
      <c r="CY335" s="280"/>
      <c r="CZ335" s="280"/>
      <c r="DA335" s="280"/>
      <c r="DB335" s="280"/>
      <c r="DC335" s="280"/>
      <c r="DD335" s="280"/>
      <c r="DE335" s="280"/>
      <c r="DF335" s="280"/>
      <c r="DG335" s="280"/>
      <c r="DH335" s="280"/>
      <c r="DI335" s="280"/>
      <c r="DJ335" s="280"/>
      <c r="DK335" s="280"/>
      <c r="DL335" s="280"/>
      <c r="DM335" s="280"/>
      <c r="DN335" s="280"/>
      <c r="DO335" s="280"/>
      <c r="DP335" s="280"/>
      <c r="DQ335" s="280"/>
      <c r="DR335" s="280"/>
      <c r="DS335" s="280"/>
      <c r="DT335" s="280"/>
      <c r="DU335" s="280"/>
      <c r="DV335" s="280"/>
      <c r="DW335" s="280"/>
      <c r="DX335" s="280"/>
      <c r="DY335" s="280"/>
      <c r="DZ335" s="280"/>
      <c r="EA335" s="280"/>
      <c r="EB335" s="280"/>
      <c r="EC335" s="280"/>
      <c r="ED335" s="280"/>
      <c r="EE335" s="280"/>
      <c r="EF335" s="280"/>
      <c r="EG335" s="280"/>
    </row>
    <row r="336" spans="1:137" x14ac:dyDescent="0.25">
      <c r="A336" s="119"/>
      <c r="B336" s="119"/>
      <c r="C336" s="119"/>
      <c r="D336" s="119"/>
      <c r="E336" s="119"/>
      <c r="F336" s="119"/>
      <c r="G336" s="272"/>
      <c r="H336" s="119"/>
      <c r="I336" s="119"/>
      <c r="J336" s="111"/>
      <c r="K336" s="34"/>
      <c r="L336" s="34"/>
      <c r="M336" s="34"/>
      <c r="N336" s="34"/>
      <c r="O336" s="34"/>
      <c r="P336" s="34"/>
      <c r="Q336" s="34"/>
      <c r="R336" s="34"/>
      <c r="S336" s="34"/>
      <c r="T336" s="34"/>
      <c r="U336" s="34"/>
      <c r="V336" s="280"/>
      <c r="W336" s="280"/>
      <c r="X336" s="280"/>
      <c r="Y336" s="280"/>
      <c r="Z336" s="280"/>
      <c r="AA336" s="280"/>
      <c r="AB336" s="280"/>
      <c r="AC336" s="280"/>
      <c r="AD336" s="280"/>
      <c r="AE336" s="280"/>
      <c r="AF336" s="280"/>
      <c r="AG336" s="280"/>
      <c r="AH336" s="280"/>
      <c r="AI336" s="280"/>
      <c r="AJ336" s="280"/>
      <c r="AK336" s="280"/>
      <c r="AL336" s="280"/>
      <c r="AM336" s="280"/>
      <c r="AN336" s="280"/>
      <c r="AO336" s="280"/>
      <c r="AP336" s="280"/>
      <c r="AQ336" s="280"/>
      <c r="AR336" s="280"/>
      <c r="AS336" s="280"/>
      <c r="AT336" s="280"/>
      <c r="AU336" s="280"/>
      <c r="AV336" s="280"/>
      <c r="AW336" s="280"/>
      <c r="AX336" s="280"/>
      <c r="AY336" s="280"/>
      <c r="AZ336" s="280"/>
      <c r="BA336" s="280"/>
      <c r="BB336" s="280"/>
      <c r="BC336" s="280"/>
      <c r="BD336" s="280"/>
      <c r="BE336" s="280"/>
      <c r="BF336" s="280"/>
      <c r="BG336" s="280"/>
      <c r="BH336" s="280"/>
      <c r="BI336" s="280"/>
      <c r="BJ336" s="280"/>
      <c r="BK336" s="280"/>
      <c r="BL336" s="280"/>
      <c r="BM336" s="280"/>
      <c r="BN336" s="280"/>
      <c r="BO336" s="280"/>
      <c r="BP336" s="280"/>
      <c r="BQ336" s="280"/>
      <c r="BR336" s="280"/>
      <c r="BS336" s="280"/>
      <c r="BT336" s="280"/>
      <c r="BU336" s="280"/>
      <c r="BV336" s="280"/>
      <c r="BW336" s="280"/>
      <c r="BX336" s="280"/>
      <c r="BY336" s="280"/>
      <c r="BZ336" s="280"/>
      <c r="CA336" s="280"/>
      <c r="CB336" s="280"/>
      <c r="CC336" s="280"/>
      <c r="CD336" s="280"/>
      <c r="CE336" s="280"/>
      <c r="CF336" s="280"/>
      <c r="CG336" s="280"/>
      <c r="CH336" s="280"/>
      <c r="CI336" s="280"/>
      <c r="CJ336" s="280"/>
      <c r="CK336" s="280"/>
      <c r="CL336" s="280"/>
      <c r="CM336" s="280"/>
      <c r="CN336" s="280"/>
      <c r="CO336" s="280"/>
      <c r="CP336" s="280"/>
      <c r="CQ336" s="280"/>
      <c r="CR336" s="280"/>
      <c r="CS336" s="280"/>
      <c r="CT336" s="280"/>
      <c r="CU336" s="280"/>
      <c r="CV336" s="280"/>
      <c r="CW336" s="280"/>
      <c r="CX336" s="280"/>
      <c r="CY336" s="280"/>
      <c r="CZ336" s="280"/>
      <c r="DA336" s="280"/>
      <c r="DB336" s="280"/>
      <c r="DC336" s="280"/>
      <c r="DD336" s="280"/>
      <c r="DE336" s="280"/>
      <c r="DF336" s="280"/>
      <c r="DG336" s="280"/>
      <c r="DH336" s="280"/>
      <c r="DI336" s="280"/>
      <c r="DJ336" s="280"/>
      <c r="DK336" s="280"/>
      <c r="DL336" s="280"/>
      <c r="DM336" s="280"/>
      <c r="DN336" s="280"/>
      <c r="DO336" s="280"/>
      <c r="DP336" s="280"/>
      <c r="DQ336" s="280"/>
      <c r="DR336" s="280"/>
      <c r="DS336" s="280"/>
      <c r="DT336" s="280"/>
      <c r="DU336" s="280"/>
      <c r="DV336" s="280"/>
      <c r="DW336" s="280"/>
      <c r="DX336" s="280"/>
      <c r="DY336" s="280"/>
      <c r="DZ336" s="280"/>
      <c r="EA336" s="280"/>
      <c r="EB336" s="280"/>
      <c r="EC336" s="280"/>
      <c r="ED336" s="280"/>
      <c r="EE336" s="280"/>
      <c r="EF336" s="280"/>
      <c r="EG336" s="280"/>
    </row>
    <row r="337" spans="1:137" x14ac:dyDescent="0.25">
      <c r="A337" s="119"/>
      <c r="B337" s="119"/>
      <c r="C337" s="119"/>
      <c r="D337" s="119"/>
      <c r="E337" s="119"/>
      <c r="F337" s="119"/>
      <c r="G337" s="272"/>
      <c r="H337" s="119"/>
      <c r="I337" s="119"/>
      <c r="J337" s="111"/>
      <c r="K337" s="34"/>
      <c r="L337" s="34"/>
      <c r="M337" s="34"/>
      <c r="N337" s="34"/>
      <c r="O337" s="34"/>
      <c r="P337" s="34"/>
      <c r="Q337" s="34"/>
      <c r="R337" s="34"/>
      <c r="S337" s="34"/>
      <c r="T337" s="34"/>
      <c r="U337" s="34"/>
      <c r="V337" s="280"/>
      <c r="W337" s="280"/>
      <c r="X337" s="280"/>
      <c r="Y337" s="280"/>
      <c r="Z337" s="280"/>
      <c r="AA337" s="280"/>
      <c r="AB337" s="280"/>
      <c r="AC337" s="280"/>
      <c r="AD337" s="280"/>
      <c r="AE337" s="280"/>
      <c r="AF337" s="280"/>
      <c r="AG337" s="280"/>
      <c r="AH337" s="280"/>
      <c r="AI337" s="280"/>
      <c r="AJ337" s="280"/>
      <c r="AK337" s="280"/>
      <c r="AL337" s="280"/>
      <c r="AM337" s="280"/>
      <c r="AN337" s="280"/>
      <c r="AO337" s="280"/>
      <c r="AP337" s="280"/>
      <c r="AQ337" s="280"/>
      <c r="AR337" s="280"/>
      <c r="AS337" s="280"/>
      <c r="AT337" s="280"/>
      <c r="AU337" s="280"/>
      <c r="AV337" s="280"/>
      <c r="AW337" s="280"/>
      <c r="AX337" s="280"/>
      <c r="AY337" s="280"/>
      <c r="AZ337" s="280"/>
      <c r="BA337" s="280"/>
      <c r="BB337" s="280"/>
      <c r="BC337" s="280"/>
      <c r="BD337" s="280"/>
      <c r="BE337" s="280"/>
      <c r="BF337" s="280"/>
      <c r="BG337" s="280"/>
      <c r="BH337" s="280"/>
      <c r="BI337" s="280"/>
      <c r="BJ337" s="280"/>
      <c r="BK337" s="280"/>
      <c r="BL337" s="280"/>
      <c r="BM337" s="280"/>
      <c r="BN337" s="280"/>
      <c r="BO337" s="280"/>
      <c r="BP337" s="280"/>
      <c r="BQ337" s="280"/>
      <c r="BR337" s="280"/>
      <c r="BS337" s="280"/>
      <c r="BT337" s="280"/>
      <c r="BU337" s="280"/>
      <c r="BV337" s="280"/>
      <c r="BW337" s="280"/>
      <c r="BX337" s="280"/>
      <c r="BY337" s="280"/>
      <c r="BZ337" s="280"/>
      <c r="CA337" s="280"/>
      <c r="CB337" s="280"/>
      <c r="CC337" s="280"/>
      <c r="CD337" s="280"/>
      <c r="CE337" s="280"/>
      <c r="CF337" s="280"/>
      <c r="CG337" s="280"/>
      <c r="CH337" s="280"/>
      <c r="CI337" s="280"/>
      <c r="CJ337" s="280"/>
      <c r="CK337" s="280"/>
      <c r="CL337" s="280"/>
      <c r="CM337" s="280"/>
      <c r="CN337" s="280"/>
      <c r="CO337" s="280"/>
      <c r="CP337" s="280"/>
      <c r="CQ337" s="280"/>
      <c r="CR337" s="280"/>
      <c r="CS337" s="280"/>
      <c r="CT337" s="280"/>
      <c r="CU337" s="280"/>
      <c r="CV337" s="280"/>
      <c r="CW337" s="280"/>
      <c r="CX337" s="280"/>
      <c r="CY337" s="280"/>
      <c r="CZ337" s="280"/>
      <c r="DA337" s="280"/>
      <c r="DB337" s="280"/>
      <c r="DC337" s="280"/>
      <c r="DD337" s="280"/>
      <c r="DE337" s="280"/>
      <c r="DF337" s="280"/>
      <c r="DG337" s="280"/>
      <c r="DH337" s="280"/>
      <c r="DI337" s="280"/>
      <c r="DJ337" s="280"/>
      <c r="DK337" s="280"/>
      <c r="DL337" s="280"/>
      <c r="DM337" s="280"/>
      <c r="DN337" s="280"/>
      <c r="DO337" s="280"/>
      <c r="DP337" s="280"/>
      <c r="DQ337" s="280"/>
      <c r="DR337" s="280"/>
      <c r="DS337" s="280"/>
      <c r="DT337" s="280"/>
      <c r="DU337" s="280"/>
      <c r="DV337" s="280"/>
      <c r="DW337" s="280"/>
      <c r="DX337" s="280"/>
      <c r="DY337" s="280"/>
      <c r="DZ337" s="280"/>
      <c r="EA337" s="280"/>
      <c r="EB337" s="280"/>
      <c r="EC337" s="280"/>
      <c r="ED337" s="280"/>
      <c r="EE337" s="280"/>
      <c r="EF337" s="280"/>
      <c r="EG337" s="280"/>
    </row>
    <row r="338" spans="1:137" x14ac:dyDescent="0.25">
      <c r="A338" s="119"/>
      <c r="B338" s="119"/>
      <c r="C338" s="119"/>
      <c r="D338" s="119"/>
      <c r="E338" s="119"/>
      <c r="F338" s="119"/>
      <c r="G338" s="272"/>
      <c r="H338" s="119"/>
      <c r="I338" s="119"/>
      <c r="J338" s="111"/>
      <c r="K338" s="34"/>
      <c r="L338" s="34"/>
      <c r="M338" s="34"/>
      <c r="N338" s="34"/>
      <c r="O338" s="34"/>
      <c r="P338" s="34"/>
      <c r="Q338" s="34"/>
      <c r="R338" s="34"/>
      <c r="S338" s="34"/>
      <c r="T338" s="34"/>
      <c r="U338" s="34"/>
      <c r="V338" s="280"/>
      <c r="W338" s="280"/>
      <c r="X338" s="280"/>
      <c r="Y338" s="280"/>
      <c r="Z338" s="280"/>
      <c r="AA338" s="280"/>
      <c r="AB338" s="280"/>
      <c r="AC338" s="280"/>
      <c r="AD338" s="280"/>
      <c r="AE338" s="280"/>
      <c r="AF338" s="280"/>
      <c r="AG338" s="280"/>
      <c r="AH338" s="280"/>
      <c r="AI338" s="280"/>
      <c r="AJ338" s="280"/>
      <c r="AK338" s="280"/>
      <c r="AL338" s="280"/>
      <c r="AM338" s="280"/>
      <c r="AN338" s="280"/>
      <c r="AO338" s="280"/>
      <c r="AP338" s="280"/>
      <c r="AQ338" s="280"/>
      <c r="AR338" s="280"/>
      <c r="AS338" s="280"/>
      <c r="AT338" s="280"/>
      <c r="AU338" s="280"/>
      <c r="AV338" s="280"/>
      <c r="AW338" s="280"/>
      <c r="AX338" s="280"/>
      <c r="AY338" s="280"/>
      <c r="AZ338" s="280"/>
      <c r="BA338" s="280"/>
      <c r="BB338" s="280"/>
      <c r="BC338" s="280"/>
      <c r="BD338" s="280"/>
      <c r="BE338" s="280"/>
      <c r="BF338" s="280"/>
      <c r="BG338" s="280"/>
      <c r="BH338" s="280"/>
      <c r="BI338" s="280"/>
      <c r="BJ338" s="280"/>
      <c r="BK338" s="280"/>
      <c r="BL338" s="280"/>
      <c r="BM338" s="280"/>
      <c r="BN338" s="280"/>
      <c r="BO338" s="280"/>
      <c r="BP338" s="280"/>
      <c r="BQ338" s="280"/>
      <c r="BR338" s="280"/>
      <c r="BS338" s="280"/>
      <c r="BT338" s="280"/>
      <c r="BU338" s="280"/>
      <c r="BV338" s="280"/>
      <c r="BW338" s="280"/>
      <c r="BX338" s="280"/>
      <c r="BY338" s="280"/>
      <c r="BZ338" s="280"/>
      <c r="CA338" s="280"/>
      <c r="CB338" s="280"/>
      <c r="CC338" s="280"/>
      <c r="CD338" s="280"/>
      <c r="CE338" s="280"/>
      <c r="CF338" s="280"/>
      <c r="CG338" s="280"/>
      <c r="CH338" s="280"/>
      <c r="CI338" s="280"/>
      <c r="CJ338" s="280"/>
      <c r="CK338" s="280"/>
      <c r="CL338" s="280"/>
      <c r="CM338" s="280"/>
      <c r="CN338" s="280"/>
      <c r="CO338" s="280"/>
      <c r="CP338" s="280"/>
      <c r="CQ338" s="280"/>
      <c r="CR338" s="280"/>
      <c r="CS338" s="280"/>
      <c r="CT338" s="280"/>
      <c r="CU338" s="280"/>
      <c r="CV338" s="280"/>
      <c r="CW338" s="280"/>
      <c r="CX338" s="280"/>
      <c r="CY338" s="280"/>
      <c r="CZ338" s="280"/>
      <c r="DA338" s="280"/>
      <c r="DB338" s="280"/>
      <c r="DC338" s="280"/>
      <c r="DD338" s="280"/>
      <c r="DE338" s="280"/>
      <c r="DF338" s="280"/>
      <c r="DG338" s="280"/>
      <c r="DH338" s="280"/>
      <c r="DI338" s="280"/>
      <c r="DJ338" s="280"/>
      <c r="DK338" s="280"/>
      <c r="DL338" s="280"/>
      <c r="DM338" s="280"/>
      <c r="DN338" s="280"/>
      <c r="DO338" s="280"/>
      <c r="DP338" s="280"/>
      <c r="DQ338" s="280"/>
      <c r="DR338" s="280"/>
      <c r="DS338" s="280"/>
      <c r="DT338" s="280"/>
      <c r="DU338" s="280"/>
      <c r="DV338" s="280"/>
      <c r="DW338" s="280"/>
      <c r="DX338" s="280"/>
      <c r="DY338" s="280"/>
      <c r="DZ338" s="280"/>
      <c r="EA338" s="280"/>
      <c r="EB338" s="280"/>
      <c r="EC338" s="280"/>
      <c r="ED338" s="280"/>
      <c r="EE338" s="280"/>
      <c r="EF338" s="280"/>
      <c r="EG338" s="280"/>
    </row>
    <row r="339" spans="1:137" x14ac:dyDescent="0.25">
      <c r="A339" s="119"/>
      <c r="B339" s="119"/>
      <c r="C339" s="119"/>
      <c r="D339" s="119"/>
      <c r="E339" s="119"/>
      <c r="F339" s="119"/>
      <c r="G339" s="272"/>
      <c r="H339" s="119"/>
      <c r="I339" s="119"/>
      <c r="J339" s="111"/>
      <c r="K339" s="34"/>
      <c r="L339" s="34"/>
      <c r="M339" s="34"/>
      <c r="N339" s="34"/>
      <c r="O339" s="34"/>
      <c r="P339" s="34"/>
      <c r="Q339" s="34"/>
      <c r="R339" s="34"/>
      <c r="S339" s="34"/>
      <c r="T339" s="34"/>
      <c r="U339" s="34"/>
      <c r="V339" s="280"/>
      <c r="W339" s="280"/>
      <c r="X339" s="280"/>
      <c r="Y339" s="280"/>
      <c r="Z339" s="280"/>
      <c r="AA339" s="280"/>
      <c r="AB339" s="280"/>
      <c r="AC339" s="280"/>
      <c r="AD339" s="280"/>
      <c r="AE339" s="280"/>
      <c r="AF339" s="280"/>
      <c r="AG339" s="280"/>
      <c r="AH339" s="280"/>
      <c r="AI339" s="280"/>
      <c r="AJ339" s="280"/>
      <c r="AK339" s="280"/>
      <c r="AL339" s="280"/>
      <c r="AM339" s="280"/>
      <c r="AN339" s="280"/>
      <c r="AO339" s="280"/>
      <c r="AP339" s="280"/>
      <c r="AQ339" s="280"/>
      <c r="AR339" s="280"/>
      <c r="AS339" s="280"/>
      <c r="AT339" s="280"/>
      <c r="AU339" s="280"/>
      <c r="AV339" s="280"/>
      <c r="AW339" s="280"/>
      <c r="AX339" s="280"/>
      <c r="AY339" s="280"/>
      <c r="AZ339" s="280"/>
      <c r="BA339" s="280"/>
      <c r="BB339" s="280"/>
      <c r="BC339" s="280"/>
      <c r="BD339" s="280"/>
      <c r="BE339" s="280"/>
      <c r="BF339" s="280"/>
      <c r="BG339" s="280"/>
      <c r="BH339" s="280"/>
      <c r="BI339" s="280"/>
      <c r="BJ339" s="280"/>
      <c r="BK339" s="280"/>
      <c r="BL339" s="280"/>
      <c r="BM339" s="280"/>
      <c r="BN339" s="280"/>
      <c r="BO339" s="280"/>
      <c r="BP339" s="280"/>
      <c r="BQ339" s="280"/>
      <c r="BR339" s="280"/>
      <c r="BS339" s="280"/>
      <c r="BT339" s="280"/>
      <c r="BU339" s="280"/>
      <c r="BV339" s="280"/>
      <c r="BW339" s="280"/>
      <c r="BX339" s="280"/>
      <c r="BY339" s="280"/>
      <c r="BZ339" s="280"/>
      <c r="CA339" s="280"/>
      <c r="CB339" s="280"/>
      <c r="CC339" s="280"/>
      <c r="CD339" s="280"/>
      <c r="CE339" s="280"/>
      <c r="CF339" s="280"/>
      <c r="CG339" s="280"/>
      <c r="CH339" s="280"/>
      <c r="CI339" s="280"/>
      <c r="CJ339" s="280"/>
      <c r="CK339" s="280"/>
      <c r="CL339" s="280"/>
      <c r="CM339" s="280"/>
      <c r="CN339" s="280"/>
      <c r="CO339" s="280"/>
      <c r="CP339" s="280"/>
      <c r="CQ339" s="280"/>
      <c r="CR339" s="280"/>
      <c r="CS339" s="280"/>
      <c r="CT339" s="280"/>
      <c r="CU339" s="280"/>
      <c r="CV339" s="280"/>
      <c r="CW339" s="280"/>
      <c r="CX339" s="280"/>
      <c r="CY339" s="280"/>
      <c r="CZ339" s="280"/>
      <c r="DA339" s="280"/>
      <c r="DB339" s="280"/>
      <c r="DC339" s="280"/>
      <c r="DD339" s="280"/>
      <c r="DE339" s="280"/>
      <c r="DF339" s="280"/>
      <c r="DG339" s="280"/>
      <c r="DH339" s="280"/>
      <c r="DI339" s="280"/>
      <c r="DJ339" s="280"/>
      <c r="DK339" s="280"/>
      <c r="DL339" s="280"/>
      <c r="DM339" s="280"/>
      <c r="DN339" s="280"/>
      <c r="DO339" s="280"/>
      <c r="DP339" s="280"/>
      <c r="DQ339" s="280"/>
      <c r="DR339" s="280"/>
      <c r="DS339" s="280"/>
      <c r="DT339" s="280"/>
      <c r="DU339" s="280"/>
      <c r="DV339" s="280"/>
      <c r="DW339" s="280"/>
      <c r="DX339" s="280"/>
      <c r="DY339" s="280"/>
      <c r="DZ339" s="280"/>
      <c r="EA339" s="280"/>
      <c r="EB339" s="280"/>
      <c r="EC339" s="280"/>
      <c r="ED339" s="280"/>
      <c r="EE339" s="280"/>
      <c r="EF339" s="280"/>
      <c r="EG339" s="280"/>
    </row>
    <row r="340" spans="1:137" x14ac:dyDescent="0.25">
      <c r="A340" s="119"/>
      <c r="B340" s="119"/>
      <c r="C340" s="119"/>
      <c r="D340" s="119"/>
      <c r="E340" s="119"/>
      <c r="F340" s="119"/>
      <c r="G340" s="272"/>
      <c r="H340" s="119"/>
      <c r="I340" s="119"/>
      <c r="J340" s="111"/>
      <c r="K340" s="34"/>
      <c r="L340" s="34"/>
      <c r="M340" s="34"/>
      <c r="N340" s="34"/>
      <c r="O340" s="34"/>
      <c r="P340" s="34"/>
      <c r="Q340" s="34"/>
      <c r="R340" s="34"/>
      <c r="S340" s="34"/>
      <c r="T340" s="34"/>
      <c r="U340" s="34"/>
      <c r="V340" s="280"/>
      <c r="W340" s="280"/>
      <c r="X340" s="280"/>
      <c r="Y340" s="280"/>
      <c r="Z340" s="280"/>
      <c r="AA340" s="280"/>
      <c r="AB340" s="280"/>
      <c r="AC340" s="280"/>
      <c r="AD340" s="280"/>
      <c r="AE340" s="280"/>
      <c r="AF340" s="280"/>
      <c r="AG340" s="280"/>
      <c r="AH340" s="280"/>
      <c r="AI340" s="280"/>
      <c r="AJ340" s="280"/>
      <c r="AK340" s="280"/>
      <c r="AL340" s="280"/>
      <c r="AM340" s="280"/>
      <c r="AN340" s="280"/>
      <c r="AO340" s="280"/>
      <c r="AP340" s="280"/>
      <c r="AQ340" s="280"/>
      <c r="AR340" s="280"/>
      <c r="AS340" s="280"/>
      <c r="AT340" s="280"/>
      <c r="AU340" s="280"/>
      <c r="AV340" s="280"/>
      <c r="AW340" s="280"/>
      <c r="AX340" s="280"/>
      <c r="AY340" s="280"/>
      <c r="AZ340" s="280"/>
      <c r="BA340" s="280"/>
      <c r="BB340" s="280"/>
      <c r="BC340" s="280"/>
      <c r="BD340" s="280"/>
      <c r="BE340" s="280"/>
      <c r="BF340" s="280"/>
      <c r="BG340" s="280"/>
      <c r="BH340" s="280"/>
      <c r="BI340" s="280"/>
      <c r="BJ340" s="280"/>
      <c r="BK340" s="280"/>
      <c r="BL340" s="280"/>
      <c r="BM340" s="280"/>
      <c r="BN340" s="280"/>
      <c r="BO340" s="280"/>
      <c r="BP340" s="280"/>
      <c r="BQ340" s="280"/>
      <c r="BR340" s="280"/>
      <c r="BS340" s="280"/>
      <c r="BT340" s="280"/>
      <c r="BU340" s="280"/>
      <c r="BV340" s="280"/>
      <c r="BW340" s="280"/>
      <c r="BX340" s="280"/>
      <c r="BY340" s="280"/>
      <c r="BZ340" s="280"/>
      <c r="CA340" s="280"/>
      <c r="CB340" s="280"/>
      <c r="CC340" s="280"/>
      <c r="CD340" s="280"/>
      <c r="CE340" s="280"/>
      <c r="CF340" s="280"/>
      <c r="CG340" s="280"/>
      <c r="CH340" s="280"/>
      <c r="CI340" s="280"/>
      <c r="CJ340" s="280"/>
      <c r="CK340" s="280"/>
      <c r="CL340" s="280"/>
      <c r="CM340" s="280"/>
      <c r="CN340" s="280"/>
      <c r="CO340" s="280"/>
      <c r="CP340" s="280"/>
      <c r="CQ340" s="280"/>
      <c r="CR340" s="280"/>
      <c r="CS340" s="280"/>
      <c r="CT340" s="280"/>
      <c r="CU340" s="280"/>
      <c r="CV340" s="280"/>
      <c r="CW340" s="280"/>
      <c r="CX340" s="280"/>
      <c r="CY340" s="280"/>
      <c r="CZ340" s="280"/>
      <c r="DA340" s="280"/>
      <c r="DB340" s="280"/>
      <c r="DC340" s="280"/>
      <c r="DD340" s="280"/>
      <c r="DE340" s="280"/>
      <c r="DF340" s="280"/>
      <c r="DG340" s="280"/>
      <c r="DH340" s="280"/>
      <c r="DI340" s="280"/>
      <c r="DJ340" s="280"/>
      <c r="DK340" s="280"/>
      <c r="DL340" s="280"/>
      <c r="DM340" s="280"/>
      <c r="DN340" s="280"/>
      <c r="DO340" s="280"/>
      <c r="DP340" s="280"/>
      <c r="DQ340" s="280"/>
      <c r="DR340" s="280"/>
      <c r="DS340" s="280"/>
      <c r="DT340" s="280"/>
      <c r="DU340" s="280"/>
      <c r="DV340" s="280"/>
      <c r="DW340" s="280"/>
      <c r="DX340" s="280"/>
      <c r="DY340" s="280"/>
      <c r="DZ340" s="280"/>
      <c r="EA340" s="280"/>
      <c r="EB340" s="280"/>
      <c r="EC340" s="280"/>
      <c r="ED340" s="280"/>
      <c r="EE340" s="280"/>
      <c r="EF340" s="280"/>
      <c r="EG340" s="280"/>
    </row>
    <row r="341" spans="1:137" x14ac:dyDescent="0.25">
      <c r="A341" s="119"/>
      <c r="B341" s="119"/>
      <c r="C341" s="119"/>
      <c r="D341" s="119"/>
      <c r="E341" s="119"/>
      <c r="F341" s="119"/>
      <c r="G341" s="272"/>
      <c r="H341" s="119"/>
      <c r="I341" s="119"/>
      <c r="J341" s="111"/>
      <c r="K341" s="34"/>
      <c r="L341" s="34"/>
      <c r="M341" s="34"/>
      <c r="N341" s="34"/>
      <c r="O341" s="34"/>
      <c r="P341" s="34"/>
      <c r="Q341" s="34"/>
      <c r="R341" s="34"/>
      <c r="S341" s="34"/>
      <c r="T341" s="34"/>
      <c r="U341" s="34"/>
      <c r="V341" s="280"/>
      <c r="W341" s="280"/>
      <c r="X341" s="280"/>
      <c r="Y341" s="280"/>
      <c r="Z341" s="280"/>
      <c r="AA341" s="280"/>
      <c r="AB341" s="280"/>
      <c r="AC341" s="280"/>
      <c r="AD341" s="280"/>
      <c r="AE341" s="280"/>
      <c r="AF341" s="280"/>
      <c r="AG341" s="280"/>
      <c r="AH341" s="280"/>
      <c r="AI341" s="280"/>
      <c r="AJ341" s="280"/>
      <c r="AK341" s="280"/>
      <c r="AL341" s="280"/>
      <c r="AM341" s="280"/>
      <c r="AN341" s="280"/>
      <c r="AO341" s="280"/>
      <c r="AP341" s="280"/>
      <c r="AQ341" s="280"/>
      <c r="AR341" s="280"/>
      <c r="AS341" s="280"/>
      <c r="AT341" s="280"/>
      <c r="AU341" s="280"/>
      <c r="AV341" s="280"/>
      <c r="AW341" s="280"/>
      <c r="AX341" s="280"/>
      <c r="AY341" s="280"/>
      <c r="AZ341" s="280"/>
      <c r="BA341" s="280"/>
      <c r="BB341" s="280"/>
      <c r="BC341" s="280"/>
      <c r="BD341" s="280"/>
      <c r="BE341" s="280"/>
      <c r="BF341" s="280"/>
      <c r="BG341" s="280"/>
      <c r="BH341" s="280"/>
      <c r="BI341" s="280"/>
      <c r="BJ341" s="280"/>
      <c r="BK341" s="280"/>
      <c r="BL341" s="280"/>
      <c r="BM341" s="280"/>
      <c r="BN341" s="280"/>
      <c r="BO341" s="280"/>
      <c r="BP341" s="280"/>
      <c r="BQ341" s="280"/>
      <c r="BR341" s="280"/>
      <c r="BS341" s="280"/>
      <c r="BT341" s="280"/>
      <c r="BU341" s="280"/>
      <c r="BV341" s="280"/>
      <c r="BW341" s="280"/>
      <c r="BX341" s="280"/>
      <c r="BY341" s="280"/>
      <c r="BZ341" s="280"/>
      <c r="CA341" s="280"/>
      <c r="CB341" s="280"/>
      <c r="CC341" s="280"/>
      <c r="CD341" s="280"/>
      <c r="CE341" s="280"/>
      <c r="CF341" s="280"/>
      <c r="CG341" s="280"/>
      <c r="CH341" s="280"/>
      <c r="CI341" s="280"/>
      <c r="CJ341" s="280"/>
      <c r="CK341" s="280"/>
      <c r="CL341" s="280"/>
      <c r="CM341" s="280"/>
      <c r="CN341" s="280"/>
      <c r="CO341" s="280"/>
      <c r="CP341" s="280"/>
      <c r="CQ341" s="280"/>
      <c r="CR341" s="280"/>
      <c r="CS341" s="280"/>
      <c r="CT341" s="280"/>
      <c r="CU341" s="280"/>
      <c r="CV341" s="280"/>
      <c r="CW341" s="280"/>
      <c r="CX341" s="280"/>
      <c r="CY341" s="280"/>
      <c r="CZ341" s="280"/>
      <c r="DA341" s="280"/>
      <c r="DB341" s="280"/>
      <c r="DC341" s="280"/>
      <c r="DD341" s="280"/>
      <c r="DE341" s="280"/>
      <c r="DF341" s="280"/>
      <c r="DG341" s="280"/>
      <c r="DH341" s="280"/>
      <c r="DI341" s="280"/>
      <c r="DJ341" s="280"/>
      <c r="DK341" s="280"/>
      <c r="DL341" s="280"/>
      <c r="DM341" s="280"/>
      <c r="DN341" s="280"/>
      <c r="DO341" s="280"/>
      <c r="DP341" s="280"/>
      <c r="DQ341" s="280"/>
      <c r="DR341" s="280"/>
      <c r="DS341" s="280"/>
      <c r="DT341" s="280"/>
      <c r="DU341" s="280"/>
      <c r="DV341" s="280"/>
      <c r="DW341" s="280"/>
      <c r="DX341" s="280"/>
      <c r="DY341" s="280"/>
      <c r="DZ341" s="280"/>
      <c r="EA341" s="280"/>
      <c r="EB341" s="280"/>
      <c r="EC341" s="280"/>
      <c r="ED341" s="280"/>
      <c r="EE341" s="280"/>
      <c r="EF341" s="280"/>
      <c r="EG341" s="280"/>
    </row>
    <row r="342" spans="1:137" x14ac:dyDescent="0.25">
      <c r="A342" s="119"/>
      <c r="B342" s="119"/>
      <c r="C342" s="119"/>
      <c r="D342" s="119"/>
      <c r="E342" s="119"/>
      <c r="F342" s="119"/>
      <c r="G342" s="272"/>
      <c r="H342" s="119"/>
      <c r="I342" s="119"/>
      <c r="J342" s="111"/>
      <c r="K342" s="34"/>
      <c r="L342" s="34"/>
      <c r="M342" s="34"/>
      <c r="N342" s="34"/>
      <c r="O342" s="34"/>
      <c r="P342" s="34"/>
      <c r="Q342" s="34"/>
      <c r="R342" s="34"/>
      <c r="S342" s="34"/>
      <c r="T342" s="34"/>
      <c r="U342" s="34"/>
      <c r="V342" s="280"/>
      <c r="W342" s="280"/>
      <c r="X342" s="280"/>
      <c r="Y342" s="280"/>
      <c r="Z342" s="280"/>
      <c r="AA342" s="280"/>
      <c r="AB342" s="280"/>
      <c r="AC342" s="280"/>
      <c r="AD342" s="280"/>
      <c r="AE342" s="280"/>
      <c r="AF342" s="280"/>
      <c r="AG342" s="280"/>
      <c r="AH342" s="280"/>
      <c r="AI342" s="280"/>
      <c r="AJ342" s="280"/>
      <c r="AK342" s="280"/>
      <c r="AL342" s="280"/>
      <c r="AM342" s="280"/>
      <c r="AN342" s="280"/>
      <c r="AO342" s="280"/>
      <c r="AP342" s="280"/>
      <c r="AQ342" s="280"/>
      <c r="AR342" s="280"/>
      <c r="AS342" s="280"/>
      <c r="AT342" s="280"/>
      <c r="AU342" s="280"/>
      <c r="AV342" s="280"/>
      <c r="AW342" s="280"/>
      <c r="AX342" s="280"/>
      <c r="AY342" s="280"/>
      <c r="AZ342" s="280"/>
      <c r="BA342" s="280"/>
      <c r="BB342" s="280"/>
      <c r="BC342" s="280"/>
      <c r="BD342" s="280"/>
      <c r="BE342" s="280"/>
      <c r="BF342" s="280"/>
      <c r="BG342" s="280"/>
      <c r="BH342" s="280"/>
      <c r="BI342" s="280"/>
      <c r="BJ342" s="280"/>
      <c r="BK342" s="280"/>
      <c r="BL342" s="280"/>
      <c r="BM342" s="280"/>
      <c r="BN342" s="280"/>
      <c r="BO342" s="280"/>
      <c r="BP342" s="280"/>
      <c r="BQ342" s="280"/>
      <c r="BR342" s="280"/>
      <c r="BS342" s="280"/>
      <c r="BT342" s="280"/>
      <c r="BU342" s="280"/>
      <c r="BV342" s="280"/>
      <c r="BW342" s="280"/>
      <c r="BX342" s="280"/>
      <c r="BY342" s="280"/>
      <c r="BZ342" s="280"/>
      <c r="CA342" s="280"/>
      <c r="CB342" s="280"/>
      <c r="CC342" s="280"/>
      <c r="CD342" s="280"/>
      <c r="CE342" s="280"/>
      <c r="CF342" s="280"/>
      <c r="CG342" s="280"/>
      <c r="CH342" s="280"/>
      <c r="CI342" s="280"/>
      <c r="CJ342" s="280"/>
      <c r="CK342" s="280"/>
      <c r="CL342" s="280"/>
      <c r="CM342" s="280"/>
      <c r="CN342" s="280"/>
      <c r="CO342" s="280"/>
      <c r="CP342" s="280"/>
      <c r="CQ342" s="280"/>
      <c r="CR342" s="280"/>
      <c r="CS342" s="280"/>
      <c r="CT342" s="280"/>
      <c r="CU342" s="280"/>
      <c r="CV342" s="280"/>
      <c r="CW342" s="280"/>
      <c r="CX342" s="280"/>
      <c r="CY342" s="280"/>
      <c r="CZ342" s="280"/>
      <c r="DA342" s="280"/>
      <c r="DB342" s="280"/>
      <c r="DC342" s="280"/>
      <c r="DD342" s="280"/>
      <c r="DE342" s="280"/>
      <c r="DF342" s="280"/>
      <c r="DG342" s="280"/>
      <c r="DH342" s="280"/>
      <c r="DI342" s="280"/>
      <c r="DJ342" s="280"/>
      <c r="DK342" s="280"/>
      <c r="DL342" s="280"/>
      <c r="DM342" s="280"/>
      <c r="DN342" s="280"/>
      <c r="DO342" s="280"/>
      <c r="DP342" s="280"/>
      <c r="DQ342" s="280"/>
      <c r="DR342" s="280"/>
      <c r="DS342" s="280"/>
      <c r="DT342" s="280"/>
      <c r="DU342" s="280"/>
      <c r="DV342" s="280"/>
      <c r="DW342" s="280"/>
      <c r="DX342" s="280"/>
      <c r="DY342" s="280"/>
      <c r="DZ342" s="280"/>
      <c r="EA342" s="280"/>
      <c r="EB342" s="280"/>
      <c r="EC342" s="280"/>
      <c r="ED342" s="280"/>
      <c r="EE342" s="280"/>
      <c r="EF342" s="280"/>
      <c r="EG342" s="280"/>
    </row>
    <row r="343" spans="1:137" x14ac:dyDescent="0.25">
      <c r="A343" s="119"/>
      <c r="B343" s="119"/>
      <c r="C343" s="119"/>
      <c r="D343" s="119"/>
      <c r="E343" s="119"/>
      <c r="F343" s="119"/>
      <c r="G343" s="272"/>
      <c r="H343" s="119"/>
      <c r="I343" s="119"/>
      <c r="J343" s="111"/>
      <c r="K343" s="34"/>
      <c r="L343" s="34"/>
      <c r="M343" s="34"/>
      <c r="N343" s="34"/>
      <c r="O343" s="34"/>
      <c r="P343" s="34"/>
      <c r="Q343" s="34"/>
      <c r="R343" s="34"/>
      <c r="S343" s="34"/>
      <c r="T343" s="34"/>
      <c r="U343" s="34"/>
      <c r="V343" s="280"/>
      <c r="W343" s="280"/>
      <c r="X343" s="280"/>
      <c r="Y343" s="280"/>
      <c r="Z343" s="280"/>
      <c r="AA343" s="280"/>
      <c r="AB343" s="280"/>
      <c r="AC343" s="280"/>
      <c r="AD343" s="280"/>
      <c r="AE343" s="280"/>
      <c r="AF343" s="280"/>
      <c r="AG343" s="280"/>
      <c r="AH343" s="280"/>
      <c r="AI343" s="280"/>
      <c r="AJ343" s="280"/>
      <c r="AK343" s="280"/>
      <c r="AL343" s="280"/>
      <c r="AM343" s="280"/>
      <c r="AN343" s="280"/>
      <c r="AO343" s="280"/>
      <c r="AP343" s="280"/>
      <c r="AQ343" s="280"/>
      <c r="AR343" s="280"/>
      <c r="AS343" s="280"/>
      <c r="AT343" s="280"/>
      <c r="AU343" s="280"/>
      <c r="AV343" s="280"/>
      <c r="AW343" s="280"/>
      <c r="AX343" s="280"/>
      <c r="AY343" s="280"/>
      <c r="AZ343" s="280"/>
      <c r="BA343" s="280"/>
      <c r="BB343" s="280"/>
      <c r="BC343" s="280"/>
      <c r="BD343" s="280"/>
      <c r="BE343" s="280"/>
      <c r="BF343" s="280"/>
      <c r="BG343" s="280"/>
      <c r="BH343" s="280"/>
      <c r="BI343" s="280"/>
      <c r="BJ343" s="280"/>
      <c r="BK343" s="280"/>
      <c r="BL343" s="280"/>
      <c r="BM343" s="280"/>
      <c r="BN343" s="280"/>
      <c r="BO343" s="280"/>
      <c r="BP343" s="280"/>
      <c r="BQ343" s="280"/>
      <c r="BR343" s="280"/>
      <c r="BS343" s="280"/>
      <c r="BT343" s="280"/>
      <c r="BU343" s="280"/>
      <c r="BV343" s="280"/>
      <c r="BW343" s="280"/>
      <c r="BX343" s="280"/>
      <c r="BY343" s="280"/>
      <c r="BZ343" s="280"/>
      <c r="CA343" s="280"/>
      <c r="CB343" s="280"/>
      <c r="CC343" s="280"/>
      <c r="CD343" s="280"/>
      <c r="CE343" s="280"/>
      <c r="CF343" s="280"/>
      <c r="CG343" s="280"/>
      <c r="CH343" s="280"/>
      <c r="CI343" s="280"/>
      <c r="CJ343" s="280"/>
      <c r="CK343" s="280"/>
      <c r="CL343" s="280"/>
      <c r="CM343" s="280"/>
      <c r="CN343" s="280"/>
      <c r="CO343" s="280"/>
      <c r="CP343" s="280"/>
      <c r="CQ343" s="280"/>
      <c r="CR343" s="280"/>
      <c r="CS343" s="280"/>
      <c r="CT343" s="280"/>
      <c r="CU343" s="280"/>
      <c r="CV343" s="280"/>
      <c r="CW343" s="280"/>
      <c r="CX343" s="280"/>
      <c r="CY343" s="280"/>
      <c r="CZ343" s="280"/>
      <c r="DA343" s="280"/>
      <c r="DB343" s="280"/>
      <c r="DC343" s="280"/>
      <c r="DD343" s="280"/>
      <c r="DE343" s="280"/>
      <c r="DF343" s="280"/>
      <c r="DG343" s="280"/>
      <c r="DH343" s="280"/>
      <c r="DI343" s="280"/>
      <c r="DJ343" s="280"/>
      <c r="DK343" s="280"/>
      <c r="DL343" s="280"/>
      <c r="DM343" s="280"/>
      <c r="DN343" s="280"/>
      <c r="DO343" s="280"/>
      <c r="DP343" s="280"/>
      <c r="DQ343" s="280"/>
      <c r="DR343" s="280"/>
      <c r="DS343" s="280"/>
      <c r="DT343" s="280"/>
      <c r="DU343" s="280"/>
      <c r="DV343" s="280"/>
      <c r="DW343" s="280"/>
      <c r="DX343" s="280"/>
      <c r="DY343" s="280"/>
      <c r="DZ343" s="280"/>
      <c r="EA343" s="280"/>
      <c r="EB343" s="280"/>
      <c r="EC343" s="280"/>
      <c r="ED343" s="280"/>
      <c r="EE343" s="280"/>
      <c r="EF343" s="280"/>
      <c r="EG343" s="280"/>
    </row>
    <row r="344" spans="1:137" x14ac:dyDescent="0.25">
      <c r="A344" s="119"/>
      <c r="B344" s="119"/>
      <c r="C344" s="119"/>
      <c r="D344" s="119"/>
      <c r="E344" s="119"/>
      <c r="F344" s="119"/>
      <c r="G344" s="272"/>
      <c r="H344" s="119"/>
      <c r="I344" s="119"/>
      <c r="J344" s="111"/>
      <c r="K344" s="34"/>
      <c r="L344" s="34"/>
      <c r="M344" s="34"/>
      <c r="N344" s="34"/>
      <c r="O344" s="34"/>
      <c r="P344" s="34"/>
      <c r="Q344" s="34"/>
      <c r="R344" s="34"/>
      <c r="S344" s="34"/>
      <c r="T344" s="34"/>
      <c r="U344" s="34"/>
      <c r="V344" s="280"/>
      <c r="W344" s="280"/>
      <c r="X344" s="280"/>
      <c r="Y344" s="280"/>
      <c r="Z344" s="280"/>
      <c r="AA344" s="280"/>
      <c r="AB344" s="280"/>
      <c r="AC344" s="280"/>
      <c r="AD344" s="280"/>
      <c r="AE344" s="280"/>
      <c r="AF344" s="280"/>
      <c r="AG344" s="280"/>
      <c r="AH344" s="280"/>
      <c r="AI344" s="280"/>
      <c r="AJ344" s="280"/>
      <c r="AK344" s="280"/>
      <c r="AL344" s="280"/>
      <c r="AM344" s="280"/>
      <c r="AN344" s="280"/>
      <c r="AO344" s="280"/>
      <c r="AP344" s="280"/>
      <c r="AQ344" s="280"/>
      <c r="AR344" s="280"/>
      <c r="AS344" s="280"/>
      <c r="AT344" s="280"/>
      <c r="AU344" s="280"/>
      <c r="AV344" s="280"/>
      <c r="AW344" s="280"/>
      <c r="AX344" s="280"/>
      <c r="AY344" s="280"/>
      <c r="AZ344" s="280"/>
      <c r="BA344" s="280"/>
      <c r="BB344" s="280"/>
      <c r="BC344" s="280"/>
      <c r="BD344" s="280"/>
      <c r="BE344" s="280"/>
      <c r="BF344" s="280"/>
      <c r="BG344" s="280"/>
      <c r="BH344" s="280"/>
      <c r="BI344" s="280"/>
      <c r="BJ344" s="280"/>
      <c r="BK344" s="280"/>
      <c r="BL344" s="280"/>
      <c r="BM344" s="280"/>
      <c r="BN344" s="280"/>
      <c r="BO344" s="280"/>
      <c r="BP344" s="280"/>
      <c r="BQ344" s="280"/>
      <c r="BR344" s="280"/>
      <c r="BS344" s="280"/>
      <c r="BT344" s="280"/>
      <c r="BU344" s="280"/>
      <c r="BV344" s="280"/>
      <c r="BW344" s="280"/>
      <c r="BX344" s="280"/>
      <c r="BY344" s="280"/>
      <c r="BZ344" s="280"/>
      <c r="CA344" s="280"/>
      <c r="CB344" s="280"/>
      <c r="CC344" s="280"/>
      <c r="CD344" s="280"/>
      <c r="CE344" s="280"/>
      <c r="CF344" s="280"/>
      <c r="CG344" s="280"/>
      <c r="CH344" s="280"/>
      <c r="CI344" s="280"/>
      <c r="CJ344" s="280"/>
      <c r="CK344" s="280"/>
      <c r="CL344" s="280"/>
      <c r="CM344" s="280"/>
      <c r="CN344" s="280"/>
      <c r="CO344" s="280"/>
      <c r="CP344" s="280"/>
      <c r="CQ344" s="280"/>
      <c r="CR344" s="280"/>
      <c r="CS344" s="280"/>
      <c r="CT344" s="280"/>
      <c r="CU344" s="280"/>
      <c r="CV344" s="280"/>
      <c r="CW344" s="280"/>
      <c r="CX344" s="280"/>
      <c r="CY344" s="280"/>
      <c r="CZ344" s="280"/>
      <c r="DA344" s="280"/>
      <c r="DB344" s="280"/>
      <c r="DC344" s="280"/>
      <c r="DD344" s="280"/>
      <c r="DE344" s="280"/>
      <c r="DF344" s="280"/>
      <c r="DG344" s="280"/>
      <c r="DH344" s="280"/>
      <c r="DI344" s="280"/>
      <c r="DJ344" s="280"/>
      <c r="DK344" s="280"/>
      <c r="DL344" s="280"/>
      <c r="DM344" s="280"/>
      <c r="DN344" s="280"/>
      <c r="DO344" s="280"/>
      <c r="DP344" s="280"/>
      <c r="DQ344" s="280"/>
      <c r="DR344" s="280"/>
      <c r="DS344" s="280"/>
      <c r="DT344" s="280"/>
      <c r="DU344" s="280"/>
      <c r="DV344" s="280"/>
      <c r="DW344" s="280"/>
      <c r="DX344" s="280"/>
      <c r="DY344" s="280"/>
      <c r="DZ344" s="280"/>
      <c r="EA344" s="280"/>
      <c r="EB344" s="280"/>
      <c r="EC344" s="280"/>
      <c r="ED344" s="280"/>
      <c r="EE344" s="280"/>
      <c r="EF344" s="280"/>
      <c r="EG344" s="280"/>
    </row>
    <row r="345" spans="1:137" x14ac:dyDescent="0.25">
      <c r="A345" s="119"/>
      <c r="B345" s="119"/>
      <c r="C345" s="119"/>
      <c r="D345" s="119"/>
      <c r="E345" s="119"/>
      <c r="F345" s="119"/>
      <c r="G345" s="272"/>
      <c r="H345" s="119"/>
      <c r="I345" s="119"/>
      <c r="J345" s="111"/>
      <c r="K345" s="34"/>
      <c r="L345" s="34"/>
      <c r="M345" s="34"/>
      <c r="N345" s="34"/>
      <c r="O345" s="34"/>
      <c r="P345" s="34"/>
      <c r="Q345" s="34"/>
      <c r="R345" s="34"/>
      <c r="S345" s="34"/>
      <c r="T345" s="34"/>
      <c r="U345" s="34"/>
      <c r="V345" s="280"/>
      <c r="W345" s="280"/>
      <c r="X345" s="280"/>
      <c r="Y345" s="280"/>
      <c r="Z345" s="280"/>
      <c r="AA345" s="280"/>
      <c r="AB345" s="280"/>
      <c r="AC345" s="280"/>
      <c r="AD345" s="280"/>
      <c r="AE345" s="280"/>
      <c r="AF345" s="280"/>
      <c r="AG345" s="280"/>
      <c r="AH345" s="280"/>
      <c r="AI345" s="280"/>
      <c r="AJ345" s="280"/>
      <c r="AK345" s="280"/>
      <c r="AL345" s="280"/>
      <c r="AM345" s="280"/>
      <c r="AN345" s="280"/>
      <c r="AO345" s="280"/>
      <c r="AP345" s="280"/>
      <c r="AQ345" s="280"/>
      <c r="AR345" s="280"/>
      <c r="AS345" s="280"/>
      <c r="AT345" s="280"/>
      <c r="AU345" s="280"/>
      <c r="AV345" s="280"/>
      <c r="AW345" s="280"/>
      <c r="AX345" s="280"/>
      <c r="AY345" s="280"/>
      <c r="AZ345" s="280"/>
      <c r="BA345" s="280"/>
      <c r="BB345" s="280"/>
      <c r="BC345" s="280"/>
      <c r="BD345" s="280"/>
      <c r="BE345" s="280"/>
      <c r="BF345" s="280"/>
      <c r="BG345" s="280"/>
      <c r="BH345" s="280"/>
      <c r="BI345" s="280"/>
      <c r="BJ345" s="280"/>
      <c r="BK345" s="280"/>
      <c r="BL345" s="280"/>
      <c r="BM345" s="280"/>
      <c r="BN345" s="280"/>
      <c r="BO345" s="280"/>
      <c r="BP345" s="280"/>
      <c r="BQ345" s="280"/>
      <c r="BR345" s="280"/>
      <c r="BS345" s="280"/>
      <c r="BT345" s="280"/>
      <c r="BU345" s="280"/>
      <c r="BV345" s="280"/>
      <c r="BW345" s="280"/>
      <c r="BX345" s="280"/>
      <c r="BY345" s="280"/>
      <c r="BZ345" s="280"/>
      <c r="CA345" s="280"/>
      <c r="CB345" s="280"/>
      <c r="CC345" s="280"/>
      <c r="CD345" s="280"/>
      <c r="CE345" s="280"/>
      <c r="CF345" s="280"/>
      <c r="CG345" s="280"/>
      <c r="CH345" s="280"/>
      <c r="CI345" s="280"/>
      <c r="CJ345" s="280"/>
      <c r="CK345" s="280"/>
      <c r="CL345" s="280"/>
      <c r="CM345" s="280"/>
      <c r="CN345" s="280"/>
      <c r="CO345" s="280"/>
      <c r="CP345" s="280"/>
      <c r="CQ345" s="280"/>
      <c r="CR345" s="280"/>
      <c r="CS345" s="280"/>
      <c r="CT345" s="280"/>
      <c r="CU345" s="280"/>
      <c r="CV345" s="280"/>
      <c r="CW345" s="280"/>
      <c r="CX345" s="280"/>
      <c r="CY345" s="280"/>
      <c r="CZ345" s="280"/>
      <c r="DA345" s="280"/>
      <c r="DB345" s="280"/>
      <c r="DC345" s="280"/>
      <c r="DD345" s="280"/>
      <c r="DE345" s="280"/>
      <c r="DF345" s="280"/>
      <c r="DG345" s="280"/>
      <c r="DH345" s="280"/>
      <c r="DI345" s="280"/>
      <c r="DJ345" s="280"/>
      <c r="DK345" s="280"/>
      <c r="DL345" s="280"/>
      <c r="DM345" s="280"/>
      <c r="DN345" s="280"/>
      <c r="DO345" s="280"/>
      <c r="DP345" s="280"/>
      <c r="DQ345" s="280"/>
      <c r="DR345" s="280"/>
      <c r="DS345" s="280"/>
      <c r="DT345" s="280"/>
      <c r="DU345" s="280"/>
      <c r="DV345" s="280"/>
      <c r="DW345" s="280"/>
      <c r="DX345" s="280"/>
      <c r="DY345" s="280"/>
      <c r="DZ345" s="280"/>
      <c r="EA345" s="280"/>
      <c r="EB345" s="280"/>
      <c r="EC345" s="280"/>
      <c r="ED345" s="280"/>
      <c r="EE345" s="280"/>
      <c r="EF345" s="280"/>
      <c r="EG345" s="280"/>
    </row>
    <row r="346" spans="1:137" x14ac:dyDescent="0.25">
      <c r="A346" s="119"/>
      <c r="B346" s="119"/>
      <c r="C346" s="119"/>
      <c r="D346" s="119"/>
      <c r="E346" s="119"/>
      <c r="F346" s="119"/>
      <c r="G346" s="272"/>
      <c r="H346" s="119"/>
      <c r="I346" s="119"/>
      <c r="J346" s="111"/>
      <c r="K346" s="34"/>
      <c r="L346" s="34"/>
      <c r="M346" s="34"/>
      <c r="N346" s="34"/>
      <c r="O346" s="34"/>
      <c r="P346" s="34"/>
      <c r="Q346" s="34"/>
      <c r="R346" s="34"/>
      <c r="S346" s="34"/>
      <c r="T346" s="34"/>
      <c r="U346" s="34"/>
      <c r="V346" s="280"/>
      <c r="W346" s="280"/>
      <c r="X346" s="280"/>
      <c r="Y346" s="280"/>
      <c r="Z346" s="280"/>
      <c r="AA346" s="280"/>
      <c r="AB346" s="280"/>
      <c r="AC346" s="280"/>
      <c r="AD346" s="280"/>
      <c r="AE346" s="280"/>
      <c r="AF346" s="280"/>
      <c r="AG346" s="280"/>
      <c r="AH346" s="280"/>
      <c r="AI346" s="280"/>
      <c r="AJ346" s="280"/>
      <c r="AK346" s="280"/>
      <c r="AL346" s="280"/>
      <c r="AM346" s="280"/>
      <c r="AN346" s="280"/>
      <c r="AO346" s="280"/>
      <c r="AP346" s="280"/>
      <c r="AQ346" s="280"/>
      <c r="AR346" s="280"/>
      <c r="AS346" s="280"/>
      <c r="AT346" s="280"/>
      <c r="AU346" s="280"/>
      <c r="AV346" s="280"/>
      <c r="AW346" s="280"/>
      <c r="AX346" s="280"/>
      <c r="AY346" s="280"/>
      <c r="AZ346" s="280"/>
      <c r="BA346" s="280"/>
      <c r="BB346" s="280"/>
      <c r="BC346" s="280"/>
      <c r="BD346" s="280"/>
      <c r="BE346" s="280"/>
      <c r="BF346" s="280"/>
      <c r="BG346" s="280"/>
      <c r="BH346" s="280"/>
      <c r="BI346" s="280"/>
      <c r="BJ346" s="280"/>
      <c r="BK346" s="280"/>
      <c r="BL346" s="280"/>
      <c r="BM346" s="280"/>
      <c r="BN346" s="280"/>
      <c r="BO346" s="280"/>
      <c r="BP346" s="280"/>
      <c r="BQ346" s="280"/>
      <c r="BR346" s="280"/>
      <c r="BS346" s="280"/>
      <c r="BT346" s="280"/>
      <c r="BU346" s="280"/>
      <c r="BV346" s="280"/>
      <c r="BW346" s="280"/>
      <c r="BX346" s="280"/>
      <c r="BY346" s="280"/>
      <c r="BZ346" s="280"/>
      <c r="CA346" s="280"/>
      <c r="CB346" s="280"/>
      <c r="CC346" s="280"/>
      <c r="CD346" s="280"/>
      <c r="CE346" s="280"/>
      <c r="CF346" s="280"/>
      <c r="CG346" s="280"/>
      <c r="CH346" s="280"/>
      <c r="CI346" s="280"/>
      <c r="CJ346" s="280"/>
      <c r="CK346" s="280"/>
      <c r="CL346" s="280"/>
      <c r="CM346" s="280"/>
      <c r="CN346" s="280"/>
      <c r="CO346" s="280"/>
      <c r="CP346" s="280"/>
      <c r="CQ346" s="280"/>
      <c r="CR346" s="280"/>
      <c r="CS346" s="280"/>
      <c r="CT346" s="280"/>
      <c r="CU346" s="280"/>
      <c r="CV346" s="280"/>
      <c r="CW346" s="280"/>
      <c r="CX346" s="280"/>
      <c r="CY346" s="280"/>
      <c r="CZ346" s="280"/>
      <c r="DA346" s="280"/>
      <c r="DB346" s="280"/>
      <c r="DC346" s="280"/>
      <c r="DD346" s="280"/>
      <c r="DE346" s="280"/>
      <c r="DF346" s="280"/>
      <c r="DG346" s="280"/>
      <c r="DH346" s="280"/>
      <c r="DI346" s="280"/>
      <c r="DJ346" s="280"/>
      <c r="DK346" s="280"/>
      <c r="DL346" s="280"/>
      <c r="DM346" s="280"/>
      <c r="DN346" s="280"/>
      <c r="DO346" s="280"/>
      <c r="DP346" s="280"/>
      <c r="DQ346" s="280"/>
      <c r="DR346" s="280"/>
      <c r="DS346" s="280"/>
      <c r="DT346" s="280"/>
      <c r="DU346" s="280"/>
      <c r="DV346" s="280"/>
      <c r="DW346" s="280"/>
      <c r="DX346" s="280"/>
      <c r="DY346" s="280"/>
      <c r="DZ346" s="280"/>
      <c r="EA346" s="280"/>
      <c r="EB346" s="280"/>
      <c r="EC346" s="280"/>
      <c r="ED346" s="280"/>
      <c r="EE346" s="280"/>
      <c r="EF346" s="280"/>
      <c r="EG346" s="280"/>
    </row>
    <row r="347" spans="1:137" x14ac:dyDescent="0.25">
      <c r="A347" s="119"/>
      <c r="B347" s="119"/>
      <c r="C347" s="119"/>
      <c r="D347" s="119"/>
      <c r="E347" s="119"/>
      <c r="F347" s="119"/>
      <c r="G347" s="272"/>
      <c r="H347" s="119"/>
      <c r="I347" s="119"/>
      <c r="J347" s="111"/>
      <c r="K347" s="34"/>
      <c r="L347" s="34"/>
      <c r="M347" s="34"/>
      <c r="N347" s="34"/>
      <c r="O347" s="34"/>
      <c r="P347" s="34"/>
      <c r="Q347" s="34"/>
      <c r="R347" s="34"/>
      <c r="S347" s="34"/>
      <c r="T347" s="34"/>
      <c r="U347" s="34"/>
      <c r="V347" s="280"/>
      <c r="W347" s="280"/>
      <c r="X347" s="280"/>
      <c r="Y347" s="280"/>
      <c r="Z347" s="280"/>
      <c r="AA347" s="280"/>
      <c r="AB347" s="280"/>
      <c r="AC347" s="280"/>
      <c r="AD347" s="280"/>
      <c r="AE347" s="280"/>
      <c r="AF347" s="280"/>
      <c r="AG347" s="280"/>
      <c r="AH347" s="280"/>
      <c r="AI347" s="280"/>
      <c r="AJ347" s="280"/>
      <c r="AK347" s="280"/>
      <c r="AL347" s="280"/>
      <c r="AM347" s="280"/>
      <c r="AN347" s="280"/>
      <c r="AO347" s="280"/>
      <c r="AP347" s="280"/>
      <c r="AQ347" s="280"/>
      <c r="AR347" s="280"/>
      <c r="AS347" s="280"/>
      <c r="AT347" s="280"/>
      <c r="AU347" s="280"/>
      <c r="AV347" s="280"/>
      <c r="AW347" s="280"/>
      <c r="AX347" s="280"/>
      <c r="AY347" s="280"/>
      <c r="AZ347" s="280"/>
      <c r="BA347" s="280"/>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280"/>
      <c r="BX347" s="280"/>
      <c r="BY347" s="280"/>
      <c r="BZ347" s="280"/>
      <c r="CA347" s="280"/>
      <c r="CB347" s="280"/>
      <c r="CC347" s="280"/>
      <c r="CD347" s="280"/>
      <c r="CE347" s="280"/>
      <c r="CF347" s="280"/>
      <c r="CG347" s="280"/>
      <c r="CH347" s="280"/>
      <c r="CI347" s="280"/>
      <c r="CJ347" s="280"/>
      <c r="CK347" s="280"/>
      <c r="CL347" s="280"/>
      <c r="CM347" s="280"/>
      <c r="CN347" s="280"/>
      <c r="CO347" s="280"/>
      <c r="CP347" s="280"/>
      <c r="CQ347" s="280"/>
      <c r="CR347" s="280"/>
      <c r="CS347" s="280"/>
      <c r="CT347" s="280"/>
      <c r="CU347" s="280"/>
      <c r="CV347" s="280"/>
      <c r="CW347" s="280"/>
      <c r="CX347" s="280"/>
      <c r="CY347" s="280"/>
      <c r="CZ347" s="280"/>
      <c r="DA347" s="280"/>
      <c r="DB347" s="280"/>
      <c r="DC347" s="280"/>
      <c r="DD347" s="280"/>
      <c r="DE347" s="280"/>
      <c r="DF347" s="280"/>
      <c r="DG347" s="280"/>
      <c r="DH347" s="280"/>
      <c r="DI347" s="280"/>
      <c r="DJ347" s="280"/>
      <c r="DK347" s="280"/>
      <c r="DL347" s="280"/>
      <c r="DM347" s="280"/>
      <c r="DN347" s="280"/>
      <c r="DO347" s="280"/>
      <c r="DP347" s="280"/>
      <c r="DQ347" s="280"/>
      <c r="DR347" s="280"/>
      <c r="DS347" s="280"/>
      <c r="DT347" s="280"/>
      <c r="DU347" s="280"/>
      <c r="DV347" s="280"/>
      <c r="DW347" s="280"/>
      <c r="DX347" s="280"/>
      <c r="DY347" s="280"/>
      <c r="DZ347" s="280"/>
      <c r="EA347" s="280"/>
      <c r="EB347" s="280"/>
      <c r="EC347" s="280"/>
      <c r="ED347" s="280"/>
      <c r="EE347" s="280"/>
      <c r="EF347" s="280"/>
      <c r="EG347" s="280"/>
    </row>
    <row r="348" spans="1:137" x14ac:dyDescent="0.25">
      <c r="A348" s="119"/>
      <c r="B348" s="119"/>
      <c r="C348" s="119"/>
      <c r="D348" s="119"/>
      <c r="E348" s="119"/>
      <c r="F348" s="119"/>
      <c r="G348" s="272"/>
      <c r="H348" s="119"/>
      <c r="I348" s="119"/>
      <c r="J348" s="111"/>
      <c r="K348" s="34"/>
      <c r="L348" s="34"/>
      <c r="M348" s="34"/>
      <c r="N348" s="34"/>
      <c r="O348" s="34"/>
      <c r="P348" s="34"/>
      <c r="Q348" s="34"/>
      <c r="R348" s="34"/>
      <c r="S348" s="34"/>
      <c r="T348" s="34"/>
      <c r="U348" s="34"/>
      <c r="V348" s="280"/>
      <c r="W348" s="280"/>
      <c r="X348" s="280"/>
      <c r="Y348" s="280"/>
      <c r="Z348" s="280"/>
      <c r="AA348" s="280"/>
      <c r="AB348" s="280"/>
      <c r="AC348" s="280"/>
      <c r="AD348" s="280"/>
      <c r="AE348" s="280"/>
      <c r="AF348" s="280"/>
      <c r="AG348" s="280"/>
      <c r="AH348" s="280"/>
      <c r="AI348" s="280"/>
      <c r="AJ348" s="280"/>
      <c r="AK348" s="280"/>
      <c r="AL348" s="280"/>
      <c r="AM348" s="280"/>
      <c r="AN348" s="280"/>
      <c r="AO348" s="280"/>
      <c r="AP348" s="280"/>
      <c r="AQ348" s="280"/>
      <c r="AR348" s="280"/>
      <c r="AS348" s="280"/>
      <c r="AT348" s="280"/>
      <c r="AU348" s="280"/>
      <c r="AV348" s="280"/>
      <c r="AW348" s="280"/>
      <c r="AX348" s="280"/>
      <c r="AY348" s="280"/>
      <c r="AZ348" s="280"/>
      <c r="BA348" s="280"/>
      <c r="BB348" s="280"/>
      <c r="BC348" s="280"/>
      <c r="BD348" s="280"/>
      <c r="BE348" s="280"/>
      <c r="BF348" s="280"/>
      <c r="BG348" s="280"/>
      <c r="BH348" s="280"/>
      <c r="BI348" s="280"/>
      <c r="BJ348" s="280"/>
      <c r="BK348" s="280"/>
      <c r="BL348" s="280"/>
      <c r="BM348" s="280"/>
      <c r="BN348" s="280"/>
      <c r="BO348" s="280"/>
      <c r="BP348" s="280"/>
      <c r="BQ348" s="280"/>
      <c r="BR348" s="280"/>
      <c r="BS348" s="280"/>
      <c r="BT348" s="280"/>
      <c r="BU348" s="280"/>
      <c r="BV348" s="280"/>
      <c r="BW348" s="280"/>
      <c r="BX348" s="280"/>
      <c r="BY348" s="280"/>
      <c r="BZ348" s="280"/>
      <c r="CA348" s="280"/>
      <c r="CB348" s="280"/>
      <c r="CC348" s="280"/>
      <c r="CD348" s="280"/>
      <c r="CE348" s="280"/>
      <c r="CF348" s="280"/>
      <c r="CG348" s="280"/>
      <c r="CH348" s="280"/>
      <c r="CI348" s="280"/>
      <c r="CJ348" s="280"/>
      <c r="CK348" s="280"/>
      <c r="CL348" s="280"/>
      <c r="CM348" s="280"/>
      <c r="CN348" s="280"/>
      <c r="CO348" s="280"/>
      <c r="CP348" s="280"/>
      <c r="CQ348" s="280"/>
      <c r="CR348" s="280"/>
      <c r="CS348" s="280"/>
      <c r="CT348" s="280"/>
      <c r="CU348" s="280"/>
      <c r="CV348" s="280"/>
      <c r="CW348" s="280"/>
      <c r="CX348" s="280"/>
      <c r="CY348" s="280"/>
      <c r="CZ348" s="280"/>
      <c r="DA348" s="280"/>
      <c r="DB348" s="280"/>
      <c r="DC348" s="280"/>
      <c r="DD348" s="280"/>
      <c r="DE348" s="280"/>
      <c r="DF348" s="280"/>
      <c r="DG348" s="280"/>
      <c r="DH348" s="280"/>
      <c r="DI348" s="280"/>
      <c r="DJ348" s="280"/>
      <c r="DK348" s="280"/>
      <c r="DL348" s="280"/>
      <c r="DM348" s="280"/>
      <c r="DN348" s="280"/>
      <c r="DO348" s="280"/>
      <c r="DP348" s="280"/>
      <c r="DQ348" s="280"/>
      <c r="DR348" s="280"/>
      <c r="DS348" s="280"/>
      <c r="DT348" s="280"/>
      <c r="DU348" s="280"/>
      <c r="DV348" s="280"/>
      <c r="DW348" s="280"/>
      <c r="DX348" s="280"/>
      <c r="DY348" s="280"/>
      <c r="DZ348" s="280"/>
      <c r="EA348" s="280"/>
      <c r="EB348" s="280"/>
      <c r="EC348" s="280"/>
      <c r="ED348" s="280"/>
      <c r="EE348" s="280"/>
      <c r="EF348" s="280"/>
      <c r="EG348" s="280"/>
    </row>
    <row r="349" spans="1:137" x14ac:dyDescent="0.25">
      <c r="A349" s="119"/>
      <c r="B349" s="119"/>
      <c r="C349" s="119"/>
      <c r="D349" s="119"/>
      <c r="E349" s="119"/>
      <c r="F349" s="119"/>
      <c r="G349" s="272"/>
      <c r="H349" s="119"/>
      <c r="I349" s="119"/>
      <c r="J349" s="111"/>
      <c r="K349" s="34"/>
      <c r="L349" s="34"/>
      <c r="M349" s="34"/>
      <c r="N349" s="34"/>
      <c r="O349" s="34"/>
      <c r="P349" s="34"/>
      <c r="Q349" s="34"/>
      <c r="R349" s="34"/>
      <c r="S349" s="34"/>
      <c r="T349" s="34"/>
      <c r="U349" s="34"/>
      <c r="V349" s="280"/>
      <c r="W349" s="280"/>
      <c r="X349" s="280"/>
      <c r="Y349" s="280"/>
      <c r="Z349" s="280"/>
      <c r="AA349" s="280"/>
      <c r="AB349" s="280"/>
      <c r="AC349" s="280"/>
      <c r="AD349" s="280"/>
      <c r="AE349" s="280"/>
      <c r="AF349" s="280"/>
      <c r="AG349" s="280"/>
      <c r="AH349" s="280"/>
      <c r="AI349" s="280"/>
      <c r="AJ349" s="280"/>
      <c r="AK349" s="280"/>
      <c r="AL349" s="280"/>
      <c r="AM349" s="280"/>
      <c r="AN349" s="280"/>
      <c r="AO349" s="280"/>
      <c r="AP349" s="280"/>
      <c r="AQ349" s="280"/>
      <c r="AR349" s="280"/>
      <c r="AS349" s="280"/>
      <c r="AT349" s="280"/>
      <c r="AU349" s="280"/>
      <c r="AV349" s="280"/>
      <c r="AW349" s="280"/>
      <c r="AX349" s="280"/>
      <c r="AY349" s="280"/>
      <c r="AZ349" s="280"/>
      <c r="BA349" s="280"/>
      <c r="BB349" s="280"/>
      <c r="BC349" s="280"/>
      <c r="BD349" s="280"/>
      <c r="BE349" s="280"/>
      <c r="BF349" s="280"/>
      <c r="BG349" s="280"/>
      <c r="BH349" s="280"/>
      <c r="BI349" s="280"/>
      <c r="BJ349" s="280"/>
      <c r="BK349" s="280"/>
      <c r="BL349" s="280"/>
      <c r="BM349" s="280"/>
      <c r="BN349" s="280"/>
      <c r="BO349" s="280"/>
      <c r="BP349" s="280"/>
      <c r="BQ349" s="280"/>
      <c r="BR349" s="280"/>
      <c r="BS349" s="280"/>
      <c r="BT349" s="280"/>
      <c r="BU349" s="280"/>
      <c r="BV349" s="280"/>
      <c r="BW349" s="280"/>
      <c r="BX349" s="280"/>
      <c r="BY349" s="280"/>
      <c r="BZ349" s="280"/>
      <c r="CA349" s="280"/>
      <c r="CB349" s="280"/>
      <c r="CC349" s="280"/>
      <c r="CD349" s="280"/>
      <c r="CE349" s="280"/>
      <c r="CF349" s="280"/>
      <c r="CG349" s="280"/>
      <c r="CH349" s="280"/>
      <c r="CI349" s="280"/>
      <c r="CJ349" s="280"/>
      <c r="CK349" s="280"/>
      <c r="CL349" s="280"/>
      <c r="CM349" s="280"/>
      <c r="CN349" s="280"/>
      <c r="CO349" s="280"/>
      <c r="CP349" s="280"/>
      <c r="CQ349" s="280"/>
      <c r="CR349" s="280"/>
      <c r="CS349" s="280"/>
      <c r="CT349" s="280"/>
      <c r="CU349" s="280"/>
      <c r="CV349" s="280"/>
      <c r="CW349" s="280"/>
      <c r="CX349" s="280"/>
      <c r="CY349" s="280"/>
      <c r="CZ349" s="280"/>
      <c r="DA349" s="280"/>
      <c r="DB349" s="280"/>
      <c r="DC349" s="280"/>
      <c r="DD349" s="280"/>
      <c r="DE349" s="280"/>
      <c r="DF349" s="280"/>
      <c r="DG349" s="280"/>
      <c r="DH349" s="280"/>
      <c r="DI349" s="280"/>
      <c r="DJ349" s="280"/>
      <c r="DK349" s="280"/>
      <c r="DL349" s="280"/>
      <c r="DM349" s="280"/>
      <c r="DN349" s="280"/>
      <c r="DO349" s="280"/>
      <c r="DP349" s="280"/>
      <c r="DQ349" s="280"/>
      <c r="DR349" s="280"/>
      <c r="DS349" s="280"/>
      <c r="DT349" s="280"/>
      <c r="DU349" s="280"/>
      <c r="DV349" s="280"/>
      <c r="DW349" s="280"/>
      <c r="DX349" s="280"/>
      <c r="DY349" s="280"/>
      <c r="DZ349" s="280"/>
      <c r="EA349" s="280"/>
      <c r="EB349" s="280"/>
      <c r="EC349" s="280"/>
      <c r="ED349" s="280"/>
      <c r="EE349" s="280"/>
      <c r="EF349" s="280"/>
      <c r="EG349" s="280"/>
    </row>
    <row r="350" spans="1:137" x14ac:dyDescent="0.25">
      <c r="A350" s="119"/>
      <c r="B350" s="119"/>
      <c r="C350" s="119"/>
      <c r="D350" s="119"/>
      <c r="E350" s="119"/>
      <c r="F350" s="119"/>
      <c r="G350" s="272"/>
      <c r="H350" s="119"/>
      <c r="I350" s="119"/>
      <c r="J350" s="111"/>
      <c r="K350" s="34"/>
      <c r="L350" s="34"/>
      <c r="M350" s="34"/>
      <c r="N350" s="34"/>
      <c r="O350" s="34"/>
      <c r="P350" s="34"/>
      <c r="Q350" s="34"/>
      <c r="R350" s="34"/>
      <c r="S350" s="34"/>
      <c r="T350" s="34"/>
      <c r="U350" s="34"/>
      <c r="V350" s="280"/>
      <c r="W350" s="280"/>
      <c r="X350" s="280"/>
      <c r="Y350" s="280"/>
      <c r="Z350" s="280"/>
      <c r="AA350" s="280"/>
      <c r="AB350" s="280"/>
      <c r="AC350" s="280"/>
      <c r="AD350" s="280"/>
      <c r="AE350" s="280"/>
      <c r="AF350" s="280"/>
      <c r="AG350" s="280"/>
      <c r="AH350" s="280"/>
      <c r="AI350" s="280"/>
      <c r="AJ350" s="280"/>
      <c r="AK350" s="280"/>
      <c r="AL350" s="280"/>
      <c r="AM350" s="280"/>
      <c r="AN350" s="280"/>
      <c r="AO350" s="280"/>
      <c r="AP350" s="280"/>
      <c r="AQ350" s="280"/>
      <c r="AR350" s="280"/>
      <c r="AS350" s="280"/>
      <c r="AT350" s="280"/>
      <c r="AU350" s="280"/>
      <c r="AV350" s="280"/>
      <c r="AW350" s="280"/>
      <c r="AX350" s="280"/>
      <c r="AY350" s="280"/>
      <c r="AZ350" s="280"/>
      <c r="BA350" s="280"/>
      <c r="BB350" s="280"/>
      <c r="BC350" s="280"/>
      <c r="BD350" s="280"/>
      <c r="BE350" s="280"/>
      <c r="BF350" s="280"/>
      <c r="BG350" s="280"/>
      <c r="BH350" s="280"/>
      <c r="BI350" s="280"/>
      <c r="BJ350" s="280"/>
      <c r="BK350" s="280"/>
      <c r="BL350" s="280"/>
      <c r="BM350" s="280"/>
      <c r="BN350" s="280"/>
      <c r="BO350" s="280"/>
      <c r="BP350" s="280"/>
      <c r="BQ350" s="280"/>
      <c r="BR350" s="280"/>
      <c r="BS350" s="280"/>
      <c r="BT350" s="280"/>
      <c r="BU350" s="280"/>
      <c r="BV350" s="280"/>
      <c r="BW350" s="280"/>
      <c r="BX350" s="280"/>
      <c r="BY350" s="280"/>
      <c r="BZ350" s="280"/>
      <c r="CA350" s="280"/>
      <c r="CB350" s="280"/>
      <c r="CC350" s="280"/>
      <c r="CD350" s="280"/>
      <c r="CE350" s="280"/>
      <c r="CF350" s="280"/>
      <c r="CG350" s="280"/>
      <c r="CH350" s="280"/>
      <c r="CI350" s="280"/>
      <c r="CJ350" s="280"/>
      <c r="CK350" s="280"/>
      <c r="CL350" s="280"/>
      <c r="CM350" s="280"/>
      <c r="CN350" s="280"/>
      <c r="CO350" s="280"/>
      <c r="CP350" s="280"/>
      <c r="CQ350" s="280"/>
      <c r="CR350" s="280"/>
      <c r="CS350" s="280"/>
      <c r="CT350" s="280"/>
      <c r="CU350" s="280"/>
      <c r="CV350" s="280"/>
      <c r="CW350" s="280"/>
      <c r="CX350" s="280"/>
      <c r="CY350" s="280"/>
      <c r="CZ350" s="280"/>
      <c r="DA350" s="280"/>
      <c r="DB350" s="280"/>
      <c r="DC350" s="280"/>
      <c r="DD350" s="280"/>
      <c r="DE350" s="280"/>
      <c r="DF350" s="280"/>
      <c r="DG350" s="280"/>
      <c r="DH350" s="280"/>
      <c r="DI350" s="280"/>
      <c r="DJ350" s="280"/>
      <c r="DK350" s="280"/>
      <c r="DL350" s="280"/>
      <c r="DM350" s="280"/>
      <c r="DN350" s="280"/>
      <c r="DO350" s="280"/>
      <c r="DP350" s="280"/>
      <c r="DQ350" s="280"/>
      <c r="DR350" s="280"/>
      <c r="DS350" s="280"/>
      <c r="DT350" s="280"/>
      <c r="DU350" s="280"/>
      <c r="DV350" s="280"/>
      <c r="DW350" s="280"/>
      <c r="DX350" s="280"/>
      <c r="DY350" s="280"/>
      <c r="DZ350" s="280"/>
      <c r="EA350" s="280"/>
      <c r="EB350" s="280"/>
      <c r="EC350" s="280"/>
      <c r="ED350" s="280"/>
      <c r="EE350" s="280"/>
      <c r="EF350" s="280"/>
      <c r="EG350" s="280"/>
    </row>
    <row r="351" spans="1:137" x14ac:dyDescent="0.25">
      <c r="A351" s="119"/>
      <c r="B351" s="119"/>
      <c r="C351" s="119"/>
      <c r="D351" s="119"/>
      <c r="E351" s="119"/>
      <c r="F351" s="119"/>
      <c r="G351" s="272"/>
      <c r="H351" s="119"/>
      <c r="I351" s="119"/>
      <c r="J351" s="111"/>
      <c r="K351" s="34"/>
      <c r="L351" s="34"/>
      <c r="M351" s="34"/>
      <c r="N351" s="34"/>
      <c r="O351" s="34"/>
      <c r="P351" s="34"/>
      <c r="Q351" s="34"/>
      <c r="R351" s="34"/>
      <c r="S351" s="34"/>
      <c r="T351" s="34"/>
      <c r="U351" s="34"/>
      <c r="V351" s="280"/>
      <c r="W351" s="280"/>
      <c r="X351" s="280"/>
      <c r="Y351" s="280"/>
      <c r="Z351" s="280"/>
      <c r="AA351" s="280"/>
      <c r="AB351" s="280"/>
      <c r="AC351" s="280"/>
      <c r="AD351" s="280"/>
      <c r="AE351" s="280"/>
      <c r="AF351" s="280"/>
      <c r="AG351" s="280"/>
      <c r="AH351" s="280"/>
      <c r="AI351" s="280"/>
      <c r="AJ351" s="280"/>
      <c r="AK351" s="280"/>
      <c r="AL351" s="280"/>
      <c r="AM351" s="280"/>
      <c r="AN351" s="280"/>
      <c r="AO351" s="280"/>
      <c r="AP351" s="280"/>
      <c r="AQ351" s="280"/>
      <c r="AR351" s="280"/>
      <c r="AS351" s="280"/>
      <c r="AT351" s="280"/>
      <c r="AU351" s="280"/>
      <c r="AV351" s="280"/>
      <c r="AW351" s="280"/>
      <c r="AX351" s="280"/>
      <c r="AY351" s="280"/>
      <c r="AZ351" s="280"/>
      <c r="BA351" s="280"/>
      <c r="BB351" s="280"/>
      <c r="BC351" s="280"/>
      <c r="BD351" s="280"/>
      <c r="BE351" s="280"/>
      <c r="BF351" s="280"/>
      <c r="BG351" s="280"/>
      <c r="BH351" s="280"/>
      <c r="BI351" s="280"/>
      <c r="BJ351" s="280"/>
      <c r="BK351" s="280"/>
      <c r="BL351" s="280"/>
      <c r="BM351" s="280"/>
      <c r="BN351" s="280"/>
      <c r="BO351" s="280"/>
      <c r="BP351" s="280"/>
      <c r="BQ351" s="280"/>
      <c r="BR351" s="280"/>
      <c r="BS351" s="280"/>
      <c r="BT351" s="280"/>
      <c r="BU351" s="280"/>
      <c r="BV351" s="280"/>
      <c r="BW351" s="280"/>
      <c r="BX351" s="280"/>
      <c r="BY351" s="280"/>
      <c r="BZ351" s="280"/>
      <c r="CA351" s="280"/>
      <c r="CB351" s="280"/>
      <c r="CC351" s="280"/>
      <c r="CD351" s="280"/>
      <c r="CE351" s="280"/>
      <c r="CF351" s="280"/>
      <c r="CG351" s="280"/>
      <c r="CH351" s="280"/>
      <c r="CI351" s="280"/>
      <c r="CJ351" s="280"/>
      <c r="CK351" s="280"/>
      <c r="CL351" s="280"/>
      <c r="CM351" s="280"/>
      <c r="CN351" s="280"/>
      <c r="CO351" s="280"/>
      <c r="CP351" s="280"/>
      <c r="CQ351" s="280"/>
      <c r="CR351" s="280"/>
      <c r="CS351" s="280"/>
      <c r="CT351" s="280"/>
      <c r="CU351" s="280"/>
      <c r="CV351" s="280"/>
      <c r="CW351" s="280"/>
      <c r="CX351" s="280"/>
      <c r="CY351" s="280"/>
      <c r="CZ351" s="280"/>
      <c r="DA351" s="280"/>
      <c r="DB351" s="280"/>
      <c r="DC351" s="280"/>
      <c r="DD351" s="280"/>
      <c r="DE351" s="280"/>
      <c r="DF351" s="280"/>
      <c r="DG351" s="280"/>
      <c r="DH351" s="280"/>
      <c r="DI351" s="280"/>
      <c r="DJ351" s="280"/>
      <c r="DK351" s="280"/>
      <c r="DL351" s="280"/>
      <c r="DM351" s="280"/>
      <c r="DN351" s="280"/>
      <c r="DO351" s="280"/>
      <c r="DP351" s="280"/>
      <c r="DQ351" s="280"/>
      <c r="DR351" s="280"/>
      <c r="DS351" s="280"/>
      <c r="DT351" s="280"/>
      <c r="DU351" s="280"/>
      <c r="DV351" s="280"/>
      <c r="DW351" s="280"/>
      <c r="DX351" s="280"/>
      <c r="DY351" s="280"/>
      <c r="DZ351" s="280"/>
      <c r="EA351" s="280"/>
      <c r="EB351" s="280"/>
      <c r="EC351" s="280"/>
      <c r="ED351" s="280"/>
      <c r="EE351" s="280"/>
      <c r="EF351" s="280"/>
      <c r="EG351" s="280"/>
    </row>
    <row r="352" spans="1:137" x14ac:dyDescent="0.25">
      <c r="A352" s="119"/>
      <c r="B352" s="119"/>
      <c r="C352" s="119"/>
      <c r="D352" s="119"/>
      <c r="E352" s="119"/>
      <c r="F352" s="119"/>
      <c r="G352" s="272"/>
      <c r="H352" s="119"/>
      <c r="I352" s="119"/>
      <c r="J352" s="111"/>
      <c r="K352" s="34"/>
      <c r="L352" s="34"/>
      <c r="M352" s="34"/>
      <c r="N352" s="34"/>
      <c r="O352" s="34"/>
      <c r="P352" s="34"/>
      <c r="Q352" s="34"/>
      <c r="R352" s="34"/>
      <c r="S352" s="34"/>
      <c r="T352" s="34"/>
      <c r="U352" s="34"/>
      <c r="V352" s="280"/>
      <c r="W352" s="280"/>
      <c r="X352" s="280"/>
      <c r="Y352" s="280"/>
      <c r="Z352" s="280"/>
      <c r="AA352" s="280"/>
      <c r="AB352" s="280"/>
      <c r="AC352" s="280"/>
      <c r="AD352" s="280"/>
      <c r="AE352" s="280"/>
      <c r="AF352" s="280"/>
      <c r="AG352" s="280"/>
      <c r="AH352" s="280"/>
      <c r="AI352" s="280"/>
      <c r="AJ352" s="280"/>
      <c r="AK352" s="280"/>
      <c r="AL352" s="280"/>
      <c r="AM352" s="280"/>
      <c r="AN352" s="280"/>
      <c r="AO352" s="280"/>
      <c r="AP352" s="280"/>
      <c r="AQ352" s="280"/>
      <c r="AR352" s="280"/>
      <c r="AS352" s="280"/>
      <c r="AT352" s="280"/>
      <c r="AU352" s="280"/>
      <c r="AV352" s="280"/>
      <c r="AW352" s="280"/>
      <c r="AX352" s="280"/>
      <c r="AY352" s="280"/>
      <c r="AZ352" s="280"/>
      <c r="BA352" s="280"/>
      <c r="BB352" s="280"/>
      <c r="BC352" s="280"/>
      <c r="BD352" s="280"/>
      <c r="BE352" s="280"/>
      <c r="BF352" s="280"/>
      <c r="BG352" s="280"/>
      <c r="BH352" s="280"/>
      <c r="BI352" s="280"/>
      <c r="BJ352" s="280"/>
      <c r="BK352" s="280"/>
      <c r="BL352" s="280"/>
      <c r="BM352" s="280"/>
      <c r="BN352" s="280"/>
      <c r="BO352" s="280"/>
      <c r="BP352" s="280"/>
      <c r="BQ352" s="280"/>
      <c r="BR352" s="280"/>
      <c r="BS352" s="280"/>
      <c r="BT352" s="280"/>
      <c r="BU352" s="280"/>
      <c r="BV352" s="280"/>
      <c r="BW352" s="280"/>
      <c r="BX352" s="280"/>
      <c r="BY352" s="280"/>
      <c r="BZ352" s="280"/>
      <c r="CA352" s="280"/>
      <c r="CB352" s="280"/>
      <c r="CC352" s="280"/>
      <c r="CD352" s="280"/>
      <c r="CE352" s="280"/>
      <c r="CF352" s="280"/>
      <c r="CG352" s="280"/>
      <c r="CH352" s="280"/>
      <c r="CI352" s="280"/>
      <c r="CJ352" s="280"/>
      <c r="CK352" s="280"/>
      <c r="CL352" s="280"/>
      <c r="CM352" s="280"/>
      <c r="CN352" s="280"/>
      <c r="CO352" s="280"/>
      <c r="CP352" s="280"/>
      <c r="CQ352" s="280"/>
      <c r="CR352" s="280"/>
      <c r="CS352" s="280"/>
      <c r="CT352" s="280"/>
      <c r="CU352" s="280"/>
      <c r="CV352" s="280"/>
      <c r="CW352" s="280"/>
      <c r="CX352" s="280"/>
      <c r="CY352" s="280"/>
      <c r="CZ352" s="280"/>
      <c r="DA352" s="280"/>
      <c r="DB352" s="280"/>
      <c r="DC352" s="280"/>
      <c r="DD352" s="280"/>
      <c r="DE352" s="280"/>
      <c r="DF352" s="280"/>
      <c r="DG352" s="280"/>
      <c r="DH352" s="280"/>
      <c r="DI352" s="280"/>
      <c r="DJ352" s="280"/>
      <c r="DK352" s="280"/>
      <c r="DL352" s="280"/>
      <c r="DM352" s="280"/>
      <c r="DN352" s="280"/>
      <c r="DO352" s="280"/>
      <c r="DP352" s="280"/>
      <c r="DQ352" s="280"/>
      <c r="DR352" s="280"/>
      <c r="DS352" s="280"/>
      <c r="DT352" s="280"/>
      <c r="DU352" s="280"/>
      <c r="DV352" s="280"/>
      <c r="DW352" s="280"/>
      <c r="DX352" s="280"/>
      <c r="DY352" s="280"/>
      <c r="DZ352" s="280"/>
      <c r="EA352" s="280"/>
      <c r="EB352" s="280"/>
      <c r="EC352" s="280"/>
      <c r="ED352" s="280"/>
      <c r="EE352" s="280"/>
      <c r="EF352" s="280"/>
      <c r="EG352" s="280"/>
    </row>
    <row r="353" spans="1:137" x14ac:dyDescent="0.25">
      <c r="A353" s="119"/>
      <c r="B353" s="119"/>
      <c r="C353" s="119"/>
      <c r="D353" s="119"/>
      <c r="E353" s="119"/>
      <c r="F353" s="119"/>
      <c r="G353" s="272"/>
      <c r="H353" s="119"/>
      <c r="I353" s="119"/>
      <c r="J353" s="111"/>
      <c r="K353" s="34"/>
      <c r="L353" s="34"/>
      <c r="M353" s="34"/>
      <c r="N353" s="34"/>
      <c r="O353" s="34"/>
      <c r="P353" s="34"/>
      <c r="Q353" s="34"/>
      <c r="R353" s="34"/>
      <c r="S353" s="34"/>
      <c r="T353" s="34"/>
      <c r="U353" s="34"/>
      <c r="V353" s="280"/>
      <c r="W353" s="280"/>
      <c r="X353" s="280"/>
      <c r="Y353" s="280"/>
      <c r="Z353" s="280"/>
      <c r="AA353" s="280"/>
      <c r="AB353" s="280"/>
      <c r="AC353" s="280"/>
      <c r="AD353" s="280"/>
      <c r="AE353" s="280"/>
      <c r="AF353" s="280"/>
      <c r="AG353" s="280"/>
      <c r="AH353" s="280"/>
      <c r="AI353" s="280"/>
      <c r="AJ353" s="280"/>
      <c r="AK353" s="280"/>
      <c r="AL353" s="280"/>
      <c r="AM353" s="280"/>
      <c r="AN353" s="280"/>
      <c r="AO353" s="280"/>
      <c r="AP353" s="280"/>
      <c r="AQ353" s="280"/>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280"/>
      <c r="BZ353" s="280"/>
      <c r="CA353" s="280"/>
      <c r="CB353" s="280"/>
      <c r="CC353" s="280"/>
      <c r="CD353" s="280"/>
      <c r="CE353" s="280"/>
      <c r="CF353" s="280"/>
      <c r="CG353" s="280"/>
      <c r="CH353" s="280"/>
      <c r="CI353" s="280"/>
      <c r="CJ353" s="280"/>
      <c r="CK353" s="280"/>
      <c r="CL353" s="280"/>
      <c r="CM353" s="280"/>
      <c r="CN353" s="280"/>
      <c r="CO353" s="280"/>
      <c r="CP353" s="280"/>
      <c r="CQ353" s="280"/>
      <c r="CR353" s="280"/>
      <c r="CS353" s="280"/>
      <c r="CT353" s="280"/>
      <c r="CU353" s="280"/>
      <c r="CV353" s="280"/>
      <c r="CW353" s="280"/>
      <c r="CX353" s="280"/>
      <c r="CY353" s="280"/>
      <c r="CZ353" s="280"/>
      <c r="DA353" s="280"/>
      <c r="DB353" s="280"/>
      <c r="DC353" s="280"/>
      <c r="DD353" s="280"/>
      <c r="DE353" s="280"/>
      <c r="DF353" s="280"/>
      <c r="DG353" s="280"/>
      <c r="DH353" s="280"/>
      <c r="DI353" s="280"/>
      <c r="DJ353" s="280"/>
      <c r="DK353" s="280"/>
      <c r="DL353" s="280"/>
      <c r="DM353" s="280"/>
      <c r="DN353" s="280"/>
      <c r="DO353" s="280"/>
      <c r="DP353" s="280"/>
      <c r="DQ353" s="280"/>
      <c r="DR353" s="280"/>
      <c r="DS353" s="280"/>
      <c r="DT353" s="280"/>
      <c r="DU353" s="280"/>
      <c r="DV353" s="280"/>
      <c r="DW353" s="280"/>
      <c r="DX353" s="280"/>
      <c r="DY353" s="280"/>
      <c r="DZ353" s="280"/>
      <c r="EA353" s="280"/>
      <c r="EB353" s="280"/>
      <c r="EC353" s="280"/>
      <c r="ED353" s="280"/>
      <c r="EE353" s="280"/>
      <c r="EF353" s="280"/>
      <c r="EG353" s="280"/>
    </row>
    <row r="354" spans="1:137" x14ac:dyDescent="0.25">
      <c r="A354" s="119"/>
      <c r="B354" s="119"/>
      <c r="C354" s="119"/>
      <c r="D354" s="119"/>
      <c r="E354" s="119"/>
      <c r="F354" s="119"/>
      <c r="G354" s="272"/>
      <c r="H354" s="119"/>
      <c r="I354" s="119"/>
      <c r="J354" s="111"/>
      <c r="K354" s="34"/>
      <c r="L354" s="34"/>
      <c r="M354" s="34"/>
      <c r="N354" s="34"/>
      <c r="O354" s="34"/>
      <c r="P354" s="34"/>
      <c r="Q354" s="34"/>
      <c r="R354" s="34"/>
      <c r="S354" s="34"/>
      <c r="T354" s="34"/>
      <c r="U354" s="34"/>
      <c r="V354" s="280"/>
      <c r="W354" s="280"/>
      <c r="X354" s="280"/>
      <c r="Y354" s="280"/>
      <c r="Z354" s="280"/>
      <c r="AA354" s="280"/>
      <c r="AB354" s="280"/>
      <c r="AC354" s="280"/>
      <c r="AD354" s="280"/>
      <c r="AE354" s="280"/>
      <c r="AF354" s="280"/>
      <c r="AG354" s="280"/>
      <c r="AH354" s="280"/>
      <c r="AI354" s="280"/>
      <c r="AJ354" s="280"/>
      <c r="AK354" s="280"/>
      <c r="AL354" s="280"/>
      <c r="AM354" s="280"/>
      <c r="AN354" s="280"/>
      <c r="AO354" s="280"/>
      <c r="AP354" s="280"/>
      <c r="AQ354" s="280"/>
      <c r="AR354" s="280"/>
      <c r="AS354" s="280"/>
      <c r="AT354" s="280"/>
      <c r="AU354" s="280"/>
      <c r="AV354" s="280"/>
      <c r="AW354" s="280"/>
      <c r="AX354" s="280"/>
      <c r="AY354" s="280"/>
      <c r="AZ354" s="280"/>
      <c r="BA354" s="280"/>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c r="BY354" s="280"/>
      <c r="BZ354" s="280"/>
      <c r="CA354" s="280"/>
      <c r="CB354" s="280"/>
      <c r="CC354" s="280"/>
      <c r="CD354" s="280"/>
      <c r="CE354" s="280"/>
      <c r="CF354" s="280"/>
      <c r="CG354" s="280"/>
      <c r="CH354" s="280"/>
      <c r="CI354" s="280"/>
      <c r="CJ354" s="280"/>
      <c r="CK354" s="280"/>
      <c r="CL354" s="280"/>
      <c r="CM354" s="280"/>
      <c r="CN354" s="280"/>
      <c r="CO354" s="280"/>
      <c r="CP354" s="280"/>
      <c r="CQ354" s="280"/>
      <c r="CR354" s="280"/>
      <c r="CS354" s="280"/>
      <c r="CT354" s="280"/>
      <c r="CU354" s="280"/>
      <c r="CV354" s="280"/>
      <c r="CW354" s="280"/>
      <c r="CX354" s="280"/>
      <c r="CY354" s="280"/>
      <c r="CZ354" s="280"/>
      <c r="DA354" s="280"/>
      <c r="DB354" s="280"/>
      <c r="DC354" s="280"/>
      <c r="DD354" s="280"/>
      <c r="DE354" s="280"/>
      <c r="DF354" s="280"/>
      <c r="DG354" s="280"/>
      <c r="DH354" s="280"/>
      <c r="DI354" s="280"/>
      <c r="DJ354" s="280"/>
      <c r="DK354" s="280"/>
      <c r="DL354" s="280"/>
      <c r="DM354" s="280"/>
      <c r="DN354" s="280"/>
      <c r="DO354" s="280"/>
      <c r="DP354" s="280"/>
      <c r="DQ354" s="280"/>
      <c r="DR354" s="280"/>
      <c r="DS354" s="280"/>
      <c r="DT354" s="280"/>
      <c r="DU354" s="280"/>
      <c r="DV354" s="280"/>
      <c r="DW354" s="280"/>
      <c r="DX354" s="280"/>
      <c r="DY354" s="280"/>
      <c r="DZ354" s="280"/>
      <c r="EA354" s="280"/>
      <c r="EB354" s="280"/>
      <c r="EC354" s="280"/>
      <c r="ED354" s="280"/>
      <c r="EE354" s="280"/>
      <c r="EF354" s="280"/>
      <c r="EG354" s="280"/>
    </row>
    <row r="355" spans="1:137" x14ac:dyDescent="0.25">
      <c r="A355" s="119"/>
      <c r="B355" s="119"/>
      <c r="C355" s="119"/>
      <c r="D355" s="119"/>
      <c r="E355" s="119"/>
      <c r="F355" s="119"/>
      <c r="G355" s="272"/>
      <c r="H355" s="119"/>
      <c r="I355" s="119"/>
      <c r="J355" s="111"/>
      <c r="K355" s="34"/>
      <c r="L355" s="34"/>
      <c r="M355" s="34"/>
      <c r="N355" s="34"/>
      <c r="O355" s="34"/>
      <c r="P355" s="34"/>
      <c r="Q355" s="34"/>
      <c r="R355" s="34"/>
      <c r="S355" s="34"/>
      <c r="T355" s="34"/>
      <c r="U355" s="34"/>
      <c r="V355" s="280"/>
      <c r="W355" s="280"/>
      <c r="X355" s="280"/>
      <c r="Y355" s="280"/>
      <c r="Z355" s="280"/>
      <c r="AA355" s="280"/>
      <c r="AB355" s="280"/>
      <c r="AC355" s="280"/>
      <c r="AD355" s="280"/>
      <c r="AE355" s="280"/>
      <c r="AF355" s="280"/>
      <c r="AG355" s="280"/>
      <c r="AH355" s="280"/>
      <c r="AI355" s="280"/>
      <c r="AJ355" s="280"/>
      <c r="AK355" s="280"/>
      <c r="AL355" s="280"/>
      <c r="AM355" s="280"/>
      <c r="AN355" s="280"/>
      <c r="AO355" s="280"/>
      <c r="AP355" s="280"/>
      <c r="AQ355" s="280"/>
      <c r="AR355" s="280"/>
      <c r="AS355" s="280"/>
      <c r="AT355" s="280"/>
      <c r="AU355" s="280"/>
      <c r="AV355" s="280"/>
      <c r="AW355" s="280"/>
      <c r="AX355" s="280"/>
      <c r="AY355" s="280"/>
      <c r="AZ355" s="280"/>
      <c r="BA355" s="280"/>
      <c r="BB355" s="280"/>
      <c r="BC355" s="280"/>
      <c r="BD355" s="280"/>
      <c r="BE355" s="280"/>
      <c r="BF355" s="280"/>
      <c r="BG355" s="280"/>
      <c r="BH355" s="280"/>
      <c r="BI355" s="280"/>
      <c r="BJ355" s="280"/>
      <c r="BK355" s="280"/>
      <c r="BL355" s="280"/>
      <c r="BM355" s="280"/>
      <c r="BN355" s="280"/>
      <c r="BO355" s="280"/>
      <c r="BP355" s="280"/>
      <c r="BQ355" s="280"/>
      <c r="BR355" s="280"/>
      <c r="BS355" s="280"/>
      <c r="BT355" s="280"/>
      <c r="BU355" s="280"/>
      <c r="BV355" s="280"/>
      <c r="BW355" s="280"/>
      <c r="BX355" s="280"/>
      <c r="BY355" s="280"/>
      <c r="BZ355" s="280"/>
      <c r="CA355" s="280"/>
      <c r="CB355" s="280"/>
      <c r="CC355" s="280"/>
      <c r="CD355" s="280"/>
      <c r="CE355" s="280"/>
      <c r="CF355" s="280"/>
      <c r="CG355" s="280"/>
      <c r="CH355" s="280"/>
      <c r="CI355" s="280"/>
      <c r="CJ355" s="280"/>
      <c r="CK355" s="280"/>
      <c r="CL355" s="280"/>
      <c r="CM355" s="280"/>
      <c r="CN355" s="280"/>
      <c r="CO355" s="280"/>
      <c r="CP355" s="280"/>
      <c r="CQ355" s="280"/>
      <c r="CR355" s="280"/>
      <c r="CS355" s="280"/>
      <c r="CT355" s="280"/>
      <c r="CU355" s="280"/>
      <c r="CV355" s="280"/>
      <c r="CW355" s="280"/>
      <c r="CX355" s="280"/>
      <c r="CY355" s="280"/>
      <c r="CZ355" s="280"/>
      <c r="DA355" s="280"/>
      <c r="DB355" s="280"/>
      <c r="DC355" s="280"/>
      <c r="DD355" s="280"/>
      <c r="DE355" s="280"/>
      <c r="DF355" s="280"/>
      <c r="DG355" s="280"/>
      <c r="DH355" s="280"/>
      <c r="DI355" s="280"/>
      <c r="DJ355" s="280"/>
      <c r="DK355" s="280"/>
      <c r="DL355" s="280"/>
      <c r="DM355" s="280"/>
      <c r="DN355" s="280"/>
      <c r="DO355" s="280"/>
      <c r="DP355" s="280"/>
      <c r="DQ355" s="280"/>
      <c r="DR355" s="280"/>
      <c r="DS355" s="280"/>
      <c r="DT355" s="280"/>
      <c r="DU355" s="280"/>
      <c r="DV355" s="280"/>
      <c r="DW355" s="280"/>
      <c r="DX355" s="280"/>
      <c r="DY355" s="280"/>
      <c r="DZ355" s="280"/>
      <c r="EA355" s="280"/>
      <c r="EB355" s="280"/>
      <c r="EC355" s="280"/>
      <c r="ED355" s="280"/>
      <c r="EE355" s="280"/>
      <c r="EF355" s="280"/>
      <c r="EG355" s="280"/>
    </row>
    <row r="356" spans="1:137" x14ac:dyDescent="0.25">
      <c r="A356" s="119"/>
      <c r="B356" s="119"/>
      <c r="C356" s="119"/>
      <c r="D356" s="119"/>
      <c r="E356" s="119"/>
      <c r="F356" s="119"/>
      <c r="G356" s="272"/>
      <c r="H356" s="119"/>
      <c r="I356" s="119"/>
      <c r="J356" s="111"/>
      <c r="K356" s="34"/>
      <c r="L356" s="34"/>
      <c r="M356" s="34"/>
      <c r="N356" s="34"/>
      <c r="O356" s="34"/>
      <c r="P356" s="34"/>
      <c r="Q356" s="34"/>
      <c r="R356" s="34"/>
      <c r="S356" s="34"/>
      <c r="T356" s="34"/>
      <c r="U356" s="34"/>
      <c r="V356" s="280"/>
      <c r="W356" s="280"/>
      <c r="X356" s="280"/>
      <c r="Y356" s="280"/>
      <c r="Z356" s="280"/>
      <c r="AA356" s="280"/>
      <c r="AB356" s="280"/>
      <c r="AC356" s="280"/>
      <c r="AD356" s="280"/>
      <c r="AE356" s="280"/>
      <c r="AF356" s="280"/>
      <c r="AG356" s="280"/>
      <c r="AH356" s="280"/>
      <c r="AI356" s="280"/>
      <c r="AJ356" s="280"/>
      <c r="AK356" s="280"/>
      <c r="AL356" s="280"/>
      <c r="AM356" s="280"/>
      <c r="AN356" s="280"/>
      <c r="AO356" s="280"/>
      <c r="AP356" s="280"/>
      <c r="AQ356" s="280"/>
      <c r="AR356" s="280"/>
      <c r="AS356" s="280"/>
      <c r="AT356" s="280"/>
      <c r="AU356" s="280"/>
      <c r="AV356" s="280"/>
      <c r="AW356" s="280"/>
      <c r="AX356" s="280"/>
      <c r="AY356" s="280"/>
      <c r="AZ356" s="280"/>
      <c r="BA356" s="280"/>
      <c r="BB356" s="280"/>
      <c r="BC356" s="280"/>
      <c r="BD356" s="280"/>
      <c r="BE356" s="280"/>
      <c r="BF356" s="280"/>
      <c r="BG356" s="280"/>
      <c r="BH356" s="280"/>
      <c r="BI356" s="280"/>
      <c r="BJ356" s="280"/>
      <c r="BK356" s="280"/>
      <c r="BL356" s="280"/>
      <c r="BM356" s="280"/>
      <c r="BN356" s="280"/>
      <c r="BO356" s="280"/>
      <c r="BP356" s="280"/>
      <c r="BQ356" s="280"/>
      <c r="BR356" s="280"/>
      <c r="BS356" s="280"/>
      <c r="BT356" s="280"/>
      <c r="BU356" s="280"/>
      <c r="BV356" s="280"/>
      <c r="BW356" s="280"/>
      <c r="BX356" s="280"/>
      <c r="BY356" s="280"/>
      <c r="BZ356" s="280"/>
      <c r="CA356" s="280"/>
      <c r="CB356" s="280"/>
      <c r="CC356" s="280"/>
      <c r="CD356" s="280"/>
      <c r="CE356" s="280"/>
      <c r="CF356" s="280"/>
      <c r="CG356" s="280"/>
      <c r="CH356" s="280"/>
      <c r="CI356" s="280"/>
      <c r="CJ356" s="280"/>
      <c r="CK356" s="280"/>
      <c r="CL356" s="280"/>
      <c r="CM356" s="280"/>
      <c r="CN356" s="280"/>
      <c r="CO356" s="280"/>
      <c r="CP356" s="280"/>
      <c r="CQ356" s="280"/>
      <c r="CR356" s="280"/>
      <c r="CS356" s="280"/>
      <c r="CT356" s="280"/>
      <c r="CU356" s="280"/>
      <c r="CV356" s="280"/>
      <c r="CW356" s="280"/>
      <c r="CX356" s="280"/>
      <c r="CY356" s="280"/>
      <c r="CZ356" s="280"/>
      <c r="DA356" s="280"/>
      <c r="DB356" s="280"/>
      <c r="DC356" s="280"/>
      <c r="DD356" s="280"/>
      <c r="DE356" s="280"/>
      <c r="DF356" s="280"/>
      <c r="DG356" s="280"/>
      <c r="DH356" s="280"/>
      <c r="DI356" s="280"/>
      <c r="DJ356" s="280"/>
      <c r="DK356" s="280"/>
      <c r="DL356" s="280"/>
      <c r="DM356" s="280"/>
      <c r="DN356" s="280"/>
      <c r="DO356" s="280"/>
      <c r="DP356" s="280"/>
      <c r="DQ356" s="280"/>
      <c r="DR356" s="280"/>
      <c r="DS356" s="280"/>
      <c r="DT356" s="280"/>
      <c r="DU356" s="280"/>
      <c r="DV356" s="280"/>
      <c r="DW356" s="280"/>
      <c r="DX356" s="280"/>
      <c r="DY356" s="280"/>
      <c r="DZ356" s="280"/>
      <c r="EA356" s="280"/>
      <c r="EB356" s="280"/>
      <c r="EC356" s="280"/>
      <c r="ED356" s="280"/>
      <c r="EE356" s="280"/>
      <c r="EF356" s="280"/>
      <c r="EG356" s="280"/>
    </row>
    <row r="357" spans="1:137" x14ac:dyDescent="0.25">
      <c r="A357" s="119"/>
      <c r="B357" s="119"/>
      <c r="C357" s="119"/>
      <c r="D357" s="119"/>
      <c r="E357" s="119"/>
      <c r="F357" s="119"/>
      <c r="G357" s="272"/>
      <c r="H357" s="119"/>
      <c r="I357" s="119"/>
      <c r="J357" s="111"/>
      <c r="K357" s="34"/>
      <c r="L357" s="34"/>
      <c r="M357" s="34"/>
      <c r="N357" s="34"/>
      <c r="O357" s="34"/>
      <c r="P357" s="34"/>
      <c r="Q357" s="34"/>
      <c r="R357" s="34"/>
      <c r="S357" s="34"/>
      <c r="T357" s="34"/>
      <c r="U357" s="34"/>
      <c r="V357" s="280"/>
      <c r="W357" s="280"/>
      <c r="X357" s="280"/>
      <c r="Y357" s="280"/>
      <c r="Z357" s="280"/>
      <c r="AA357" s="280"/>
      <c r="AB357" s="280"/>
      <c r="AC357" s="280"/>
      <c r="AD357" s="280"/>
      <c r="AE357" s="280"/>
      <c r="AF357" s="280"/>
      <c r="AG357" s="280"/>
      <c r="AH357" s="280"/>
      <c r="AI357" s="280"/>
      <c r="AJ357" s="280"/>
      <c r="AK357" s="280"/>
      <c r="AL357" s="280"/>
      <c r="AM357" s="280"/>
      <c r="AN357" s="280"/>
      <c r="AO357" s="280"/>
      <c r="AP357" s="280"/>
      <c r="AQ357" s="280"/>
      <c r="AR357" s="280"/>
      <c r="AS357" s="280"/>
      <c r="AT357" s="280"/>
      <c r="AU357" s="280"/>
      <c r="AV357" s="280"/>
      <c r="AW357" s="280"/>
      <c r="AX357" s="280"/>
      <c r="AY357" s="280"/>
      <c r="AZ357" s="280"/>
      <c r="BA357" s="280"/>
      <c r="BB357" s="280"/>
      <c r="BC357" s="280"/>
      <c r="BD357" s="280"/>
      <c r="BE357" s="280"/>
      <c r="BF357" s="280"/>
      <c r="BG357" s="280"/>
      <c r="BH357" s="280"/>
      <c r="BI357" s="280"/>
      <c r="BJ357" s="280"/>
      <c r="BK357" s="280"/>
      <c r="BL357" s="280"/>
      <c r="BM357" s="280"/>
      <c r="BN357" s="280"/>
      <c r="BO357" s="280"/>
      <c r="BP357" s="280"/>
      <c r="BQ357" s="280"/>
      <c r="BR357" s="280"/>
      <c r="BS357" s="280"/>
      <c r="BT357" s="280"/>
      <c r="BU357" s="280"/>
      <c r="BV357" s="280"/>
      <c r="BW357" s="280"/>
      <c r="BX357" s="280"/>
      <c r="BY357" s="280"/>
      <c r="BZ357" s="280"/>
      <c r="CA357" s="280"/>
      <c r="CB357" s="280"/>
      <c r="CC357" s="280"/>
      <c r="CD357" s="280"/>
      <c r="CE357" s="280"/>
      <c r="CF357" s="280"/>
      <c r="CG357" s="280"/>
      <c r="CH357" s="280"/>
      <c r="CI357" s="280"/>
      <c r="CJ357" s="280"/>
      <c r="CK357" s="280"/>
      <c r="CL357" s="280"/>
      <c r="CM357" s="280"/>
      <c r="CN357" s="280"/>
      <c r="CO357" s="280"/>
      <c r="CP357" s="280"/>
      <c r="CQ357" s="280"/>
      <c r="CR357" s="280"/>
      <c r="CS357" s="280"/>
      <c r="CT357" s="280"/>
      <c r="CU357" s="280"/>
      <c r="CV357" s="280"/>
      <c r="CW357" s="280"/>
      <c r="CX357" s="280"/>
      <c r="CY357" s="280"/>
      <c r="CZ357" s="280"/>
      <c r="DA357" s="280"/>
      <c r="DB357" s="280"/>
      <c r="DC357" s="280"/>
      <c r="DD357" s="280"/>
      <c r="DE357" s="280"/>
      <c r="DF357" s="280"/>
      <c r="DG357" s="280"/>
      <c r="DH357" s="280"/>
      <c r="DI357" s="280"/>
      <c r="DJ357" s="280"/>
      <c r="DK357" s="280"/>
      <c r="DL357" s="280"/>
      <c r="DM357" s="280"/>
      <c r="DN357" s="280"/>
      <c r="DO357" s="280"/>
      <c r="DP357" s="280"/>
      <c r="DQ357" s="280"/>
      <c r="DR357" s="280"/>
      <c r="DS357" s="280"/>
      <c r="DT357" s="280"/>
      <c r="DU357" s="280"/>
      <c r="DV357" s="280"/>
      <c r="DW357" s="280"/>
      <c r="DX357" s="280"/>
      <c r="DY357" s="280"/>
      <c r="DZ357" s="280"/>
      <c r="EA357" s="280"/>
      <c r="EB357" s="280"/>
      <c r="EC357" s="280"/>
      <c r="ED357" s="280"/>
      <c r="EE357" s="280"/>
      <c r="EF357" s="280"/>
      <c r="EG357" s="280"/>
    </row>
    <row r="358" spans="1:137" x14ac:dyDescent="0.25">
      <c r="A358" s="119"/>
      <c r="B358" s="119"/>
      <c r="C358" s="119"/>
      <c r="D358" s="119"/>
      <c r="E358" s="119"/>
      <c r="F358" s="119"/>
      <c r="G358" s="272"/>
      <c r="H358" s="119"/>
      <c r="I358" s="119"/>
      <c r="J358" s="111"/>
      <c r="K358" s="34"/>
      <c r="L358" s="34"/>
      <c r="M358" s="34"/>
      <c r="N358" s="34"/>
      <c r="O358" s="34"/>
      <c r="P358" s="34"/>
      <c r="Q358" s="34"/>
      <c r="R358" s="34"/>
      <c r="S358" s="34"/>
      <c r="T358" s="34"/>
      <c r="U358" s="34"/>
      <c r="V358" s="280"/>
      <c r="W358" s="280"/>
      <c r="X358" s="280"/>
      <c r="Y358" s="280"/>
      <c r="Z358" s="280"/>
      <c r="AA358" s="280"/>
      <c r="AB358" s="280"/>
      <c r="AC358" s="280"/>
      <c r="AD358" s="280"/>
      <c r="AE358" s="280"/>
      <c r="AF358" s="280"/>
      <c r="AG358" s="280"/>
      <c r="AH358" s="280"/>
      <c r="AI358" s="280"/>
      <c r="AJ358" s="280"/>
      <c r="AK358" s="280"/>
      <c r="AL358" s="280"/>
      <c r="AM358" s="280"/>
      <c r="AN358" s="280"/>
      <c r="AO358" s="280"/>
      <c r="AP358" s="280"/>
      <c r="AQ358" s="280"/>
      <c r="AR358" s="280"/>
      <c r="AS358" s="280"/>
      <c r="AT358" s="280"/>
      <c r="AU358" s="280"/>
      <c r="AV358" s="280"/>
      <c r="AW358" s="280"/>
      <c r="AX358" s="280"/>
      <c r="AY358" s="280"/>
      <c r="AZ358" s="280"/>
      <c r="BA358" s="280"/>
      <c r="BB358" s="280"/>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280"/>
      <c r="BZ358" s="280"/>
      <c r="CA358" s="280"/>
      <c r="CB358" s="280"/>
      <c r="CC358" s="280"/>
      <c r="CD358" s="280"/>
      <c r="CE358" s="280"/>
      <c r="CF358" s="280"/>
      <c r="CG358" s="280"/>
      <c r="CH358" s="280"/>
      <c r="CI358" s="280"/>
      <c r="CJ358" s="280"/>
      <c r="CK358" s="280"/>
      <c r="CL358" s="280"/>
      <c r="CM358" s="280"/>
      <c r="CN358" s="280"/>
      <c r="CO358" s="280"/>
      <c r="CP358" s="280"/>
      <c r="CQ358" s="280"/>
      <c r="CR358" s="280"/>
      <c r="CS358" s="280"/>
      <c r="CT358" s="280"/>
      <c r="CU358" s="280"/>
      <c r="CV358" s="280"/>
      <c r="CW358" s="280"/>
      <c r="CX358" s="280"/>
      <c r="CY358" s="280"/>
      <c r="CZ358" s="280"/>
      <c r="DA358" s="280"/>
      <c r="DB358" s="280"/>
      <c r="DC358" s="280"/>
      <c r="DD358" s="280"/>
      <c r="DE358" s="280"/>
      <c r="DF358" s="280"/>
      <c r="DG358" s="280"/>
      <c r="DH358" s="280"/>
      <c r="DI358" s="280"/>
      <c r="DJ358" s="280"/>
      <c r="DK358" s="280"/>
      <c r="DL358" s="280"/>
      <c r="DM358" s="280"/>
      <c r="DN358" s="280"/>
      <c r="DO358" s="280"/>
      <c r="DP358" s="280"/>
      <c r="DQ358" s="280"/>
      <c r="DR358" s="280"/>
      <c r="DS358" s="280"/>
      <c r="DT358" s="280"/>
      <c r="DU358" s="280"/>
      <c r="DV358" s="280"/>
      <c r="DW358" s="280"/>
      <c r="DX358" s="280"/>
      <c r="DY358" s="280"/>
      <c r="DZ358" s="280"/>
      <c r="EA358" s="280"/>
      <c r="EB358" s="280"/>
      <c r="EC358" s="280"/>
      <c r="ED358" s="280"/>
      <c r="EE358" s="280"/>
      <c r="EF358" s="280"/>
      <c r="EG358" s="280"/>
    </row>
    <row r="359" spans="1:137" x14ac:dyDescent="0.25">
      <c r="A359" s="119"/>
      <c r="B359" s="119"/>
      <c r="C359" s="119"/>
      <c r="D359" s="119"/>
      <c r="E359" s="119"/>
      <c r="F359" s="119"/>
      <c r="G359" s="272"/>
      <c r="H359" s="119"/>
      <c r="I359" s="119"/>
      <c r="J359" s="111"/>
      <c r="K359" s="34"/>
      <c r="L359" s="34"/>
      <c r="M359" s="34"/>
      <c r="N359" s="34"/>
      <c r="O359" s="34"/>
      <c r="P359" s="34"/>
      <c r="Q359" s="34"/>
      <c r="R359" s="34"/>
      <c r="S359" s="34"/>
      <c r="T359" s="34"/>
      <c r="U359" s="34"/>
      <c r="V359" s="280"/>
      <c r="W359" s="280"/>
      <c r="X359" s="280"/>
      <c r="Y359" s="280"/>
      <c r="Z359" s="280"/>
      <c r="AA359" s="280"/>
      <c r="AB359" s="280"/>
      <c r="AC359" s="280"/>
      <c r="AD359" s="280"/>
      <c r="AE359" s="280"/>
      <c r="AF359" s="280"/>
      <c r="AG359" s="280"/>
      <c r="AH359" s="280"/>
      <c r="AI359" s="280"/>
      <c r="AJ359" s="280"/>
      <c r="AK359" s="280"/>
      <c r="AL359" s="280"/>
      <c r="AM359" s="280"/>
      <c r="AN359" s="280"/>
      <c r="AO359" s="280"/>
      <c r="AP359" s="280"/>
      <c r="AQ359" s="280"/>
      <c r="AR359" s="280"/>
      <c r="AS359" s="280"/>
      <c r="AT359" s="280"/>
      <c r="AU359" s="280"/>
      <c r="AV359" s="280"/>
      <c r="AW359" s="280"/>
      <c r="AX359" s="280"/>
      <c r="AY359" s="280"/>
      <c r="AZ359" s="280"/>
      <c r="BA359" s="280"/>
      <c r="BB359" s="280"/>
      <c r="BC359" s="280"/>
      <c r="BD359" s="280"/>
      <c r="BE359" s="280"/>
      <c r="BF359" s="280"/>
      <c r="BG359" s="280"/>
      <c r="BH359" s="280"/>
      <c r="BI359" s="280"/>
      <c r="BJ359" s="280"/>
      <c r="BK359" s="280"/>
      <c r="BL359" s="280"/>
      <c r="BM359" s="280"/>
      <c r="BN359" s="280"/>
      <c r="BO359" s="280"/>
      <c r="BP359" s="280"/>
      <c r="BQ359" s="280"/>
      <c r="BR359" s="280"/>
      <c r="BS359" s="280"/>
      <c r="BT359" s="280"/>
      <c r="BU359" s="280"/>
      <c r="BV359" s="280"/>
      <c r="BW359" s="280"/>
      <c r="BX359" s="280"/>
      <c r="BY359" s="280"/>
      <c r="BZ359" s="280"/>
      <c r="CA359" s="280"/>
      <c r="CB359" s="280"/>
      <c r="CC359" s="280"/>
      <c r="CD359" s="280"/>
      <c r="CE359" s="280"/>
      <c r="CF359" s="280"/>
      <c r="CG359" s="280"/>
      <c r="CH359" s="280"/>
      <c r="CI359" s="280"/>
      <c r="CJ359" s="280"/>
      <c r="CK359" s="280"/>
      <c r="CL359" s="280"/>
      <c r="CM359" s="280"/>
      <c r="CN359" s="280"/>
      <c r="CO359" s="280"/>
      <c r="CP359" s="280"/>
      <c r="CQ359" s="280"/>
      <c r="CR359" s="280"/>
      <c r="CS359" s="280"/>
      <c r="CT359" s="280"/>
      <c r="CU359" s="280"/>
      <c r="CV359" s="280"/>
      <c r="CW359" s="280"/>
      <c r="CX359" s="280"/>
      <c r="CY359" s="280"/>
      <c r="CZ359" s="280"/>
      <c r="DA359" s="280"/>
      <c r="DB359" s="280"/>
      <c r="DC359" s="280"/>
      <c r="DD359" s="280"/>
      <c r="DE359" s="280"/>
      <c r="DF359" s="280"/>
      <c r="DG359" s="280"/>
      <c r="DH359" s="280"/>
      <c r="DI359" s="280"/>
      <c r="DJ359" s="280"/>
      <c r="DK359" s="280"/>
      <c r="DL359" s="280"/>
      <c r="DM359" s="280"/>
      <c r="DN359" s="280"/>
      <c r="DO359" s="280"/>
      <c r="DP359" s="280"/>
      <c r="DQ359" s="280"/>
      <c r="DR359" s="280"/>
      <c r="DS359" s="280"/>
      <c r="DT359" s="280"/>
      <c r="DU359" s="280"/>
      <c r="DV359" s="280"/>
      <c r="DW359" s="280"/>
      <c r="DX359" s="280"/>
      <c r="DY359" s="280"/>
      <c r="DZ359" s="280"/>
      <c r="EA359" s="280"/>
      <c r="EB359" s="280"/>
      <c r="EC359" s="280"/>
      <c r="ED359" s="280"/>
      <c r="EE359" s="280"/>
      <c r="EF359" s="280"/>
      <c r="EG359" s="280"/>
    </row>
    <row r="360" spans="1:137" x14ac:dyDescent="0.25">
      <c r="A360" s="119"/>
      <c r="B360" s="119"/>
      <c r="C360" s="119"/>
      <c r="D360" s="119"/>
      <c r="E360" s="119"/>
      <c r="F360" s="119"/>
      <c r="G360" s="272"/>
      <c r="H360" s="119"/>
      <c r="I360" s="119"/>
      <c r="J360" s="111"/>
      <c r="K360" s="34"/>
      <c r="L360" s="34"/>
      <c r="M360" s="34"/>
      <c r="N360" s="34"/>
      <c r="O360" s="34"/>
      <c r="P360" s="34"/>
      <c r="Q360" s="34"/>
      <c r="R360" s="34"/>
      <c r="S360" s="34"/>
      <c r="T360" s="34"/>
      <c r="U360" s="34"/>
      <c r="V360" s="280"/>
      <c r="W360" s="280"/>
      <c r="X360" s="280"/>
      <c r="Y360" s="280"/>
      <c r="Z360" s="280"/>
      <c r="AA360" s="280"/>
      <c r="AB360" s="280"/>
      <c r="AC360" s="280"/>
      <c r="AD360" s="280"/>
      <c r="AE360" s="280"/>
      <c r="AF360" s="280"/>
      <c r="AG360" s="280"/>
      <c r="AH360" s="280"/>
      <c r="AI360" s="280"/>
      <c r="AJ360" s="280"/>
      <c r="AK360" s="280"/>
      <c r="AL360" s="280"/>
      <c r="AM360" s="280"/>
      <c r="AN360" s="280"/>
      <c r="AO360" s="280"/>
      <c r="AP360" s="280"/>
      <c r="AQ360" s="280"/>
      <c r="AR360" s="280"/>
      <c r="AS360" s="280"/>
      <c r="AT360" s="280"/>
      <c r="AU360" s="280"/>
      <c r="AV360" s="280"/>
      <c r="AW360" s="280"/>
      <c r="AX360" s="280"/>
      <c r="AY360" s="280"/>
      <c r="AZ360" s="280"/>
      <c r="BA360" s="280"/>
      <c r="BB360" s="280"/>
      <c r="BC360" s="280"/>
      <c r="BD360" s="280"/>
      <c r="BE360" s="280"/>
      <c r="BF360" s="280"/>
      <c r="BG360" s="280"/>
      <c r="BH360" s="280"/>
      <c r="BI360" s="280"/>
      <c r="BJ360" s="280"/>
      <c r="BK360" s="280"/>
      <c r="BL360" s="280"/>
      <c r="BM360" s="280"/>
      <c r="BN360" s="280"/>
      <c r="BO360" s="280"/>
      <c r="BP360" s="280"/>
      <c r="BQ360" s="280"/>
      <c r="BR360" s="280"/>
      <c r="BS360" s="280"/>
      <c r="BT360" s="280"/>
      <c r="BU360" s="280"/>
      <c r="BV360" s="280"/>
      <c r="BW360" s="280"/>
      <c r="BX360" s="280"/>
      <c r="BY360" s="280"/>
      <c r="BZ360" s="280"/>
      <c r="CA360" s="280"/>
      <c r="CB360" s="280"/>
      <c r="CC360" s="280"/>
      <c r="CD360" s="280"/>
      <c r="CE360" s="280"/>
      <c r="CF360" s="280"/>
      <c r="CG360" s="280"/>
      <c r="CH360" s="280"/>
      <c r="CI360" s="280"/>
      <c r="CJ360" s="280"/>
      <c r="CK360" s="280"/>
      <c r="CL360" s="280"/>
      <c r="CM360" s="280"/>
      <c r="CN360" s="280"/>
      <c r="CO360" s="280"/>
      <c r="CP360" s="280"/>
      <c r="CQ360" s="280"/>
      <c r="CR360" s="280"/>
      <c r="CS360" s="280"/>
      <c r="CT360" s="280"/>
      <c r="CU360" s="280"/>
      <c r="CV360" s="280"/>
      <c r="CW360" s="280"/>
      <c r="CX360" s="280"/>
      <c r="CY360" s="280"/>
      <c r="CZ360" s="280"/>
      <c r="DA360" s="280"/>
      <c r="DB360" s="280"/>
      <c r="DC360" s="280"/>
      <c r="DD360" s="280"/>
      <c r="DE360" s="280"/>
      <c r="DF360" s="280"/>
      <c r="DG360" s="280"/>
      <c r="DH360" s="280"/>
      <c r="DI360" s="280"/>
      <c r="DJ360" s="280"/>
      <c r="DK360" s="280"/>
      <c r="DL360" s="280"/>
      <c r="DM360" s="280"/>
      <c r="DN360" s="280"/>
      <c r="DO360" s="280"/>
      <c r="DP360" s="280"/>
      <c r="DQ360" s="280"/>
      <c r="DR360" s="280"/>
      <c r="DS360" s="280"/>
      <c r="DT360" s="280"/>
      <c r="DU360" s="280"/>
      <c r="DV360" s="280"/>
      <c r="DW360" s="280"/>
      <c r="DX360" s="280"/>
      <c r="DY360" s="280"/>
      <c r="DZ360" s="280"/>
      <c r="EA360" s="280"/>
      <c r="EB360" s="280"/>
      <c r="EC360" s="280"/>
      <c r="ED360" s="280"/>
      <c r="EE360" s="280"/>
      <c r="EF360" s="280"/>
      <c r="EG360" s="280"/>
    </row>
    <row r="361" spans="1:137" x14ac:dyDescent="0.25">
      <c r="A361" s="119"/>
      <c r="B361" s="119"/>
      <c r="C361" s="119"/>
      <c r="D361" s="119"/>
      <c r="E361" s="119"/>
      <c r="F361" s="119"/>
      <c r="G361" s="272"/>
      <c r="H361" s="119"/>
      <c r="I361" s="119"/>
      <c r="J361" s="111"/>
      <c r="K361" s="34"/>
      <c r="L361" s="34"/>
      <c r="M361" s="34"/>
      <c r="N361" s="34"/>
      <c r="O361" s="34"/>
      <c r="P361" s="34"/>
      <c r="Q361" s="34"/>
      <c r="R361" s="34"/>
      <c r="S361" s="34"/>
      <c r="T361" s="34"/>
      <c r="U361" s="34"/>
      <c r="V361" s="280"/>
      <c r="W361" s="280"/>
      <c r="X361" s="280"/>
      <c r="Y361" s="280"/>
      <c r="Z361" s="280"/>
      <c r="AA361" s="280"/>
      <c r="AB361" s="280"/>
      <c r="AC361" s="280"/>
      <c r="AD361" s="280"/>
      <c r="AE361" s="280"/>
      <c r="AF361" s="280"/>
      <c r="AG361" s="280"/>
      <c r="AH361" s="280"/>
      <c r="AI361" s="280"/>
      <c r="AJ361" s="280"/>
      <c r="AK361" s="280"/>
      <c r="AL361" s="280"/>
      <c r="AM361" s="280"/>
      <c r="AN361" s="280"/>
      <c r="AO361" s="280"/>
      <c r="AP361" s="280"/>
      <c r="AQ361" s="280"/>
      <c r="AR361" s="280"/>
      <c r="AS361" s="280"/>
      <c r="AT361" s="280"/>
      <c r="AU361" s="280"/>
      <c r="AV361" s="280"/>
      <c r="AW361" s="280"/>
      <c r="AX361" s="280"/>
      <c r="AY361" s="280"/>
      <c r="AZ361" s="280"/>
      <c r="BA361" s="280"/>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280"/>
      <c r="BZ361" s="280"/>
      <c r="CA361" s="280"/>
      <c r="CB361" s="280"/>
      <c r="CC361" s="280"/>
      <c r="CD361" s="280"/>
      <c r="CE361" s="280"/>
      <c r="CF361" s="280"/>
      <c r="CG361" s="280"/>
      <c r="CH361" s="280"/>
      <c r="CI361" s="280"/>
      <c r="CJ361" s="280"/>
      <c r="CK361" s="280"/>
      <c r="CL361" s="280"/>
      <c r="CM361" s="280"/>
      <c r="CN361" s="280"/>
      <c r="CO361" s="280"/>
      <c r="CP361" s="280"/>
      <c r="CQ361" s="280"/>
      <c r="CR361" s="280"/>
      <c r="CS361" s="280"/>
      <c r="CT361" s="280"/>
      <c r="CU361" s="280"/>
      <c r="CV361" s="280"/>
      <c r="CW361" s="280"/>
      <c r="CX361" s="280"/>
      <c r="CY361" s="280"/>
      <c r="CZ361" s="280"/>
      <c r="DA361" s="280"/>
      <c r="DB361" s="280"/>
      <c r="DC361" s="280"/>
      <c r="DD361" s="280"/>
      <c r="DE361" s="280"/>
      <c r="DF361" s="280"/>
      <c r="DG361" s="280"/>
      <c r="DH361" s="280"/>
      <c r="DI361" s="280"/>
      <c r="DJ361" s="280"/>
      <c r="DK361" s="280"/>
      <c r="DL361" s="280"/>
      <c r="DM361" s="280"/>
      <c r="DN361" s="280"/>
      <c r="DO361" s="280"/>
      <c r="DP361" s="280"/>
      <c r="DQ361" s="280"/>
      <c r="DR361" s="280"/>
      <c r="DS361" s="280"/>
      <c r="DT361" s="280"/>
      <c r="DU361" s="280"/>
      <c r="DV361" s="280"/>
      <c r="DW361" s="280"/>
      <c r="DX361" s="280"/>
      <c r="DY361" s="280"/>
      <c r="DZ361" s="280"/>
      <c r="EA361" s="280"/>
      <c r="EB361" s="280"/>
      <c r="EC361" s="280"/>
      <c r="ED361" s="280"/>
      <c r="EE361" s="280"/>
      <c r="EF361" s="280"/>
      <c r="EG361" s="280"/>
    </row>
    <row r="362" spans="1:137" x14ac:dyDescent="0.25">
      <c r="A362" s="119"/>
      <c r="B362" s="119"/>
      <c r="C362" s="119"/>
      <c r="D362" s="119"/>
      <c r="E362" s="119"/>
      <c r="F362" s="119"/>
      <c r="G362" s="272"/>
      <c r="H362" s="119"/>
      <c r="I362" s="119"/>
      <c r="J362" s="111"/>
      <c r="K362" s="34"/>
      <c r="L362" s="34"/>
      <c r="M362" s="34"/>
      <c r="N362" s="34"/>
      <c r="O362" s="34"/>
      <c r="P362" s="34"/>
      <c r="Q362" s="34"/>
      <c r="R362" s="34"/>
      <c r="S362" s="34"/>
      <c r="T362" s="34"/>
      <c r="U362" s="34"/>
      <c r="V362" s="280"/>
      <c r="W362" s="280"/>
      <c r="X362" s="280"/>
      <c r="Y362" s="280"/>
      <c r="Z362" s="280"/>
      <c r="AA362" s="280"/>
      <c r="AB362" s="280"/>
      <c r="AC362" s="280"/>
      <c r="AD362" s="280"/>
      <c r="AE362" s="280"/>
      <c r="AF362" s="280"/>
      <c r="AG362" s="280"/>
      <c r="AH362" s="280"/>
      <c r="AI362" s="280"/>
      <c r="AJ362" s="280"/>
      <c r="AK362" s="280"/>
      <c r="AL362" s="280"/>
      <c r="AM362" s="280"/>
      <c r="AN362" s="280"/>
      <c r="AO362" s="280"/>
      <c r="AP362" s="280"/>
      <c r="AQ362" s="280"/>
      <c r="AR362" s="280"/>
      <c r="AS362" s="280"/>
      <c r="AT362" s="280"/>
      <c r="AU362" s="280"/>
      <c r="AV362" s="280"/>
      <c r="AW362" s="280"/>
      <c r="AX362" s="280"/>
      <c r="AY362" s="280"/>
      <c r="AZ362" s="280"/>
      <c r="BA362" s="280"/>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c r="BY362" s="280"/>
      <c r="BZ362" s="280"/>
      <c r="CA362" s="280"/>
      <c r="CB362" s="280"/>
      <c r="CC362" s="280"/>
      <c r="CD362" s="280"/>
      <c r="CE362" s="280"/>
      <c r="CF362" s="280"/>
      <c r="CG362" s="280"/>
      <c r="CH362" s="280"/>
      <c r="CI362" s="280"/>
      <c r="CJ362" s="280"/>
      <c r="CK362" s="280"/>
      <c r="CL362" s="280"/>
      <c r="CM362" s="280"/>
      <c r="CN362" s="280"/>
      <c r="CO362" s="280"/>
      <c r="CP362" s="280"/>
      <c r="CQ362" s="280"/>
      <c r="CR362" s="280"/>
      <c r="CS362" s="280"/>
      <c r="CT362" s="280"/>
      <c r="CU362" s="280"/>
      <c r="CV362" s="280"/>
      <c r="CW362" s="280"/>
      <c r="CX362" s="280"/>
      <c r="CY362" s="280"/>
      <c r="CZ362" s="280"/>
      <c r="DA362" s="280"/>
      <c r="DB362" s="280"/>
      <c r="DC362" s="280"/>
      <c r="DD362" s="280"/>
      <c r="DE362" s="280"/>
      <c r="DF362" s="280"/>
      <c r="DG362" s="280"/>
      <c r="DH362" s="280"/>
      <c r="DI362" s="280"/>
      <c r="DJ362" s="280"/>
      <c r="DK362" s="280"/>
      <c r="DL362" s="280"/>
      <c r="DM362" s="280"/>
      <c r="DN362" s="280"/>
      <c r="DO362" s="280"/>
      <c r="DP362" s="280"/>
      <c r="DQ362" s="280"/>
      <c r="DR362" s="280"/>
      <c r="DS362" s="280"/>
      <c r="DT362" s="280"/>
      <c r="DU362" s="280"/>
      <c r="DV362" s="280"/>
      <c r="DW362" s="280"/>
      <c r="DX362" s="280"/>
      <c r="DY362" s="280"/>
      <c r="DZ362" s="280"/>
      <c r="EA362" s="280"/>
      <c r="EB362" s="280"/>
      <c r="EC362" s="280"/>
      <c r="ED362" s="280"/>
      <c r="EE362" s="280"/>
      <c r="EF362" s="280"/>
      <c r="EG362" s="280"/>
    </row>
    <row r="363" spans="1:137" x14ac:dyDescent="0.25">
      <c r="A363" s="119"/>
      <c r="B363" s="119"/>
      <c r="C363" s="119"/>
      <c r="D363" s="119"/>
      <c r="E363" s="119"/>
      <c r="F363" s="119"/>
      <c r="G363" s="272"/>
      <c r="H363" s="119"/>
      <c r="I363" s="119"/>
      <c r="J363" s="111"/>
      <c r="K363" s="34"/>
      <c r="L363" s="34"/>
      <c r="M363" s="34"/>
      <c r="N363" s="34"/>
      <c r="O363" s="34"/>
      <c r="P363" s="34"/>
      <c r="Q363" s="34"/>
      <c r="R363" s="34"/>
      <c r="S363" s="34"/>
      <c r="T363" s="34"/>
      <c r="U363" s="34"/>
      <c r="V363" s="280"/>
      <c r="W363" s="280"/>
      <c r="X363" s="280"/>
      <c r="Y363" s="280"/>
      <c r="Z363" s="280"/>
      <c r="AA363" s="280"/>
      <c r="AB363" s="280"/>
      <c r="AC363" s="280"/>
      <c r="AD363" s="280"/>
      <c r="AE363" s="280"/>
      <c r="AF363" s="280"/>
      <c r="AG363" s="280"/>
      <c r="AH363" s="280"/>
      <c r="AI363" s="280"/>
      <c r="AJ363" s="280"/>
      <c r="AK363" s="280"/>
      <c r="AL363" s="280"/>
      <c r="AM363" s="280"/>
      <c r="AN363" s="280"/>
      <c r="AO363" s="280"/>
      <c r="AP363" s="280"/>
      <c r="AQ363" s="280"/>
      <c r="AR363" s="280"/>
      <c r="AS363" s="280"/>
      <c r="AT363" s="280"/>
      <c r="AU363" s="280"/>
      <c r="AV363" s="280"/>
      <c r="AW363" s="280"/>
      <c r="AX363" s="280"/>
      <c r="AY363" s="280"/>
      <c r="AZ363" s="280"/>
      <c r="BA363" s="280"/>
      <c r="BB363" s="280"/>
      <c r="BC363" s="280"/>
      <c r="BD363" s="280"/>
      <c r="BE363" s="280"/>
      <c r="BF363" s="280"/>
      <c r="BG363" s="280"/>
      <c r="BH363" s="280"/>
      <c r="BI363" s="280"/>
      <c r="BJ363" s="280"/>
      <c r="BK363" s="280"/>
      <c r="BL363" s="280"/>
      <c r="BM363" s="280"/>
      <c r="BN363" s="280"/>
      <c r="BO363" s="280"/>
      <c r="BP363" s="280"/>
      <c r="BQ363" s="280"/>
      <c r="BR363" s="280"/>
      <c r="BS363" s="280"/>
      <c r="BT363" s="280"/>
      <c r="BU363" s="280"/>
      <c r="BV363" s="280"/>
      <c r="BW363" s="280"/>
      <c r="BX363" s="280"/>
      <c r="BY363" s="280"/>
      <c r="BZ363" s="280"/>
      <c r="CA363" s="280"/>
      <c r="CB363" s="280"/>
      <c r="CC363" s="280"/>
      <c r="CD363" s="280"/>
      <c r="CE363" s="280"/>
      <c r="CF363" s="280"/>
      <c r="CG363" s="280"/>
      <c r="CH363" s="280"/>
      <c r="CI363" s="280"/>
      <c r="CJ363" s="280"/>
      <c r="CK363" s="280"/>
      <c r="CL363" s="280"/>
      <c r="CM363" s="280"/>
      <c r="CN363" s="280"/>
      <c r="CO363" s="280"/>
      <c r="CP363" s="280"/>
      <c r="CQ363" s="280"/>
      <c r="CR363" s="280"/>
      <c r="CS363" s="280"/>
      <c r="CT363" s="280"/>
      <c r="CU363" s="280"/>
      <c r="CV363" s="280"/>
      <c r="CW363" s="280"/>
      <c r="CX363" s="280"/>
      <c r="CY363" s="280"/>
      <c r="CZ363" s="280"/>
      <c r="DA363" s="280"/>
      <c r="DB363" s="280"/>
      <c r="DC363" s="280"/>
      <c r="DD363" s="280"/>
      <c r="DE363" s="280"/>
      <c r="DF363" s="280"/>
      <c r="DG363" s="280"/>
      <c r="DH363" s="280"/>
      <c r="DI363" s="280"/>
      <c r="DJ363" s="280"/>
      <c r="DK363" s="280"/>
      <c r="DL363" s="280"/>
      <c r="DM363" s="280"/>
      <c r="DN363" s="280"/>
      <c r="DO363" s="280"/>
      <c r="DP363" s="280"/>
      <c r="DQ363" s="280"/>
      <c r="DR363" s="280"/>
      <c r="DS363" s="280"/>
      <c r="DT363" s="280"/>
      <c r="DU363" s="280"/>
      <c r="DV363" s="280"/>
      <c r="DW363" s="280"/>
      <c r="DX363" s="280"/>
      <c r="DY363" s="280"/>
      <c r="DZ363" s="280"/>
      <c r="EA363" s="280"/>
      <c r="EB363" s="280"/>
      <c r="EC363" s="280"/>
      <c r="ED363" s="280"/>
      <c r="EE363" s="280"/>
      <c r="EF363" s="280"/>
      <c r="EG363" s="280"/>
    </row>
    <row r="364" spans="1:137" x14ac:dyDescent="0.25">
      <c r="A364" s="119"/>
      <c r="B364" s="119"/>
      <c r="C364" s="119"/>
      <c r="D364" s="119"/>
      <c r="E364" s="119"/>
      <c r="F364" s="119"/>
      <c r="G364" s="272"/>
      <c r="H364" s="119"/>
      <c r="I364" s="119"/>
      <c r="J364" s="111"/>
      <c r="V364" s="280"/>
      <c r="W364" s="280"/>
      <c r="X364" s="280"/>
      <c r="Y364" s="280"/>
      <c r="Z364" s="280"/>
      <c r="AA364" s="280"/>
      <c r="AB364" s="280"/>
      <c r="AC364" s="280"/>
      <c r="AD364" s="280"/>
      <c r="AE364" s="280"/>
      <c r="AF364" s="280"/>
      <c r="AG364" s="280"/>
      <c r="AH364" s="280"/>
      <c r="AI364" s="280"/>
      <c r="AJ364" s="280"/>
      <c r="AK364" s="280"/>
      <c r="AL364" s="280"/>
      <c r="AM364" s="280"/>
      <c r="AN364" s="280"/>
      <c r="AO364" s="280"/>
      <c r="AP364" s="280"/>
      <c r="AQ364" s="280"/>
      <c r="AR364" s="280"/>
      <c r="AS364" s="280"/>
      <c r="AT364" s="280"/>
      <c r="AU364" s="280"/>
      <c r="AV364" s="280"/>
      <c r="AW364" s="280"/>
      <c r="AX364" s="280"/>
      <c r="AY364" s="280"/>
      <c r="AZ364" s="280"/>
      <c r="BA364" s="280"/>
      <c r="BB364" s="280"/>
      <c r="BC364" s="280"/>
      <c r="BD364" s="280"/>
      <c r="BE364" s="280"/>
      <c r="BF364" s="280"/>
      <c r="BG364" s="280"/>
      <c r="BH364" s="280"/>
      <c r="BI364" s="280"/>
      <c r="BJ364" s="280"/>
      <c r="BK364" s="280"/>
      <c r="BL364" s="280"/>
      <c r="BM364" s="280"/>
      <c r="BN364" s="280"/>
      <c r="BO364" s="280"/>
      <c r="BP364" s="280"/>
      <c r="BQ364" s="280"/>
      <c r="BR364" s="280"/>
      <c r="BS364" s="280"/>
      <c r="BT364" s="280"/>
      <c r="BU364" s="280"/>
      <c r="BV364" s="280"/>
      <c r="BW364" s="280"/>
      <c r="BX364" s="280"/>
      <c r="BY364" s="280"/>
      <c r="BZ364" s="280"/>
      <c r="CA364" s="280"/>
      <c r="CB364" s="280"/>
      <c r="CC364" s="280"/>
      <c r="CD364" s="280"/>
      <c r="CE364" s="280"/>
      <c r="CF364" s="280"/>
      <c r="CG364" s="280"/>
      <c r="CH364" s="280"/>
      <c r="CI364" s="280"/>
      <c r="CJ364" s="280"/>
      <c r="CK364" s="280"/>
      <c r="CL364" s="280"/>
      <c r="CM364" s="280"/>
      <c r="CN364" s="280"/>
      <c r="CO364" s="280"/>
      <c r="CP364" s="280"/>
      <c r="CQ364" s="280"/>
      <c r="CR364" s="280"/>
      <c r="CS364" s="280"/>
      <c r="CT364" s="280"/>
      <c r="CU364" s="280"/>
      <c r="CV364" s="280"/>
      <c r="CW364" s="280"/>
      <c r="CX364" s="280"/>
      <c r="CY364" s="280"/>
      <c r="CZ364" s="280"/>
      <c r="DA364" s="280"/>
      <c r="DB364" s="280"/>
      <c r="DC364" s="280"/>
      <c r="DD364" s="280"/>
      <c r="DE364" s="280"/>
      <c r="DF364" s="280"/>
      <c r="DG364" s="280"/>
      <c r="DH364" s="280"/>
      <c r="DI364" s="280"/>
      <c r="DJ364" s="280"/>
      <c r="DK364" s="280"/>
      <c r="DL364" s="280"/>
      <c r="DM364" s="280"/>
      <c r="DN364" s="280"/>
      <c r="DO364" s="280"/>
      <c r="DP364" s="280"/>
      <c r="DQ364" s="280"/>
      <c r="DR364" s="280"/>
      <c r="DS364" s="280"/>
      <c r="DT364" s="280"/>
      <c r="DU364" s="280"/>
      <c r="DV364" s="280"/>
      <c r="DW364" s="280"/>
      <c r="DX364" s="280"/>
      <c r="DY364" s="280"/>
      <c r="DZ364" s="280"/>
      <c r="EA364" s="280"/>
      <c r="EB364" s="280"/>
      <c r="EC364" s="280"/>
      <c r="ED364" s="280"/>
      <c r="EE364" s="280"/>
      <c r="EF364" s="280"/>
      <c r="EG364" s="280"/>
    </row>
    <row r="365" spans="1:137" x14ac:dyDescent="0.25">
      <c r="A365" s="119"/>
      <c r="B365" s="119"/>
      <c r="C365" s="119"/>
      <c r="D365" s="119"/>
      <c r="E365" s="119"/>
      <c r="F365" s="119"/>
      <c r="G365" s="272"/>
      <c r="H365" s="119"/>
      <c r="I365" s="119"/>
      <c r="J365" s="111"/>
      <c r="V365" s="280"/>
      <c r="W365" s="280"/>
      <c r="X365" s="280"/>
      <c r="Y365" s="280"/>
      <c r="Z365" s="280"/>
      <c r="AA365" s="280"/>
      <c r="AB365" s="280"/>
      <c r="AC365" s="280"/>
      <c r="AD365" s="280"/>
      <c r="AE365" s="280"/>
      <c r="AF365" s="280"/>
      <c r="AG365" s="280"/>
      <c r="AH365" s="280"/>
      <c r="AI365" s="280"/>
      <c r="AJ365" s="280"/>
      <c r="AK365" s="280"/>
      <c r="AL365" s="280"/>
      <c r="AM365" s="280"/>
      <c r="AN365" s="280"/>
      <c r="AO365" s="280"/>
      <c r="AP365" s="280"/>
      <c r="AQ365" s="280"/>
      <c r="AR365" s="280"/>
      <c r="AS365" s="280"/>
      <c r="AT365" s="280"/>
      <c r="AU365" s="280"/>
      <c r="AV365" s="280"/>
      <c r="AW365" s="280"/>
      <c r="AX365" s="280"/>
      <c r="AY365" s="280"/>
      <c r="AZ365" s="280"/>
      <c r="BA365" s="280"/>
      <c r="BB365" s="280"/>
      <c r="BC365" s="280"/>
      <c r="BD365" s="280"/>
      <c r="BE365" s="280"/>
      <c r="BF365" s="280"/>
      <c r="BG365" s="280"/>
      <c r="BH365" s="280"/>
      <c r="BI365" s="280"/>
      <c r="BJ365" s="280"/>
      <c r="BK365" s="280"/>
      <c r="BL365" s="280"/>
      <c r="BM365" s="280"/>
      <c r="BN365" s="280"/>
      <c r="BO365" s="280"/>
      <c r="BP365" s="280"/>
      <c r="BQ365" s="280"/>
      <c r="BR365" s="280"/>
      <c r="BS365" s="280"/>
      <c r="BT365" s="280"/>
      <c r="BU365" s="280"/>
      <c r="BV365" s="280"/>
      <c r="BW365" s="280"/>
      <c r="BX365" s="280"/>
      <c r="BY365" s="280"/>
      <c r="BZ365" s="280"/>
      <c r="CA365" s="280"/>
      <c r="CB365" s="280"/>
      <c r="CC365" s="280"/>
      <c r="CD365" s="280"/>
      <c r="CE365" s="280"/>
      <c r="CF365" s="280"/>
      <c r="CG365" s="280"/>
      <c r="CH365" s="280"/>
      <c r="CI365" s="280"/>
      <c r="CJ365" s="280"/>
      <c r="CK365" s="280"/>
      <c r="CL365" s="280"/>
      <c r="CM365" s="280"/>
      <c r="CN365" s="280"/>
      <c r="CO365" s="280"/>
      <c r="CP365" s="280"/>
      <c r="CQ365" s="280"/>
      <c r="CR365" s="280"/>
      <c r="CS365" s="280"/>
      <c r="CT365" s="280"/>
      <c r="CU365" s="280"/>
      <c r="CV365" s="280"/>
      <c r="CW365" s="280"/>
      <c r="CX365" s="280"/>
      <c r="CY365" s="280"/>
      <c r="CZ365" s="280"/>
      <c r="DA365" s="280"/>
      <c r="DB365" s="280"/>
      <c r="DC365" s="280"/>
      <c r="DD365" s="280"/>
      <c r="DE365" s="280"/>
      <c r="DF365" s="280"/>
      <c r="DG365" s="280"/>
      <c r="DH365" s="280"/>
      <c r="DI365" s="280"/>
      <c r="DJ365" s="280"/>
      <c r="DK365" s="280"/>
      <c r="DL365" s="280"/>
      <c r="DM365" s="280"/>
      <c r="DN365" s="280"/>
      <c r="DO365" s="280"/>
      <c r="DP365" s="280"/>
      <c r="DQ365" s="280"/>
      <c r="DR365" s="280"/>
      <c r="DS365" s="280"/>
      <c r="DT365" s="280"/>
      <c r="DU365" s="280"/>
      <c r="DV365" s="280"/>
      <c r="DW365" s="280"/>
      <c r="DX365" s="280"/>
      <c r="DY365" s="280"/>
      <c r="DZ365" s="280"/>
      <c r="EA365" s="280"/>
      <c r="EB365" s="280"/>
      <c r="EC365" s="280"/>
      <c r="ED365" s="280"/>
      <c r="EE365" s="280"/>
      <c r="EF365" s="280"/>
      <c r="EG365" s="280"/>
    </row>
    <row r="366" spans="1:137" x14ac:dyDescent="0.25">
      <c r="A366" s="119"/>
      <c r="B366" s="119"/>
      <c r="C366" s="119"/>
      <c r="D366" s="119"/>
      <c r="E366" s="119"/>
      <c r="F366" s="119"/>
      <c r="G366" s="272"/>
      <c r="H366" s="119"/>
      <c r="I366" s="119"/>
      <c r="J366" s="111"/>
      <c r="V366" s="280"/>
      <c r="W366" s="280"/>
      <c r="X366" s="280"/>
      <c r="Y366" s="280"/>
      <c r="Z366" s="280"/>
      <c r="AA366" s="280"/>
      <c r="AB366" s="280"/>
      <c r="AC366" s="280"/>
      <c r="AD366" s="280"/>
      <c r="AE366" s="280"/>
      <c r="AF366" s="280"/>
      <c r="AG366" s="280"/>
      <c r="AH366" s="280"/>
      <c r="AI366" s="280"/>
      <c r="AJ366" s="280"/>
      <c r="AK366" s="280"/>
      <c r="AL366" s="280"/>
      <c r="AM366" s="280"/>
      <c r="AN366" s="280"/>
      <c r="AO366" s="280"/>
      <c r="AP366" s="280"/>
      <c r="AQ366" s="280"/>
      <c r="AR366" s="280"/>
      <c r="AS366" s="280"/>
      <c r="AT366" s="280"/>
      <c r="AU366" s="280"/>
      <c r="AV366" s="280"/>
      <c r="AW366" s="280"/>
      <c r="AX366" s="280"/>
      <c r="AY366" s="280"/>
      <c r="AZ366" s="280"/>
      <c r="BA366" s="280"/>
      <c r="BB366" s="280"/>
      <c r="BC366" s="280"/>
      <c r="BD366" s="280"/>
      <c r="BE366" s="280"/>
      <c r="BF366" s="280"/>
      <c r="BG366" s="280"/>
      <c r="BH366" s="280"/>
      <c r="BI366" s="280"/>
      <c r="BJ366" s="280"/>
      <c r="BK366" s="280"/>
      <c r="BL366" s="280"/>
      <c r="BM366" s="280"/>
      <c r="BN366" s="280"/>
      <c r="BO366" s="280"/>
      <c r="BP366" s="280"/>
      <c r="BQ366" s="280"/>
      <c r="BR366" s="280"/>
      <c r="BS366" s="280"/>
      <c r="BT366" s="280"/>
      <c r="BU366" s="280"/>
      <c r="BV366" s="280"/>
      <c r="BW366" s="280"/>
      <c r="BX366" s="280"/>
      <c r="BY366" s="280"/>
      <c r="BZ366" s="280"/>
      <c r="CA366" s="280"/>
      <c r="CB366" s="280"/>
      <c r="CC366" s="280"/>
      <c r="CD366" s="280"/>
      <c r="CE366" s="280"/>
      <c r="CF366" s="280"/>
      <c r="CG366" s="280"/>
      <c r="CH366" s="280"/>
      <c r="CI366" s="280"/>
      <c r="CJ366" s="280"/>
      <c r="CK366" s="280"/>
      <c r="CL366" s="280"/>
      <c r="CM366" s="280"/>
      <c r="CN366" s="280"/>
      <c r="CO366" s="280"/>
      <c r="CP366" s="280"/>
      <c r="CQ366" s="280"/>
      <c r="CR366" s="280"/>
      <c r="CS366" s="280"/>
      <c r="CT366" s="280"/>
      <c r="CU366" s="280"/>
      <c r="CV366" s="280"/>
      <c r="CW366" s="280"/>
      <c r="CX366" s="280"/>
      <c r="CY366" s="280"/>
      <c r="CZ366" s="280"/>
      <c r="DA366" s="280"/>
      <c r="DB366" s="280"/>
      <c r="DC366" s="280"/>
      <c r="DD366" s="280"/>
      <c r="DE366" s="280"/>
      <c r="DF366" s="280"/>
      <c r="DG366" s="280"/>
      <c r="DH366" s="280"/>
      <c r="DI366" s="280"/>
      <c r="DJ366" s="280"/>
      <c r="DK366" s="280"/>
      <c r="DL366" s="280"/>
      <c r="DM366" s="280"/>
      <c r="DN366" s="280"/>
      <c r="DO366" s="280"/>
      <c r="DP366" s="280"/>
      <c r="DQ366" s="280"/>
      <c r="DR366" s="280"/>
      <c r="DS366" s="280"/>
      <c r="DT366" s="280"/>
      <c r="DU366" s="280"/>
      <c r="DV366" s="280"/>
      <c r="DW366" s="280"/>
      <c r="DX366" s="280"/>
      <c r="DY366" s="280"/>
      <c r="DZ366" s="280"/>
      <c r="EA366" s="280"/>
      <c r="EB366" s="280"/>
      <c r="EC366" s="280"/>
      <c r="ED366" s="280"/>
      <c r="EE366" s="280"/>
      <c r="EF366" s="280"/>
      <c r="EG366" s="280"/>
    </row>
    <row r="367" spans="1:137" x14ac:dyDescent="0.25">
      <c r="A367" s="119"/>
      <c r="B367" s="119"/>
      <c r="C367" s="119"/>
      <c r="D367" s="119"/>
      <c r="E367" s="119"/>
      <c r="F367" s="119"/>
      <c r="G367" s="272"/>
      <c r="H367" s="119"/>
      <c r="I367" s="119"/>
      <c r="J367" s="111"/>
      <c r="V367" s="280"/>
      <c r="W367" s="280"/>
      <c r="X367" s="280"/>
      <c r="Y367" s="280"/>
      <c r="Z367" s="280"/>
      <c r="AA367" s="280"/>
      <c r="AB367" s="280"/>
      <c r="AC367" s="280"/>
      <c r="AD367" s="280"/>
      <c r="AE367" s="280"/>
      <c r="AF367" s="280"/>
      <c r="AG367" s="280"/>
      <c r="AH367" s="280"/>
      <c r="AI367" s="280"/>
      <c r="AJ367" s="280"/>
      <c r="AK367" s="280"/>
      <c r="AL367" s="280"/>
      <c r="AM367" s="280"/>
      <c r="AN367" s="280"/>
      <c r="AO367" s="280"/>
      <c r="AP367" s="280"/>
      <c r="AQ367" s="280"/>
      <c r="AR367" s="280"/>
      <c r="AS367" s="280"/>
      <c r="AT367" s="280"/>
      <c r="AU367" s="280"/>
      <c r="AV367" s="280"/>
      <c r="AW367" s="280"/>
      <c r="AX367" s="280"/>
      <c r="AY367" s="280"/>
      <c r="AZ367" s="280"/>
      <c r="BA367" s="280"/>
      <c r="BB367" s="280"/>
      <c r="BC367" s="280"/>
      <c r="BD367" s="280"/>
      <c r="BE367" s="280"/>
      <c r="BF367" s="280"/>
      <c r="BG367" s="280"/>
      <c r="BH367" s="280"/>
      <c r="BI367" s="280"/>
      <c r="BJ367" s="280"/>
      <c r="BK367" s="280"/>
      <c r="BL367" s="280"/>
      <c r="BM367" s="280"/>
      <c r="BN367" s="280"/>
      <c r="BO367" s="280"/>
      <c r="BP367" s="280"/>
      <c r="BQ367" s="280"/>
      <c r="BR367" s="280"/>
      <c r="BS367" s="280"/>
      <c r="BT367" s="280"/>
      <c r="BU367" s="280"/>
      <c r="BV367" s="280"/>
      <c r="BW367" s="280"/>
      <c r="BX367" s="280"/>
      <c r="BY367" s="280"/>
      <c r="BZ367" s="280"/>
      <c r="CA367" s="280"/>
      <c r="CB367" s="280"/>
      <c r="CC367" s="280"/>
      <c r="CD367" s="280"/>
      <c r="CE367" s="280"/>
      <c r="CF367" s="280"/>
      <c r="CG367" s="280"/>
      <c r="CH367" s="280"/>
      <c r="CI367" s="280"/>
      <c r="CJ367" s="280"/>
      <c r="CK367" s="280"/>
      <c r="CL367" s="280"/>
      <c r="CM367" s="280"/>
      <c r="CN367" s="280"/>
      <c r="CO367" s="280"/>
      <c r="CP367" s="280"/>
      <c r="CQ367" s="280"/>
      <c r="CR367" s="280"/>
      <c r="CS367" s="280"/>
      <c r="CT367" s="280"/>
      <c r="CU367" s="280"/>
      <c r="CV367" s="280"/>
      <c r="CW367" s="280"/>
      <c r="CX367" s="280"/>
      <c r="CY367" s="280"/>
      <c r="CZ367" s="280"/>
      <c r="DA367" s="280"/>
      <c r="DB367" s="280"/>
      <c r="DC367" s="280"/>
      <c r="DD367" s="280"/>
      <c r="DE367" s="280"/>
      <c r="DF367" s="280"/>
      <c r="DG367" s="280"/>
      <c r="DH367" s="280"/>
      <c r="DI367" s="280"/>
      <c r="DJ367" s="280"/>
      <c r="DK367" s="280"/>
      <c r="DL367" s="280"/>
      <c r="DM367" s="280"/>
      <c r="DN367" s="280"/>
      <c r="DO367" s="280"/>
      <c r="DP367" s="280"/>
      <c r="DQ367" s="280"/>
      <c r="DR367" s="280"/>
      <c r="DS367" s="280"/>
      <c r="DT367" s="280"/>
      <c r="DU367" s="280"/>
      <c r="DV367" s="280"/>
      <c r="DW367" s="280"/>
      <c r="DX367" s="280"/>
      <c r="DY367" s="280"/>
      <c r="DZ367" s="280"/>
      <c r="EA367" s="280"/>
      <c r="EB367" s="280"/>
      <c r="EC367" s="280"/>
      <c r="ED367" s="280"/>
      <c r="EE367" s="280"/>
      <c r="EF367" s="280"/>
      <c r="EG367" s="280"/>
    </row>
    <row r="368" spans="1:137" x14ac:dyDescent="0.25">
      <c r="A368" s="119"/>
      <c r="B368" s="119"/>
      <c r="C368" s="119"/>
      <c r="D368" s="119"/>
      <c r="E368" s="119"/>
      <c r="F368" s="119"/>
      <c r="G368" s="272"/>
      <c r="H368" s="119"/>
      <c r="I368" s="119"/>
      <c r="J368" s="111"/>
      <c r="V368" s="280"/>
      <c r="W368" s="280"/>
      <c r="X368" s="280"/>
      <c r="Y368" s="280"/>
      <c r="Z368" s="280"/>
      <c r="AA368" s="280"/>
      <c r="AB368" s="280"/>
      <c r="AC368" s="280"/>
      <c r="AD368" s="280"/>
      <c r="AE368" s="280"/>
      <c r="AF368" s="280"/>
      <c r="AG368" s="280"/>
      <c r="AH368" s="280"/>
      <c r="AI368" s="280"/>
      <c r="AJ368" s="280"/>
      <c r="AK368" s="280"/>
      <c r="AL368" s="280"/>
      <c r="AM368" s="280"/>
      <c r="AN368" s="280"/>
      <c r="AO368" s="280"/>
      <c r="AP368" s="280"/>
      <c r="AQ368" s="280"/>
      <c r="AR368" s="280"/>
      <c r="AS368" s="280"/>
      <c r="AT368" s="280"/>
      <c r="AU368" s="280"/>
      <c r="AV368" s="280"/>
      <c r="AW368" s="280"/>
      <c r="AX368" s="280"/>
      <c r="AY368" s="280"/>
      <c r="AZ368" s="280"/>
      <c r="BA368" s="280"/>
      <c r="BB368" s="280"/>
      <c r="BC368" s="280"/>
      <c r="BD368" s="280"/>
      <c r="BE368" s="280"/>
      <c r="BF368" s="280"/>
      <c r="BG368" s="280"/>
      <c r="BH368" s="280"/>
      <c r="BI368" s="280"/>
      <c r="BJ368" s="280"/>
      <c r="BK368" s="280"/>
      <c r="BL368" s="280"/>
      <c r="BM368" s="280"/>
      <c r="BN368" s="280"/>
      <c r="BO368" s="280"/>
      <c r="BP368" s="280"/>
      <c r="BQ368" s="280"/>
      <c r="BR368" s="280"/>
      <c r="BS368" s="280"/>
      <c r="BT368" s="280"/>
      <c r="BU368" s="280"/>
      <c r="BV368" s="280"/>
      <c r="BW368" s="280"/>
      <c r="BX368" s="280"/>
      <c r="BY368" s="280"/>
      <c r="BZ368" s="280"/>
      <c r="CA368" s="280"/>
      <c r="CB368" s="280"/>
      <c r="CC368" s="280"/>
      <c r="CD368" s="280"/>
      <c r="CE368" s="280"/>
      <c r="CF368" s="280"/>
      <c r="CG368" s="280"/>
      <c r="CH368" s="280"/>
      <c r="CI368" s="280"/>
      <c r="CJ368" s="280"/>
      <c r="CK368" s="280"/>
      <c r="CL368" s="280"/>
      <c r="CM368" s="280"/>
      <c r="CN368" s="280"/>
      <c r="CO368" s="280"/>
      <c r="CP368" s="280"/>
      <c r="CQ368" s="280"/>
      <c r="CR368" s="280"/>
      <c r="CS368" s="280"/>
      <c r="CT368" s="280"/>
      <c r="CU368" s="280"/>
      <c r="CV368" s="280"/>
      <c r="CW368" s="280"/>
      <c r="CX368" s="280"/>
      <c r="CY368" s="280"/>
      <c r="CZ368" s="280"/>
      <c r="DA368" s="280"/>
      <c r="DB368" s="280"/>
      <c r="DC368" s="280"/>
      <c r="DD368" s="280"/>
      <c r="DE368" s="280"/>
      <c r="DF368" s="280"/>
      <c r="DG368" s="280"/>
      <c r="DH368" s="280"/>
      <c r="DI368" s="280"/>
      <c r="DJ368" s="280"/>
      <c r="DK368" s="280"/>
      <c r="DL368" s="280"/>
      <c r="DM368" s="280"/>
      <c r="DN368" s="280"/>
      <c r="DO368" s="280"/>
      <c r="DP368" s="280"/>
      <c r="DQ368" s="280"/>
      <c r="DR368" s="280"/>
      <c r="DS368" s="280"/>
      <c r="DT368" s="280"/>
      <c r="DU368" s="280"/>
      <c r="DV368" s="280"/>
      <c r="DW368" s="280"/>
      <c r="DX368" s="280"/>
      <c r="DY368" s="280"/>
      <c r="DZ368" s="280"/>
      <c r="EA368" s="280"/>
      <c r="EB368" s="280"/>
      <c r="EC368" s="280"/>
      <c r="ED368" s="280"/>
      <c r="EE368" s="280"/>
      <c r="EF368" s="280"/>
      <c r="EG368" s="280"/>
    </row>
    <row r="369" spans="1:137" x14ac:dyDescent="0.25">
      <c r="A369" s="119"/>
      <c r="B369" s="119"/>
      <c r="C369" s="119"/>
      <c r="D369" s="119"/>
      <c r="E369" s="119"/>
      <c r="F369" s="119"/>
      <c r="G369" s="272"/>
      <c r="H369" s="119"/>
      <c r="I369" s="119"/>
      <c r="J369" s="111"/>
      <c r="V369" s="280"/>
      <c r="W369" s="280"/>
      <c r="X369" s="280"/>
      <c r="Y369" s="280"/>
      <c r="Z369" s="280"/>
      <c r="AA369" s="280"/>
      <c r="AB369" s="280"/>
      <c r="AC369" s="280"/>
      <c r="AD369" s="280"/>
      <c r="AE369" s="280"/>
      <c r="AF369" s="280"/>
      <c r="AG369" s="280"/>
      <c r="AH369" s="280"/>
      <c r="AI369" s="280"/>
      <c r="AJ369" s="280"/>
      <c r="AK369" s="280"/>
      <c r="AL369" s="280"/>
      <c r="AM369" s="280"/>
      <c r="AN369" s="280"/>
      <c r="AO369" s="280"/>
      <c r="AP369" s="280"/>
      <c r="AQ369" s="280"/>
      <c r="AR369" s="280"/>
      <c r="AS369" s="280"/>
      <c r="AT369" s="280"/>
      <c r="AU369" s="280"/>
      <c r="AV369" s="280"/>
      <c r="AW369" s="280"/>
      <c r="AX369" s="280"/>
      <c r="AY369" s="280"/>
      <c r="AZ369" s="280"/>
      <c r="BA369" s="280"/>
      <c r="BB369" s="280"/>
      <c r="BC369" s="280"/>
      <c r="BD369" s="280"/>
      <c r="BE369" s="280"/>
      <c r="BF369" s="280"/>
      <c r="BG369" s="280"/>
      <c r="BH369" s="280"/>
      <c r="BI369" s="280"/>
      <c r="BJ369" s="280"/>
      <c r="BK369" s="280"/>
      <c r="BL369" s="280"/>
      <c r="BM369" s="280"/>
      <c r="BN369" s="280"/>
      <c r="BO369" s="280"/>
      <c r="BP369" s="280"/>
      <c r="BQ369" s="280"/>
      <c r="BR369" s="280"/>
      <c r="BS369" s="280"/>
      <c r="BT369" s="280"/>
      <c r="BU369" s="280"/>
      <c r="BV369" s="280"/>
      <c r="BW369" s="280"/>
      <c r="BX369" s="280"/>
      <c r="BY369" s="280"/>
      <c r="BZ369" s="280"/>
      <c r="CA369" s="280"/>
      <c r="CB369" s="280"/>
      <c r="CC369" s="280"/>
      <c r="CD369" s="280"/>
      <c r="CE369" s="280"/>
      <c r="CF369" s="280"/>
      <c r="CG369" s="280"/>
      <c r="CH369" s="280"/>
      <c r="CI369" s="280"/>
      <c r="CJ369" s="280"/>
      <c r="CK369" s="280"/>
      <c r="CL369" s="280"/>
      <c r="CM369" s="280"/>
      <c r="CN369" s="280"/>
      <c r="CO369" s="280"/>
      <c r="CP369" s="280"/>
      <c r="CQ369" s="280"/>
      <c r="CR369" s="280"/>
      <c r="CS369" s="280"/>
      <c r="CT369" s="280"/>
      <c r="CU369" s="280"/>
      <c r="CV369" s="280"/>
      <c r="CW369" s="280"/>
      <c r="CX369" s="280"/>
      <c r="CY369" s="280"/>
      <c r="CZ369" s="280"/>
      <c r="DA369" s="280"/>
      <c r="DB369" s="280"/>
      <c r="DC369" s="280"/>
      <c r="DD369" s="280"/>
      <c r="DE369" s="280"/>
      <c r="DF369" s="280"/>
      <c r="DG369" s="280"/>
      <c r="DH369" s="280"/>
      <c r="DI369" s="280"/>
      <c r="DJ369" s="280"/>
      <c r="DK369" s="280"/>
      <c r="DL369" s="280"/>
      <c r="DM369" s="280"/>
      <c r="DN369" s="280"/>
      <c r="DO369" s="280"/>
      <c r="DP369" s="280"/>
      <c r="DQ369" s="280"/>
      <c r="DR369" s="280"/>
      <c r="DS369" s="280"/>
      <c r="DT369" s="280"/>
      <c r="DU369" s="280"/>
      <c r="DV369" s="280"/>
      <c r="DW369" s="280"/>
      <c r="DX369" s="280"/>
      <c r="DY369" s="280"/>
      <c r="DZ369" s="280"/>
      <c r="EA369" s="280"/>
      <c r="EB369" s="280"/>
      <c r="EC369" s="280"/>
      <c r="ED369" s="280"/>
      <c r="EE369" s="280"/>
      <c r="EF369" s="280"/>
      <c r="EG369" s="280"/>
    </row>
    <row r="370" spans="1:137" x14ac:dyDescent="0.25">
      <c r="A370" s="119"/>
      <c r="B370" s="119"/>
      <c r="C370" s="119"/>
      <c r="D370" s="119"/>
      <c r="E370" s="119"/>
      <c r="F370" s="119"/>
      <c r="G370" s="272"/>
      <c r="H370" s="119"/>
      <c r="I370" s="119"/>
      <c r="J370" s="111"/>
      <c r="V370" s="280"/>
      <c r="W370" s="280"/>
      <c r="X370" s="280"/>
      <c r="Y370" s="280"/>
      <c r="Z370" s="280"/>
      <c r="AA370" s="280"/>
      <c r="AB370" s="280"/>
      <c r="AC370" s="280"/>
      <c r="AD370" s="280"/>
      <c r="AE370" s="280"/>
      <c r="AF370" s="280"/>
      <c r="AG370" s="280"/>
      <c r="AH370" s="280"/>
      <c r="AI370" s="280"/>
      <c r="AJ370" s="280"/>
      <c r="AK370" s="280"/>
      <c r="AL370" s="280"/>
      <c r="AM370" s="280"/>
      <c r="AN370" s="280"/>
      <c r="AO370" s="280"/>
      <c r="AP370" s="280"/>
      <c r="AQ370" s="280"/>
      <c r="AR370" s="280"/>
      <c r="AS370" s="280"/>
      <c r="AT370" s="280"/>
      <c r="AU370" s="280"/>
      <c r="AV370" s="280"/>
      <c r="AW370" s="280"/>
      <c r="AX370" s="280"/>
      <c r="AY370" s="280"/>
      <c r="AZ370" s="280"/>
      <c r="BA370" s="280"/>
      <c r="BB370" s="280"/>
      <c r="BC370" s="280"/>
      <c r="BD370" s="280"/>
      <c r="BE370" s="280"/>
      <c r="BF370" s="280"/>
      <c r="BG370" s="280"/>
      <c r="BH370" s="280"/>
      <c r="BI370" s="280"/>
      <c r="BJ370" s="280"/>
      <c r="BK370" s="280"/>
      <c r="BL370" s="280"/>
      <c r="BM370" s="280"/>
      <c r="BN370" s="280"/>
      <c r="BO370" s="280"/>
      <c r="BP370" s="280"/>
      <c r="BQ370" s="280"/>
      <c r="BR370" s="280"/>
      <c r="BS370" s="280"/>
      <c r="BT370" s="280"/>
      <c r="BU370" s="280"/>
      <c r="BV370" s="280"/>
      <c r="BW370" s="280"/>
      <c r="BX370" s="280"/>
      <c r="BY370" s="280"/>
      <c r="BZ370" s="280"/>
      <c r="CA370" s="280"/>
      <c r="CB370" s="280"/>
      <c r="CC370" s="280"/>
      <c r="CD370" s="280"/>
      <c r="CE370" s="280"/>
      <c r="CF370" s="280"/>
      <c r="CG370" s="280"/>
      <c r="CH370" s="280"/>
      <c r="CI370" s="280"/>
      <c r="CJ370" s="280"/>
      <c r="CK370" s="280"/>
      <c r="CL370" s="280"/>
      <c r="CM370" s="280"/>
      <c r="CN370" s="280"/>
      <c r="CO370" s="280"/>
      <c r="CP370" s="280"/>
      <c r="CQ370" s="280"/>
      <c r="CR370" s="280"/>
      <c r="CS370" s="280"/>
      <c r="CT370" s="280"/>
      <c r="CU370" s="280"/>
      <c r="CV370" s="280"/>
      <c r="CW370" s="280"/>
      <c r="CX370" s="280"/>
      <c r="CY370" s="280"/>
      <c r="CZ370" s="280"/>
      <c r="DA370" s="280"/>
      <c r="DB370" s="280"/>
      <c r="DC370" s="280"/>
      <c r="DD370" s="280"/>
      <c r="DE370" s="280"/>
      <c r="DF370" s="280"/>
      <c r="DG370" s="280"/>
      <c r="DH370" s="280"/>
      <c r="DI370" s="280"/>
      <c r="DJ370" s="280"/>
      <c r="DK370" s="280"/>
      <c r="DL370" s="280"/>
      <c r="DM370" s="280"/>
      <c r="DN370" s="280"/>
      <c r="DO370" s="280"/>
      <c r="DP370" s="280"/>
      <c r="DQ370" s="280"/>
      <c r="DR370" s="280"/>
      <c r="DS370" s="280"/>
      <c r="DT370" s="280"/>
      <c r="DU370" s="280"/>
      <c r="DV370" s="280"/>
      <c r="DW370" s="280"/>
      <c r="DX370" s="280"/>
      <c r="DY370" s="280"/>
      <c r="DZ370" s="280"/>
      <c r="EA370" s="280"/>
      <c r="EB370" s="280"/>
      <c r="EC370" s="280"/>
      <c r="ED370" s="280"/>
      <c r="EE370" s="280"/>
      <c r="EF370" s="280"/>
      <c r="EG370" s="280"/>
    </row>
    <row r="371" spans="1:137" x14ac:dyDescent="0.25">
      <c r="A371" s="119"/>
      <c r="B371" s="119"/>
      <c r="C371" s="119"/>
      <c r="D371" s="119"/>
      <c r="E371" s="119"/>
      <c r="F371" s="119"/>
      <c r="G371" s="272"/>
      <c r="H371" s="119"/>
      <c r="I371" s="119"/>
      <c r="J371" s="111"/>
      <c r="V371" s="280"/>
      <c r="W371" s="280"/>
      <c r="X371" s="280"/>
      <c r="Y371" s="280"/>
      <c r="Z371" s="280"/>
      <c r="AA371" s="280"/>
      <c r="AB371" s="280"/>
      <c r="AC371" s="280"/>
      <c r="AD371" s="280"/>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280"/>
      <c r="BP371" s="280"/>
      <c r="BQ371" s="280"/>
      <c r="BR371" s="280"/>
      <c r="BS371" s="280"/>
      <c r="BT371" s="280"/>
      <c r="BU371" s="280"/>
      <c r="BV371" s="280"/>
      <c r="BW371" s="280"/>
      <c r="BX371" s="280"/>
      <c r="BY371" s="280"/>
      <c r="BZ371" s="280"/>
      <c r="CA371" s="280"/>
      <c r="CB371" s="280"/>
      <c r="CC371" s="280"/>
      <c r="CD371" s="280"/>
      <c r="CE371" s="280"/>
      <c r="CF371" s="280"/>
      <c r="CG371" s="280"/>
      <c r="CH371" s="280"/>
      <c r="CI371" s="280"/>
      <c r="CJ371" s="280"/>
      <c r="CK371" s="280"/>
      <c r="CL371" s="280"/>
      <c r="CM371" s="280"/>
      <c r="CN371" s="280"/>
      <c r="CO371" s="280"/>
      <c r="CP371" s="280"/>
      <c r="CQ371" s="280"/>
      <c r="CR371" s="280"/>
      <c r="CS371" s="280"/>
      <c r="CT371" s="280"/>
      <c r="CU371" s="280"/>
      <c r="CV371" s="280"/>
      <c r="CW371" s="280"/>
      <c r="CX371" s="280"/>
      <c r="CY371" s="280"/>
      <c r="CZ371" s="280"/>
      <c r="DA371" s="280"/>
      <c r="DB371" s="280"/>
      <c r="DC371" s="280"/>
      <c r="DD371" s="280"/>
      <c r="DE371" s="280"/>
      <c r="DF371" s="280"/>
      <c r="DG371" s="280"/>
      <c r="DH371" s="280"/>
      <c r="DI371" s="280"/>
      <c r="DJ371" s="280"/>
      <c r="DK371" s="280"/>
      <c r="DL371" s="280"/>
      <c r="DM371" s="280"/>
      <c r="DN371" s="280"/>
      <c r="DO371" s="280"/>
      <c r="DP371" s="280"/>
      <c r="DQ371" s="280"/>
      <c r="DR371" s="280"/>
      <c r="DS371" s="280"/>
      <c r="DT371" s="280"/>
      <c r="DU371" s="280"/>
      <c r="DV371" s="280"/>
      <c r="DW371" s="280"/>
      <c r="DX371" s="280"/>
      <c r="DY371" s="280"/>
      <c r="DZ371" s="280"/>
      <c r="EA371" s="280"/>
      <c r="EB371" s="280"/>
      <c r="EC371" s="280"/>
      <c r="ED371" s="280"/>
      <c r="EE371" s="280"/>
      <c r="EF371" s="280"/>
      <c r="EG371" s="280"/>
    </row>
    <row r="372" spans="1:137" x14ac:dyDescent="0.25">
      <c r="A372" s="119"/>
      <c r="B372" s="119"/>
      <c r="C372" s="119"/>
      <c r="D372" s="119"/>
      <c r="E372" s="119"/>
      <c r="F372" s="119"/>
      <c r="G372" s="272"/>
      <c r="H372" s="119"/>
      <c r="I372" s="119"/>
      <c r="J372" s="111"/>
      <c r="V372" s="280"/>
      <c r="W372" s="280"/>
      <c r="X372" s="280"/>
      <c r="Y372" s="280"/>
      <c r="Z372" s="280"/>
      <c r="AA372" s="280"/>
      <c r="AB372" s="280"/>
      <c r="AC372" s="280"/>
      <c r="AD372" s="280"/>
      <c r="AE372" s="280"/>
      <c r="AF372" s="280"/>
      <c r="AG372" s="280"/>
      <c r="AH372" s="280"/>
      <c r="AI372" s="280"/>
      <c r="AJ372" s="280"/>
      <c r="AK372" s="280"/>
      <c r="AL372" s="280"/>
      <c r="AM372" s="280"/>
      <c r="AN372" s="280"/>
      <c r="AO372" s="280"/>
      <c r="AP372" s="280"/>
      <c r="AQ372" s="280"/>
      <c r="AR372" s="280"/>
      <c r="AS372" s="280"/>
      <c r="AT372" s="280"/>
      <c r="AU372" s="280"/>
      <c r="AV372" s="280"/>
      <c r="AW372" s="280"/>
      <c r="AX372" s="280"/>
      <c r="AY372" s="280"/>
      <c r="AZ372" s="280"/>
      <c r="BA372" s="280"/>
      <c r="BB372" s="280"/>
      <c r="BC372" s="280"/>
      <c r="BD372" s="280"/>
      <c r="BE372" s="280"/>
      <c r="BF372" s="280"/>
      <c r="BG372" s="280"/>
      <c r="BH372" s="280"/>
      <c r="BI372" s="280"/>
      <c r="BJ372" s="280"/>
      <c r="BK372" s="280"/>
      <c r="BL372" s="280"/>
      <c r="BM372" s="280"/>
      <c r="BN372" s="280"/>
      <c r="BO372" s="280"/>
      <c r="BP372" s="280"/>
      <c r="BQ372" s="280"/>
      <c r="BR372" s="280"/>
      <c r="BS372" s="280"/>
      <c r="BT372" s="280"/>
      <c r="BU372" s="280"/>
      <c r="BV372" s="280"/>
      <c r="BW372" s="280"/>
      <c r="BX372" s="280"/>
      <c r="BY372" s="280"/>
      <c r="BZ372" s="280"/>
      <c r="CA372" s="280"/>
      <c r="CB372" s="280"/>
      <c r="CC372" s="280"/>
      <c r="CD372" s="280"/>
      <c r="CE372" s="280"/>
      <c r="CF372" s="280"/>
      <c r="CG372" s="280"/>
      <c r="CH372" s="280"/>
      <c r="CI372" s="280"/>
      <c r="CJ372" s="280"/>
      <c r="CK372" s="280"/>
      <c r="CL372" s="280"/>
      <c r="CM372" s="280"/>
      <c r="CN372" s="280"/>
      <c r="CO372" s="280"/>
      <c r="CP372" s="280"/>
      <c r="CQ372" s="280"/>
      <c r="CR372" s="280"/>
      <c r="CS372" s="280"/>
      <c r="CT372" s="280"/>
      <c r="CU372" s="280"/>
      <c r="CV372" s="280"/>
      <c r="CW372" s="280"/>
      <c r="CX372" s="280"/>
      <c r="CY372" s="280"/>
      <c r="CZ372" s="280"/>
      <c r="DA372" s="280"/>
      <c r="DB372" s="280"/>
      <c r="DC372" s="280"/>
      <c r="DD372" s="280"/>
      <c r="DE372" s="280"/>
      <c r="DF372" s="280"/>
      <c r="DG372" s="280"/>
      <c r="DH372" s="280"/>
      <c r="DI372" s="280"/>
      <c r="DJ372" s="280"/>
      <c r="DK372" s="280"/>
      <c r="DL372" s="280"/>
      <c r="DM372" s="280"/>
      <c r="DN372" s="280"/>
      <c r="DO372" s="280"/>
      <c r="DP372" s="280"/>
      <c r="DQ372" s="280"/>
      <c r="DR372" s="280"/>
      <c r="DS372" s="280"/>
      <c r="DT372" s="280"/>
      <c r="DU372" s="280"/>
      <c r="DV372" s="280"/>
      <c r="DW372" s="280"/>
      <c r="DX372" s="280"/>
      <c r="DY372" s="280"/>
      <c r="DZ372" s="280"/>
      <c r="EA372" s="280"/>
      <c r="EB372" s="280"/>
      <c r="EC372" s="280"/>
      <c r="ED372" s="280"/>
      <c r="EE372" s="280"/>
      <c r="EF372" s="280"/>
      <c r="EG372" s="280"/>
    </row>
    <row r="373" spans="1:137" x14ac:dyDescent="0.25">
      <c r="A373" s="119"/>
      <c r="B373" s="119"/>
      <c r="C373" s="119"/>
      <c r="D373" s="119"/>
      <c r="E373" s="119"/>
      <c r="F373" s="119"/>
      <c r="G373" s="272"/>
      <c r="H373" s="119"/>
      <c r="I373" s="119"/>
      <c r="J373" s="111"/>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280"/>
      <c r="BP373" s="280"/>
      <c r="BQ373" s="280"/>
      <c r="BR373" s="280"/>
      <c r="BS373" s="280"/>
      <c r="BT373" s="280"/>
      <c r="BU373" s="280"/>
      <c r="BV373" s="280"/>
      <c r="BW373" s="280"/>
      <c r="BX373" s="280"/>
      <c r="BY373" s="280"/>
      <c r="BZ373" s="280"/>
      <c r="CA373" s="280"/>
      <c r="CB373" s="280"/>
      <c r="CC373" s="280"/>
      <c r="CD373" s="280"/>
      <c r="CE373" s="280"/>
      <c r="CF373" s="280"/>
      <c r="CG373" s="280"/>
      <c r="CH373" s="280"/>
      <c r="CI373" s="280"/>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row>
    <row r="374" spans="1:137" x14ac:dyDescent="0.25">
      <c r="A374" s="119"/>
      <c r="B374" s="119"/>
      <c r="C374" s="119"/>
      <c r="D374" s="119"/>
      <c r="E374" s="119"/>
      <c r="F374" s="119"/>
      <c r="G374" s="272"/>
      <c r="H374" s="119"/>
      <c r="I374" s="119"/>
      <c r="J374" s="111"/>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280"/>
      <c r="BP374" s="280"/>
      <c r="BQ374" s="280"/>
      <c r="BR374" s="280"/>
      <c r="BS374" s="280"/>
      <c r="BT374" s="280"/>
      <c r="BU374" s="280"/>
      <c r="BV374" s="280"/>
      <c r="BW374" s="280"/>
      <c r="BX374" s="280"/>
      <c r="BY374" s="280"/>
      <c r="BZ374" s="280"/>
      <c r="CA374" s="280"/>
      <c r="CB374" s="280"/>
      <c r="CC374" s="280"/>
      <c r="CD374" s="280"/>
      <c r="CE374" s="280"/>
      <c r="CF374" s="280"/>
      <c r="CG374" s="280"/>
      <c r="CH374" s="280"/>
      <c r="CI374" s="280"/>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row>
    <row r="375" spans="1:137" x14ac:dyDescent="0.25">
      <c r="A375" s="119"/>
      <c r="B375" s="119"/>
      <c r="C375" s="119"/>
      <c r="D375" s="119"/>
      <c r="E375" s="119"/>
      <c r="F375" s="119"/>
      <c r="G375" s="272"/>
      <c r="H375" s="119"/>
      <c r="I375" s="119"/>
      <c r="J375" s="111"/>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280"/>
      <c r="BP375" s="280"/>
      <c r="BQ375" s="280"/>
      <c r="BR375" s="280"/>
      <c r="BS375" s="280"/>
      <c r="BT375" s="280"/>
      <c r="BU375" s="280"/>
      <c r="BV375" s="280"/>
      <c r="BW375" s="280"/>
      <c r="BX375" s="280"/>
      <c r="BY375" s="280"/>
      <c r="BZ375" s="280"/>
      <c r="CA375" s="280"/>
      <c r="CB375" s="280"/>
      <c r="CC375" s="280"/>
      <c r="CD375" s="280"/>
      <c r="CE375" s="280"/>
      <c r="CF375" s="280"/>
      <c r="CG375" s="280"/>
      <c r="CH375" s="280"/>
      <c r="CI375" s="280"/>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0"/>
      <c r="EG375" s="280"/>
    </row>
    <row r="376" spans="1:137" x14ac:dyDescent="0.25">
      <c r="A376" s="119"/>
      <c r="B376" s="119"/>
      <c r="C376" s="119"/>
      <c r="D376" s="119"/>
      <c r="E376" s="119"/>
      <c r="F376" s="119"/>
      <c r="G376" s="272"/>
      <c r="H376" s="119"/>
      <c r="I376" s="119"/>
      <c r="J376" s="111"/>
      <c r="V376" s="280"/>
      <c r="W376" s="280"/>
      <c r="X376" s="280"/>
      <c r="Y376" s="280"/>
      <c r="Z376" s="280"/>
      <c r="AA376" s="280"/>
      <c r="AB376" s="280"/>
      <c r="AC376" s="280"/>
      <c r="AD376" s="280"/>
      <c r="AE376" s="280"/>
      <c r="AF376" s="280"/>
      <c r="AG376" s="280"/>
      <c r="AH376" s="280"/>
      <c r="AI376" s="280"/>
      <c r="AJ376" s="280"/>
      <c r="AK376" s="280"/>
      <c r="AL376" s="280"/>
      <c r="AM376" s="280"/>
      <c r="AN376" s="280"/>
      <c r="AO376" s="280"/>
      <c r="AP376" s="280"/>
      <c r="AQ376" s="280"/>
      <c r="AR376" s="280"/>
      <c r="AS376" s="280"/>
      <c r="AT376" s="280"/>
      <c r="AU376" s="280"/>
      <c r="AV376" s="280"/>
      <c r="AW376" s="280"/>
      <c r="AX376" s="280"/>
      <c r="AY376" s="280"/>
      <c r="AZ376" s="280"/>
      <c r="BA376" s="280"/>
      <c r="BB376" s="280"/>
      <c r="BC376" s="280"/>
      <c r="BD376" s="280"/>
      <c r="BE376" s="280"/>
      <c r="BF376" s="280"/>
      <c r="BG376" s="280"/>
      <c r="BH376" s="280"/>
      <c r="BI376" s="280"/>
      <c r="BJ376" s="280"/>
      <c r="BK376" s="280"/>
      <c r="BL376" s="280"/>
      <c r="BM376" s="280"/>
      <c r="BN376" s="280"/>
      <c r="BO376" s="280"/>
      <c r="BP376" s="280"/>
      <c r="BQ376" s="280"/>
      <c r="BR376" s="280"/>
      <c r="BS376" s="280"/>
      <c r="BT376" s="280"/>
      <c r="BU376" s="280"/>
      <c r="BV376" s="280"/>
      <c r="BW376" s="280"/>
      <c r="BX376" s="280"/>
      <c r="BY376" s="280"/>
      <c r="BZ376" s="280"/>
      <c r="CA376" s="280"/>
      <c r="CB376" s="280"/>
      <c r="CC376" s="280"/>
      <c r="CD376" s="280"/>
      <c r="CE376" s="280"/>
      <c r="CF376" s="280"/>
      <c r="CG376" s="280"/>
      <c r="CH376" s="280"/>
      <c r="CI376" s="280"/>
      <c r="CJ376" s="280"/>
      <c r="CK376" s="280"/>
      <c r="CL376" s="280"/>
      <c r="CM376" s="280"/>
      <c r="CN376" s="280"/>
      <c r="CO376" s="280"/>
      <c r="CP376" s="280"/>
      <c r="CQ376" s="280"/>
      <c r="CR376" s="280"/>
      <c r="CS376" s="280"/>
      <c r="CT376" s="280"/>
      <c r="CU376" s="280"/>
      <c r="CV376" s="280"/>
      <c r="CW376" s="280"/>
      <c r="CX376" s="280"/>
      <c r="CY376" s="280"/>
      <c r="CZ376" s="280"/>
      <c r="DA376" s="280"/>
      <c r="DB376" s="280"/>
      <c r="DC376" s="280"/>
      <c r="DD376" s="280"/>
      <c r="DE376" s="280"/>
      <c r="DF376" s="280"/>
      <c r="DG376" s="280"/>
      <c r="DH376" s="280"/>
      <c r="DI376" s="280"/>
      <c r="DJ376" s="280"/>
      <c r="DK376" s="280"/>
      <c r="DL376" s="280"/>
      <c r="DM376" s="280"/>
      <c r="DN376" s="280"/>
      <c r="DO376" s="280"/>
      <c r="DP376" s="280"/>
      <c r="DQ376" s="280"/>
      <c r="DR376" s="280"/>
      <c r="DS376" s="280"/>
      <c r="DT376" s="280"/>
      <c r="DU376" s="280"/>
      <c r="DV376" s="280"/>
      <c r="DW376" s="280"/>
      <c r="DX376" s="280"/>
      <c r="DY376" s="280"/>
      <c r="DZ376" s="280"/>
      <c r="EA376" s="280"/>
      <c r="EB376" s="280"/>
      <c r="EC376" s="280"/>
      <c r="ED376" s="280"/>
      <c r="EE376" s="280"/>
      <c r="EF376" s="280"/>
      <c r="EG376" s="280"/>
    </row>
    <row r="377" spans="1:137" x14ac:dyDescent="0.25">
      <c r="A377" s="119"/>
      <c r="B377" s="119"/>
      <c r="C377" s="119"/>
      <c r="D377" s="119"/>
      <c r="E377" s="119"/>
      <c r="F377" s="119"/>
      <c r="G377" s="272"/>
      <c r="H377" s="119"/>
      <c r="I377" s="119"/>
      <c r="J377" s="111"/>
      <c r="V377" s="280"/>
      <c r="W377" s="280"/>
      <c r="X377" s="280"/>
      <c r="Y377" s="280"/>
      <c r="Z377" s="280"/>
      <c r="AA377" s="280"/>
      <c r="AB377" s="280"/>
      <c r="AC377" s="280"/>
      <c r="AD377" s="280"/>
      <c r="AE377" s="280"/>
      <c r="AF377" s="280"/>
      <c r="AG377" s="280"/>
      <c r="AH377" s="280"/>
      <c r="AI377" s="280"/>
      <c r="AJ377" s="280"/>
      <c r="AK377" s="280"/>
      <c r="AL377" s="280"/>
      <c r="AM377" s="280"/>
      <c r="AN377" s="280"/>
      <c r="AO377" s="280"/>
      <c r="AP377" s="280"/>
      <c r="AQ377" s="280"/>
      <c r="AR377" s="280"/>
      <c r="AS377" s="280"/>
      <c r="AT377" s="280"/>
      <c r="AU377" s="280"/>
      <c r="AV377" s="280"/>
      <c r="AW377" s="280"/>
      <c r="AX377" s="280"/>
      <c r="AY377" s="280"/>
      <c r="AZ377" s="280"/>
      <c r="BA377" s="280"/>
      <c r="BB377" s="280"/>
      <c r="BC377" s="280"/>
      <c r="BD377" s="280"/>
      <c r="BE377" s="280"/>
      <c r="BF377" s="280"/>
      <c r="BG377" s="280"/>
      <c r="BH377" s="280"/>
      <c r="BI377" s="280"/>
      <c r="BJ377" s="280"/>
      <c r="BK377" s="280"/>
      <c r="BL377" s="280"/>
      <c r="BM377" s="280"/>
      <c r="BN377" s="280"/>
      <c r="BO377" s="280"/>
      <c r="BP377" s="280"/>
      <c r="BQ377" s="280"/>
      <c r="BR377" s="280"/>
      <c r="BS377" s="280"/>
      <c r="BT377" s="280"/>
      <c r="BU377" s="280"/>
      <c r="BV377" s="280"/>
      <c r="BW377" s="280"/>
      <c r="BX377" s="280"/>
      <c r="BY377" s="280"/>
      <c r="BZ377" s="280"/>
      <c r="CA377" s="280"/>
      <c r="CB377" s="280"/>
      <c r="CC377" s="280"/>
      <c r="CD377" s="280"/>
      <c r="CE377" s="280"/>
      <c r="CF377" s="280"/>
      <c r="CG377" s="280"/>
      <c r="CH377" s="280"/>
      <c r="CI377" s="280"/>
      <c r="CJ377" s="280"/>
      <c r="CK377" s="280"/>
      <c r="CL377" s="280"/>
      <c r="CM377" s="280"/>
      <c r="CN377" s="280"/>
      <c r="CO377" s="280"/>
      <c r="CP377" s="280"/>
      <c r="CQ377" s="280"/>
      <c r="CR377" s="280"/>
      <c r="CS377" s="280"/>
      <c r="CT377" s="280"/>
      <c r="CU377" s="280"/>
      <c r="CV377" s="280"/>
      <c r="CW377" s="280"/>
      <c r="CX377" s="280"/>
      <c r="CY377" s="280"/>
      <c r="CZ377" s="280"/>
      <c r="DA377" s="280"/>
      <c r="DB377" s="280"/>
      <c r="DC377" s="280"/>
      <c r="DD377" s="280"/>
      <c r="DE377" s="280"/>
      <c r="DF377" s="280"/>
      <c r="DG377" s="280"/>
      <c r="DH377" s="280"/>
      <c r="DI377" s="280"/>
      <c r="DJ377" s="280"/>
      <c r="DK377" s="280"/>
      <c r="DL377" s="280"/>
      <c r="DM377" s="280"/>
      <c r="DN377" s="280"/>
      <c r="DO377" s="280"/>
      <c r="DP377" s="280"/>
      <c r="DQ377" s="280"/>
      <c r="DR377" s="280"/>
      <c r="DS377" s="280"/>
      <c r="DT377" s="280"/>
      <c r="DU377" s="280"/>
      <c r="DV377" s="280"/>
      <c r="DW377" s="280"/>
      <c r="DX377" s="280"/>
      <c r="DY377" s="280"/>
      <c r="DZ377" s="280"/>
      <c r="EA377" s="280"/>
      <c r="EB377" s="280"/>
      <c r="EC377" s="280"/>
      <c r="ED377" s="280"/>
      <c r="EE377" s="280"/>
      <c r="EF377" s="280"/>
      <c r="EG377" s="280"/>
    </row>
    <row r="378" spans="1:137" x14ac:dyDescent="0.25">
      <c r="A378" s="119"/>
      <c r="B378" s="119"/>
      <c r="C378" s="119"/>
      <c r="D378" s="119"/>
      <c r="E378" s="119"/>
      <c r="F378" s="119"/>
      <c r="G378" s="272"/>
      <c r="H378" s="119"/>
      <c r="I378" s="119"/>
      <c r="J378" s="111"/>
      <c r="V378" s="280"/>
      <c r="W378" s="280"/>
      <c r="X378" s="280"/>
      <c r="Y378" s="280"/>
      <c r="Z378" s="280"/>
      <c r="AA378" s="280"/>
      <c r="AB378" s="280"/>
      <c r="AC378" s="280"/>
      <c r="AD378" s="280"/>
      <c r="AE378" s="280"/>
      <c r="AF378" s="280"/>
      <c r="AG378" s="280"/>
      <c r="AH378" s="280"/>
      <c r="AI378" s="280"/>
      <c r="AJ378" s="280"/>
      <c r="AK378" s="280"/>
      <c r="AL378" s="280"/>
      <c r="AM378" s="280"/>
      <c r="AN378" s="280"/>
      <c r="AO378" s="280"/>
      <c r="AP378" s="280"/>
      <c r="AQ378" s="280"/>
      <c r="AR378" s="280"/>
      <c r="AS378" s="280"/>
      <c r="AT378" s="280"/>
      <c r="AU378" s="280"/>
      <c r="AV378" s="280"/>
      <c r="AW378" s="280"/>
      <c r="AX378" s="280"/>
      <c r="AY378" s="280"/>
      <c r="AZ378" s="280"/>
      <c r="BA378" s="280"/>
      <c r="BB378" s="280"/>
      <c r="BC378" s="280"/>
      <c r="BD378" s="280"/>
      <c r="BE378" s="280"/>
      <c r="BF378" s="280"/>
      <c r="BG378" s="280"/>
      <c r="BH378" s="280"/>
      <c r="BI378" s="280"/>
      <c r="BJ378" s="280"/>
      <c r="BK378" s="280"/>
      <c r="BL378" s="280"/>
      <c r="BM378" s="280"/>
      <c r="BN378" s="280"/>
      <c r="BO378" s="280"/>
      <c r="BP378" s="280"/>
      <c r="BQ378" s="280"/>
      <c r="BR378" s="280"/>
      <c r="BS378" s="280"/>
      <c r="BT378" s="280"/>
      <c r="BU378" s="280"/>
      <c r="BV378" s="280"/>
      <c r="BW378" s="280"/>
      <c r="BX378" s="280"/>
      <c r="BY378" s="280"/>
      <c r="BZ378" s="280"/>
      <c r="CA378" s="280"/>
      <c r="CB378" s="280"/>
      <c r="CC378" s="280"/>
      <c r="CD378" s="280"/>
      <c r="CE378" s="280"/>
      <c r="CF378" s="280"/>
      <c r="CG378" s="280"/>
      <c r="CH378" s="280"/>
      <c r="CI378" s="280"/>
      <c r="CJ378" s="280"/>
      <c r="CK378" s="280"/>
      <c r="CL378" s="280"/>
      <c r="CM378" s="280"/>
      <c r="CN378" s="280"/>
      <c r="CO378" s="280"/>
      <c r="CP378" s="280"/>
      <c r="CQ378" s="280"/>
      <c r="CR378" s="280"/>
      <c r="CS378" s="280"/>
      <c r="CT378" s="280"/>
      <c r="CU378" s="280"/>
      <c r="CV378" s="280"/>
      <c r="CW378" s="280"/>
      <c r="CX378" s="280"/>
      <c r="CY378" s="280"/>
      <c r="CZ378" s="280"/>
      <c r="DA378" s="280"/>
      <c r="DB378" s="280"/>
      <c r="DC378" s="280"/>
      <c r="DD378" s="280"/>
      <c r="DE378" s="280"/>
      <c r="DF378" s="280"/>
      <c r="DG378" s="280"/>
      <c r="DH378" s="280"/>
      <c r="DI378" s="280"/>
      <c r="DJ378" s="280"/>
      <c r="DK378" s="280"/>
      <c r="DL378" s="280"/>
      <c r="DM378" s="280"/>
      <c r="DN378" s="280"/>
      <c r="DO378" s="280"/>
      <c r="DP378" s="280"/>
      <c r="DQ378" s="280"/>
      <c r="DR378" s="280"/>
      <c r="DS378" s="280"/>
      <c r="DT378" s="280"/>
      <c r="DU378" s="280"/>
      <c r="DV378" s="280"/>
      <c r="DW378" s="280"/>
      <c r="DX378" s="280"/>
      <c r="DY378" s="280"/>
      <c r="DZ378" s="280"/>
      <c r="EA378" s="280"/>
      <c r="EB378" s="280"/>
      <c r="EC378" s="280"/>
      <c r="ED378" s="280"/>
      <c r="EE378" s="280"/>
      <c r="EF378" s="280"/>
      <c r="EG378" s="280"/>
    </row>
    <row r="379" spans="1:137" x14ac:dyDescent="0.25">
      <c r="A379" s="119"/>
      <c r="B379" s="119"/>
      <c r="C379" s="119"/>
      <c r="D379" s="119"/>
      <c r="E379" s="119"/>
      <c r="F379" s="119"/>
      <c r="G379" s="272"/>
      <c r="H379" s="119"/>
      <c r="I379" s="119"/>
      <c r="J379" s="111"/>
      <c r="V379" s="280"/>
      <c r="W379" s="280"/>
      <c r="X379" s="280"/>
      <c r="Y379" s="280"/>
      <c r="Z379" s="280"/>
      <c r="AA379" s="280"/>
      <c r="AB379" s="280"/>
      <c r="AC379" s="280"/>
      <c r="AD379" s="280"/>
      <c r="AE379" s="280"/>
      <c r="AF379" s="280"/>
      <c r="AG379" s="280"/>
      <c r="AH379" s="280"/>
      <c r="AI379" s="280"/>
      <c r="AJ379" s="280"/>
      <c r="AK379" s="280"/>
      <c r="AL379" s="280"/>
      <c r="AM379" s="280"/>
      <c r="AN379" s="280"/>
      <c r="AO379" s="280"/>
      <c r="AP379" s="280"/>
      <c r="AQ379" s="280"/>
      <c r="AR379" s="280"/>
      <c r="AS379" s="280"/>
      <c r="AT379" s="280"/>
      <c r="AU379" s="280"/>
      <c r="AV379" s="280"/>
      <c r="AW379" s="280"/>
      <c r="AX379" s="280"/>
      <c r="AY379" s="280"/>
      <c r="AZ379" s="280"/>
      <c r="BA379" s="280"/>
      <c r="BB379" s="280"/>
      <c r="BC379" s="280"/>
      <c r="BD379" s="280"/>
      <c r="BE379" s="280"/>
      <c r="BF379" s="280"/>
      <c r="BG379" s="280"/>
      <c r="BH379" s="280"/>
      <c r="BI379" s="280"/>
      <c r="BJ379" s="280"/>
      <c r="BK379" s="280"/>
      <c r="BL379" s="280"/>
      <c r="BM379" s="280"/>
      <c r="BN379" s="280"/>
      <c r="BO379" s="280"/>
      <c r="BP379" s="280"/>
      <c r="BQ379" s="280"/>
      <c r="BR379" s="280"/>
      <c r="BS379" s="280"/>
      <c r="BT379" s="280"/>
      <c r="BU379" s="280"/>
      <c r="BV379" s="280"/>
      <c r="BW379" s="280"/>
      <c r="BX379" s="280"/>
      <c r="BY379" s="280"/>
      <c r="BZ379" s="280"/>
      <c r="CA379" s="280"/>
      <c r="CB379" s="280"/>
      <c r="CC379" s="280"/>
      <c r="CD379" s="280"/>
      <c r="CE379" s="280"/>
      <c r="CF379" s="280"/>
      <c r="CG379" s="280"/>
      <c r="CH379" s="280"/>
      <c r="CI379" s="280"/>
      <c r="CJ379" s="280"/>
      <c r="CK379" s="280"/>
      <c r="CL379" s="280"/>
      <c r="CM379" s="280"/>
      <c r="CN379" s="280"/>
      <c r="CO379" s="280"/>
      <c r="CP379" s="280"/>
      <c r="CQ379" s="280"/>
      <c r="CR379" s="280"/>
      <c r="CS379" s="280"/>
      <c r="CT379" s="280"/>
      <c r="CU379" s="280"/>
      <c r="CV379" s="280"/>
      <c r="CW379" s="280"/>
      <c r="CX379" s="280"/>
      <c r="CY379" s="280"/>
      <c r="CZ379" s="280"/>
      <c r="DA379" s="280"/>
      <c r="DB379" s="280"/>
      <c r="DC379" s="280"/>
      <c r="DD379" s="280"/>
      <c r="DE379" s="280"/>
      <c r="DF379" s="280"/>
      <c r="DG379" s="280"/>
      <c r="DH379" s="280"/>
      <c r="DI379" s="280"/>
      <c r="DJ379" s="280"/>
      <c r="DK379" s="280"/>
      <c r="DL379" s="280"/>
      <c r="DM379" s="280"/>
      <c r="DN379" s="280"/>
      <c r="DO379" s="280"/>
      <c r="DP379" s="280"/>
      <c r="DQ379" s="280"/>
      <c r="DR379" s="280"/>
      <c r="DS379" s="280"/>
      <c r="DT379" s="280"/>
      <c r="DU379" s="280"/>
      <c r="DV379" s="280"/>
      <c r="DW379" s="280"/>
      <c r="DX379" s="280"/>
      <c r="DY379" s="280"/>
      <c r="DZ379" s="280"/>
      <c r="EA379" s="280"/>
      <c r="EB379" s="280"/>
      <c r="EC379" s="280"/>
      <c r="ED379" s="280"/>
      <c r="EE379" s="280"/>
      <c r="EF379" s="280"/>
      <c r="EG379" s="280"/>
    </row>
    <row r="380" spans="1:137" x14ac:dyDescent="0.25">
      <c r="A380" s="119"/>
      <c r="B380" s="119"/>
      <c r="C380" s="119"/>
      <c r="D380" s="119"/>
      <c r="E380" s="119"/>
      <c r="F380" s="119"/>
      <c r="G380" s="272"/>
      <c r="H380" s="119"/>
      <c r="I380" s="119"/>
      <c r="J380" s="111"/>
      <c r="V380" s="280"/>
      <c r="W380" s="280"/>
      <c r="X380" s="280"/>
      <c r="Y380" s="280"/>
      <c r="Z380" s="280"/>
      <c r="AA380" s="280"/>
      <c r="AB380" s="280"/>
      <c r="AC380" s="280"/>
      <c r="AD380" s="280"/>
      <c r="AE380" s="280"/>
      <c r="AF380" s="280"/>
      <c r="AG380" s="280"/>
      <c r="AH380" s="280"/>
      <c r="AI380" s="280"/>
      <c r="AJ380" s="280"/>
      <c r="AK380" s="280"/>
      <c r="AL380" s="280"/>
      <c r="AM380" s="280"/>
      <c r="AN380" s="280"/>
      <c r="AO380" s="280"/>
      <c r="AP380" s="280"/>
      <c r="AQ380" s="280"/>
      <c r="AR380" s="280"/>
      <c r="AS380" s="280"/>
      <c r="AT380" s="280"/>
      <c r="AU380" s="280"/>
      <c r="AV380" s="280"/>
      <c r="AW380" s="280"/>
      <c r="AX380" s="280"/>
      <c r="AY380" s="280"/>
      <c r="AZ380" s="280"/>
      <c r="BA380" s="280"/>
      <c r="BB380" s="280"/>
      <c r="BC380" s="280"/>
      <c r="BD380" s="280"/>
      <c r="BE380" s="280"/>
      <c r="BF380" s="280"/>
      <c r="BG380" s="280"/>
      <c r="BH380" s="280"/>
      <c r="BI380" s="280"/>
      <c r="BJ380" s="280"/>
      <c r="BK380" s="280"/>
      <c r="BL380" s="280"/>
      <c r="BM380" s="280"/>
      <c r="BN380" s="280"/>
      <c r="BO380" s="280"/>
      <c r="BP380" s="280"/>
      <c r="BQ380" s="280"/>
      <c r="BR380" s="280"/>
      <c r="BS380" s="280"/>
      <c r="BT380" s="280"/>
      <c r="BU380" s="280"/>
      <c r="BV380" s="280"/>
      <c r="BW380" s="280"/>
      <c r="BX380" s="280"/>
      <c r="BY380" s="280"/>
      <c r="BZ380" s="280"/>
      <c r="CA380" s="280"/>
      <c r="CB380" s="280"/>
      <c r="CC380" s="280"/>
      <c r="CD380" s="280"/>
      <c r="CE380" s="280"/>
      <c r="CF380" s="280"/>
      <c r="CG380" s="280"/>
      <c r="CH380" s="280"/>
      <c r="CI380" s="280"/>
      <c r="CJ380" s="280"/>
      <c r="CK380" s="280"/>
      <c r="CL380" s="280"/>
      <c r="CM380" s="280"/>
      <c r="CN380" s="280"/>
      <c r="CO380" s="280"/>
      <c r="CP380" s="280"/>
      <c r="CQ380" s="280"/>
      <c r="CR380" s="280"/>
      <c r="CS380" s="280"/>
      <c r="CT380" s="280"/>
      <c r="CU380" s="280"/>
      <c r="CV380" s="280"/>
      <c r="CW380" s="280"/>
      <c r="CX380" s="280"/>
      <c r="CY380" s="280"/>
      <c r="CZ380" s="280"/>
      <c r="DA380" s="280"/>
      <c r="DB380" s="280"/>
      <c r="DC380" s="280"/>
      <c r="DD380" s="280"/>
      <c r="DE380" s="280"/>
      <c r="DF380" s="280"/>
      <c r="DG380" s="280"/>
      <c r="DH380" s="280"/>
      <c r="DI380" s="280"/>
      <c r="DJ380" s="280"/>
      <c r="DK380" s="280"/>
      <c r="DL380" s="280"/>
      <c r="DM380" s="280"/>
      <c r="DN380" s="280"/>
      <c r="DO380" s="280"/>
      <c r="DP380" s="280"/>
      <c r="DQ380" s="280"/>
      <c r="DR380" s="280"/>
      <c r="DS380" s="280"/>
      <c r="DT380" s="280"/>
      <c r="DU380" s="280"/>
      <c r="DV380" s="280"/>
      <c r="DW380" s="280"/>
      <c r="DX380" s="280"/>
      <c r="DY380" s="280"/>
      <c r="DZ380" s="280"/>
      <c r="EA380" s="280"/>
      <c r="EB380" s="280"/>
      <c r="EC380" s="280"/>
      <c r="ED380" s="280"/>
      <c r="EE380" s="280"/>
      <c r="EF380" s="280"/>
      <c r="EG380" s="280"/>
    </row>
    <row r="381" spans="1:137" x14ac:dyDescent="0.25">
      <c r="A381" s="119"/>
      <c r="B381" s="119"/>
      <c r="C381" s="119"/>
      <c r="D381" s="119"/>
      <c r="E381" s="119"/>
      <c r="F381" s="119"/>
      <c r="G381" s="272"/>
      <c r="H381" s="119"/>
      <c r="I381" s="119"/>
      <c r="J381" s="111"/>
      <c r="V381" s="280"/>
      <c r="W381" s="280"/>
      <c r="X381" s="280"/>
      <c r="Y381" s="280"/>
      <c r="Z381" s="280"/>
      <c r="AA381" s="280"/>
      <c r="AB381" s="280"/>
      <c r="AC381" s="280"/>
      <c r="AD381" s="280"/>
      <c r="AE381" s="280"/>
      <c r="AF381" s="280"/>
      <c r="AG381" s="280"/>
      <c r="AH381" s="280"/>
      <c r="AI381" s="280"/>
      <c r="AJ381" s="280"/>
      <c r="AK381" s="280"/>
      <c r="AL381" s="280"/>
      <c r="AM381" s="280"/>
      <c r="AN381" s="280"/>
      <c r="AO381" s="280"/>
      <c r="AP381" s="280"/>
      <c r="AQ381" s="280"/>
      <c r="AR381" s="280"/>
      <c r="AS381" s="280"/>
      <c r="AT381" s="280"/>
      <c r="AU381" s="280"/>
      <c r="AV381" s="280"/>
      <c r="AW381" s="280"/>
      <c r="AX381" s="280"/>
      <c r="AY381" s="280"/>
      <c r="AZ381" s="280"/>
      <c r="BA381" s="280"/>
      <c r="BB381" s="280"/>
      <c r="BC381" s="280"/>
      <c r="BD381" s="280"/>
      <c r="BE381" s="280"/>
      <c r="BF381" s="280"/>
      <c r="BG381" s="280"/>
      <c r="BH381" s="280"/>
      <c r="BI381" s="280"/>
      <c r="BJ381" s="280"/>
      <c r="BK381" s="280"/>
      <c r="BL381" s="280"/>
      <c r="BM381" s="280"/>
      <c r="BN381" s="280"/>
      <c r="BO381" s="280"/>
      <c r="BP381" s="280"/>
      <c r="BQ381" s="280"/>
      <c r="BR381" s="280"/>
      <c r="BS381" s="280"/>
      <c r="BT381" s="280"/>
      <c r="BU381" s="280"/>
      <c r="BV381" s="280"/>
      <c r="BW381" s="280"/>
      <c r="BX381" s="280"/>
      <c r="BY381" s="280"/>
      <c r="BZ381" s="280"/>
      <c r="CA381" s="280"/>
      <c r="CB381" s="280"/>
      <c r="CC381" s="280"/>
      <c r="CD381" s="280"/>
      <c r="CE381" s="280"/>
      <c r="CF381" s="280"/>
      <c r="CG381" s="280"/>
      <c r="CH381" s="280"/>
      <c r="CI381" s="280"/>
      <c r="CJ381" s="280"/>
      <c r="CK381" s="280"/>
      <c r="CL381" s="280"/>
      <c r="CM381" s="280"/>
      <c r="CN381" s="280"/>
      <c r="CO381" s="280"/>
      <c r="CP381" s="280"/>
      <c r="CQ381" s="280"/>
      <c r="CR381" s="280"/>
      <c r="CS381" s="280"/>
      <c r="CT381" s="280"/>
      <c r="CU381" s="280"/>
      <c r="CV381" s="280"/>
      <c r="CW381" s="280"/>
      <c r="CX381" s="280"/>
      <c r="CY381" s="280"/>
      <c r="CZ381" s="280"/>
      <c r="DA381" s="280"/>
      <c r="DB381" s="280"/>
      <c r="DC381" s="280"/>
      <c r="DD381" s="280"/>
      <c r="DE381" s="280"/>
      <c r="DF381" s="280"/>
      <c r="DG381" s="280"/>
      <c r="DH381" s="280"/>
      <c r="DI381" s="280"/>
      <c r="DJ381" s="280"/>
      <c r="DK381" s="280"/>
      <c r="DL381" s="280"/>
      <c r="DM381" s="280"/>
      <c r="DN381" s="280"/>
      <c r="DO381" s="280"/>
      <c r="DP381" s="280"/>
      <c r="DQ381" s="280"/>
      <c r="DR381" s="280"/>
      <c r="DS381" s="280"/>
      <c r="DT381" s="280"/>
      <c r="DU381" s="280"/>
      <c r="DV381" s="280"/>
      <c r="DW381" s="280"/>
      <c r="DX381" s="280"/>
      <c r="DY381" s="280"/>
      <c r="DZ381" s="280"/>
      <c r="EA381" s="280"/>
      <c r="EB381" s="280"/>
      <c r="EC381" s="280"/>
      <c r="ED381" s="280"/>
      <c r="EE381" s="280"/>
      <c r="EF381" s="280"/>
      <c r="EG381" s="280"/>
    </row>
    <row r="382" spans="1:137" x14ac:dyDescent="0.25">
      <c r="A382" s="119"/>
      <c r="B382" s="119"/>
      <c r="C382" s="119"/>
      <c r="D382" s="119"/>
      <c r="E382" s="119"/>
      <c r="F382" s="119"/>
      <c r="G382" s="272"/>
      <c r="H382" s="119"/>
      <c r="I382" s="119"/>
      <c r="J382" s="111"/>
      <c r="V382" s="280"/>
      <c r="W382" s="280"/>
      <c r="X382" s="280"/>
      <c r="Y382" s="280"/>
      <c r="Z382" s="280"/>
      <c r="AA382" s="280"/>
      <c r="AB382" s="280"/>
      <c r="AC382" s="280"/>
      <c r="AD382" s="280"/>
      <c r="AE382" s="280"/>
      <c r="AF382" s="280"/>
      <c r="AG382" s="280"/>
      <c r="AH382" s="280"/>
      <c r="AI382" s="280"/>
      <c r="AJ382" s="280"/>
      <c r="AK382" s="280"/>
      <c r="AL382" s="280"/>
      <c r="AM382" s="280"/>
      <c r="AN382" s="280"/>
      <c r="AO382" s="280"/>
      <c r="AP382" s="280"/>
      <c r="AQ382" s="280"/>
      <c r="AR382" s="280"/>
      <c r="AS382" s="280"/>
      <c r="AT382" s="280"/>
      <c r="AU382" s="280"/>
      <c r="AV382" s="280"/>
      <c r="AW382" s="280"/>
      <c r="AX382" s="280"/>
      <c r="AY382" s="280"/>
      <c r="AZ382" s="280"/>
      <c r="BA382" s="280"/>
      <c r="BB382" s="280"/>
      <c r="BC382" s="280"/>
      <c r="BD382" s="280"/>
      <c r="BE382" s="280"/>
      <c r="BF382" s="280"/>
      <c r="BG382" s="280"/>
      <c r="BH382" s="280"/>
      <c r="BI382" s="280"/>
      <c r="BJ382" s="280"/>
      <c r="BK382" s="280"/>
      <c r="BL382" s="280"/>
      <c r="BM382" s="280"/>
      <c r="BN382" s="280"/>
      <c r="BO382" s="280"/>
      <c r="BP382" s="280"/>
      <c r="BQ382" s="280"/>
      <c r="BR382" s="280"/>
      <c r="BS382" s="280"/>
      <c r="BT382" s="280"/>
      <c r="BU382" s="280"/>
      <c r="BV382" s="280"/>
      <c r="BW382" s="280"/>
      <c r="BX382" s="280"/>
      <c r="BY382" s="280"/>
      <c r="BZ382" s="280"/>
      <c r="CA382" s="280"/>
      <c r="CB382" s="280"/>
      <c r="CC382" s="280"/>
      <c r="CD382" s="280"/>
      <c r="CE382" s="280"/>
      <c r="CF382" s="280"/>
      <c r="CG382" s="280"/>
      <c r="CH382" s="280"/>
      <c r="CI382" s="280"/>
      <c r="CJ382" s="280"/>
      <c r="CK382" s="280"/>
      <c r="CL382" s="280"/>
      <c r="CM382" s="280"/>
      <c r="CN382" s="280"/>
      <c r="CO382" s="280"/>
      <c r="CP382" s="280"/>
      <c r="CQ382" s="280"/>
      <c r="CR382" s="280"/>
      <c r="CS382" s="280"/>
      <c r="CT382" s="280"/>
      <c r="CU382" s="280"/>
      <c r="CV382" s="280"/>
      <c r="CW382" s="280"/>
      <c r="CX382" s="280"/>
      <c r="CY382" s="280"/>
      <c r="CZ382" s="280"/>
      <c r="DA382" s="280"/>
      <c r="DB382" s="280"/>
      <c r="DC382" s="280"/>
      <c r="DD382" s="280"/>
      <c r="DE382" s="280"/>
      <c r="DF382" s="280"/>
      <c r="DG382" s="280"/>
      <c r="DH382" s="280"/>
      <c r="DI382" s="280"/>
      <c r="DJ382" s="280"/>
      <c r="DK382" s="280"/>
      <c r="DL382" s="280"/>
      <c r="DM382" s="280"/>
      <c r="DN382" s="280"/>
      <c r="DO382" s="280"/>
      <c r="DP382" s="280"/>
      <c r="DQ382" s="280"/>
      <c r="DR382" s="280"/>
      <c r="DS382" s="280"/>
      <c r="DT382" s="280"/>
      <c r="DU382" s="280"/>
      <c r="DV382" s="280"/>
      <c r="DW382" s="280"/>
      <c r="DX382" s="280"/>
      <c r="DY382" s="280"/>
      <c r="DZ382" s="280"/>
      <c r="EA382" s="280"/>
      <c r="EB382" s="280"/>
      <c r="EC382" s="280"/>
      <c r="ED382" s="280"/>
      <c r="EE382" s="280"/>
      <c r="EF382" s="280"/>
      <c r="EG382" s="280"/>
    </row>
    <row r="383" spans="1:137" x14ac:dyDescent="0.25">
      <c r="A383" s="119"/>
      <c r="B383" s="119"/>
      <c r="C383" s="119"/>
      <c r="D383" s="119"/>
      <c r="E383" s="119"/>
      <c r="F383" s="119"/>
      <c r="G383" s="272"/>
      <c r="H383" s="119"/>
      <c r="I383" s="119"/>
      <c r="J383" s="111"/>
      <c r="V383" s="280"/>
      <c r="W383" s="280"/>
      <c r="X383" s="280"/>
      <c r="Y383" s="280"/>
      <c r="Z383" s="280"/>
      <c r="AA383" s="280"/>
      <c r="AB383" s="280"/>
      <c r="AC383" s="280"/>
      <c r="AD383" s="280"/>
      <c r="AE383" s="280"/>
      <c r="AF383" s="280"/>
      <c r="AG383" s="280"/>
      <c r="AH383" s="280"/>
      <c r="AI383" s="280"/>
      <c r="AJ383" s="280"/>
      <c r="AK383" s="280"/>
      <c r="AL383" s="280"/>
      <c r="AM383" s="280"/>
      <c r="AN383" s="280"/>
      <c r="AO383" s="280"/>
      <c r="AP383" s="280"/>
      <c r="AQ383" s="280"/>
      <c r="AR383" s="280"/>
      <c r="AS383" s="280"/>
      <c r="AT383" s="280"/>
      <c r="AU383" s="280"/>
      <c r="AV383" s="280"/>
      <c r="AW383" s="280"/>
      <c r="AX383" s="280"/>
      <c r="AY383" s="280"/>
      <c r="AZ383" s="280"/>
      <c r="BA383" s="280"/>
      <c r="BB383" s="280"/>
      <c r="BC383" s="280"/>
      <c r="BD383" s="280"/>
      <c r="BE383" s="280"/>
      <c r="BF383" s="280"/>
      <c r="BG383" s="280"/>
      <c r="BH383" s="280"/>
      <c r="BI383" s="280"/>
      <c r="BJ383" s="280"/>
      <c r="BK383" s="280"/>
      <c r="BL383" s="280"/>
      <c r="BM383" s="280"/>
      <c r="BN383" s="280"/>
      <c r="BO383" s="280"/>
      <c r="BP383" s="280"/>
      <c r="BQ383" s="280"/>
      <c r="BR383" s="280"/>
      <c r="BS383" s="280"/>
      <c r="BT383" s="280"/>
      <c r="BU383" s="280"/>
      <c r="BV383" s="280"/>
      <c r="BW383" s="280"/>
      <c r="BX383" s="280"/>
      <c r="BY383" s="280"/>
      <c r="BZ383" s="280"/>
      <c r="CA383" s="280"/>
      <c r="CB383" s="280"/>
      <c r="CC383" s="280"/>
      <c r="CD383" s="280"/>
      <c r="CE383" s="280"/>
      <c r="CF383" s="280"/>
      <c r="CG383" s="280"/>
      <c r="CH383" s="280"/>
      <c r="CI383" s="280"/>
      <c r="CJ383" s="280"/>
      <c r="CK383" s="280"/>
      <c r="CL383" s="280"/>
      <c r="CM383" s="280"/>
      <c r="CN383" s="280"/>
      <c r="CO383" s="280"/>
      <c r="CP383" s="280"/>
      <c r="CQ383" s="280"/>
      <c r="CR383" s="280"/>
      <c r="CS383" s="280"/>
      <c r="CT383" s="280"/>
      <c r="CU383" s="280"/>
      <c r="CV383" s="280"/>
      <c r="CW383" s="280"/>
      <c r="CX383" s="280"/>
      <c r="CY383" s="280"/>
      <c r="CZ383" s="280"/>
      <c r="DA383" s="280"/>
      <c r="DB383" s="280"/>
      <c r="DC383" s="280"/>
      <c r="DD383" s="280"/>
      <c r="DE383" s="280"/>
      <c r="DF383" s="280"/>
      <c r="DG383" s="280"/>
      <c r="DH383" s="280"/>
      <c r="DI383" s="280"/>
      <c r="DJ383" s="280"/>
      <c r="DK383" s="280"/>
      <c r="DL383" s="280"/>
      <c r="DM383" s="280"/>
      <c r="DN383" s="280"/>
      <c r="DO383" s="280"/>
      <c r="DP383" s="280"/>
      <c r="DQ383" s="280"/>
      <c r="DR383" s="280"/>
      <c r="DS383" s="280"/>
      <c r="DT383" s="280"/>
      <c r="DU383" s="280"/>
      <c r="DV383" s="280"/>
      <c r="DW383" s="280"/>
      <c r="DX383" s="280"/>
      <c r="DY383" s="280"/>
      <c r="DZ383" s="280"/>
      <c r="EA383" s="280"/>
      <c r="EB383" s="280"/>
      <c r="EC383" s="280"/>
      <c r="ED383" s="280"/>
      <c r="EE383" s="280"/>
      <c r="EF383" s="280"/>
      <c r="EG383" s="280"/>
    </row>
    <row r="384" spans="1:137" x14ac:dyDescent="0.25">
      <c r="A384" s="119"/>
      <c r="B384" s="119"/>
      <c r="C384" s="119"/>
      <c r="D384" s="119"/>
      <c r="E384" s="119"/>
      <c r="F384" s="119"/>
      <c r="G384" s="272"/>
      <c r="H384" s="119"/>
      <c r="I384" s="119"/>
      <c r="J384" s="111"/>
      <c r="V384" s="280"/>
      <c r="W384" s="280"/>
      <c r="X384" s="280"/>
      <c r="Y384" s="280"/>
      <c r="Z384" s="280"/>
      <c r="AA384" s="280"/>
      <c r="AB384" s="280"/>
      <c r="AC384" s="280"/>
      <c r="AD384" s="280"/>
      <c r="AE384" s="280"/>
      <c r="AF384" s="280"/>
      <c r="AG384" s="280"/>
      <c r="AH384" s="280"/>
      <c r="AI384" s="280"/>
      <c r="AJ384" s="280"/>
      <c r="AK384" s="280"/>
      <c r="AL384" s="280"/>
      <c r="AM384" s="280"/>
      <c r="AN384" s="280"/>
      <c r="AO384" s="280"/>
      <c r="AP384" s="280"/>
      <c r="AQ384" s="280"/>
      <c r="AR384" s="280"/>
      <c r="AS384" s="280"/>
      <c r="AT384" s="280"/>
      <c r="AU384" s="280"/>
      <c r="AV384" s="280"/>
      <c r="AW384" s="280"/>
      <c r="AX384" s="280"/>
      <c r="AY384" s="280"/>
      <c r="AZ384" s="280"/>
      <c r="BA384" s="280"/>
      <c r="BB384" s="280"/>
      <c r="BC384" s="280"/>
      <c r="BD384" s="280"/>
      <c r="BE384" s="280"/>
      <c r="BF384" s="280"/>
      <c r="BG384" s="280"/>
      <c r="BH384" s="280"/>
      <c r="BI384" s="280"/>
      <c r="BJ384" s="280"/>
      <c r="BK384" s="280"/>
      <c r="BL384" s="280"/>
      <c r="BM384" s="280"/>
      <c r="BN384" s="280"/>
      <c r="BO384" s="280"/>
      <c r="BP384" s="280"/>
      <c r="BQ384" s="280"/>
      <c r="BR384" s="280"/>
      <c r="BS384" s="280"/>
      <c r="BT384" s="280"/>
      <c r="BU384" s="280"/>
      <c r="BV384" s="280"/>
      <c r="BW384" s="280"/>
      <c r="BX384" s="280"/>
      <c r="BY384" s="280"/>
      <c r="BZ384" s="280"/>
      <c r="CA384" s="280"/>
      <c r="CB384" s="280"/>
      <c r="CC384" s="280"/>
      <c r="CD384" s="280"/>
      <c r="CE384" s="280"/>
      <c r="CF384" s="280"/>
      <c r="CG384" s="280"/>
      <c r="CH384" s="280"/>
      <c r="CI384" s="280"/>
      <c r="CJ384" s="280"/>
      <c r="CK384" s="280"/>
      <c r="CL384" s="280"/>
      <c r="CM384" s="280"/>
      <c r="CN384" s="280"/>
      <c r="CO384" s="280"/>
      <c r="CP384" s="280"/>
      <c r="CQ384" s="280"/>
      <c r="CR384" s="280"/>
      <c r="CS384" s="280"/>
      <c r="CT384" s="280"/>
      <c r="CU384" s="280"/>
      <c r="CV384" s="280"/>
      <c r="CW384" s="280"/>
      <c r="CX384" s="280"/>
      <c r="CY384" s="280"/>
      <c r="CZ384" s="280"/>
      <c r="DA384" s="280"/>
      <c r="DB384" s="280"/>
      <c r="DC384" s="280"/>
      <c r="DD384" s="280"/>
      <c r="DE384" s="280"/>
      <c r="DF384" s="280"/>
      <c r="DG384" s="280"/>
      <c r="DH384" s="280"/>
      <c r="DI384" s="280"/>
      <c r="DJ384" s="280"/>
      <c r="DK384" s="280"/>
      <c r="DL384" s="280"/>
      <c r="DM384" s="280"/>
      <c r="DN384" s="280"/>
      <c r="DO384" s="280"/>
      <c r="DP384" s="280"/>
      <c r="DQ384" s="280"/>
      <c r="DR384" s="280"/>
      <c r="DS384" s="280"/>
      <c r="DT384" s="280"/>
      <c r="DU384" s="280"/>
      <c r="DV384" s="280"/>
      <c r="DW384" s="280"/>
      <c r="DX384" s="280"/>
      <c r="DY384" s="280"/>
      <c r="DZ384" s="280"/>
      <c r="EA384" s="280"/>
      <c r="EB384" s="280"/>
      <c r="EC384" s="280"/>
      <c r="ED384" s="280"/>
      <c r="EE384" s="280"/>
      <c r="EF384" s="280"/>
      <c r="EG384" s="280"/>
    </row>
    <row r="385" spans="1:137" x14ac:dyDescent="0.25">
      <c r="A385" s="119"/>
      <c r="B385" s="119"/>
      <c r="C385" s="119"/>
      <c r="D385" s="119"/>
      <c r="E385" s="119"/>
      <c r="F385" s="119"/>
      <c r="G385" s="272"/>
      <c r="H385" s="119"/>
      <c r="I385" s="119"/>
      <c r="J385" s="111"/>
      <c r="V385" s="280"/>
      <c r="W385" s="280"/>
      <c r="X385" s="280"/>
      <c r="Y385" s="280"/>
      <c r="Z385" s="280"/>
      <c r="AA385" s="280"/>
      <c r="AB385" s="280"/>
      <c r="AC385" s="280"/>
      <c r="AD385" s="280"/>
      <c r="AE385" s="280"/>
      <c r="AF385" s="280"/>
      <c r="AG385" s="280"/>
      <c r="AH385" s="280"/>
      <c r="AI385" s="280"/>
      <c r="AJ385" s="280"/>
      <c r="AK385" s="280"/>
      <c r="AL385" s="280"/>
      <c r="AM385" s="280"/>
      <c r="AN385" s="280"/>
      <c r="AO385" s="280"/>
      <c r="AP385" s="280"/>
      <c r="AQ385" s="280"/>
      <c r="AR385" s="280"/>
      <c r="AS385" s="280"/>
      <c r="AT385" s="280"/>
      <c r="AU385" s="280"/>
      <c r="AV385" s="280"/>
      <c r="AW385" s="280"/>
      <c r="AX385" s="280"/>
      <c r="AY385" s="280"/>
      <c r="AZ385" s="280"/>
      <c r="BA385" s="280"/>
      <c r="BB385" s="280"/>
      <c r="BC385" s="280"/>
      <c r="BD385" s="280"/>
      <c r="BE385" s="280"/>
      <c r="BF385" s="280"/>
      <c r="BG385" s="280"/>
      <c r="BH385" s="280"/>
      <c r="BI385" s="280"/>
      <c r="BJ385" s="280"/>
      <c r="BK385" s="280"/>
      <c r="BL385" s="280"/>
      <c r="BM385" s="280"/>
      <c r="BN385" s="280"/>
      <c r="BO385" s="280"/>
      <c r="BP385" s="280"/>
      <c r="BQ385" s="280"/>
      <c r="BR385" s="280"/>
      <c r="BS385" s="280"/>
      <c r="BT385" s="280"/>
      <c r="BU385" s="280"/>
      <c r="BV385" s="280"/>
      <c r="BW385" s="280"/>
      <c r="BX385" s="280"/>
      <c r="BY385" s="280"/>
      <c r="BZ385" s="280"/>
      <c r="CA385" s="280"/>
      <c r="CB385" s="280"/>
      <c r="CC385" s="280"/>
      <c r="CD385" s="280"/>
      <c r="CE385" s="280"/>
      <c r="CF385" s="280"/>
      <c r="CG385" s="280"/>
      <c r="CH385" s="280"/>
      <c r="CI385" s="280"/>
      <c r="CJ385" s="280"/>
      <c r="CK385" s="280"/>
      <c r="CL385" s="280"/>
      <c r="CM385" s="280"/>
      <c r="CN385" s="280"/>
      <c r="CO385" s="280"/>
      <c r="CP385" s="280"/>
      <c r="CQ385" s="280"/>
      <c r="CR385" s="280"/>
      <c r="CS385" s="280"/>
      <c r="CT385" s="280"/>
      <c r="CU385" s="280"/>
      <c r="CV385" s="280"/>
      <c r="CW385" s="280"/>
      <c r="CX385" s="280"/>
      <c r="CY385" s="280"/>
      <c r="CZ385" s="280"/>
      <c r="DA385" s="280"/>
      <c r="DB385" s="280"/>
      <c r="DC385" s="280"/>
      <c r="DD385" s="280"/>
      <c r="DE385" s="280"/>
      <c r="DF385" s="280"/>
      <c r="DG385" s="280"/>
      <c r="DH385" s="280"/>
      <c r="DI385" s="280"/>
      <c r="DJ385" s="280"/>
      <c r="DK385" s="280"/>
      <c r="DL385" s="280"/>
      <c r="DM385" s="280"/>
      <c r="DN385" s="280"/>
      <c r="DO385" s="280"/>
      <c r="DP385" s="280"/>
      <c r="DQ385" s="280"/>
      <c r="DR385" s="280"/>
      <c r="DS385" s="280"/>
      <c r="DT385" s="280"/>
      <c r="DU385" s="280"/>
      <c r="DV385" s="280"/>
      <c r="DW385" s="280"/>
      <c r="DX385" s="280"/>
      <c r="DY385" s="280"/>
      <c r="DZ385" s="280"/>
      <c r="EA385" s="280"/>
      <c r="EB385" s="280"/>
      <c r="EC385" s="280"/>
      <c r="ED385" s="280"/>
      <c r="EE385" s="280"/>
      <c r="EF385" s="280"/>
      <c r="EG385" s="280"/>
    </row>
    <row r="386" spans="1:137" x14ac:dyDescent="0.25">
      <c r="A386" s="119"/>
      <c r="B386" s="119"/>
      <c r="C386" s="119"/>
      <c r="D386" s="119"/>
      <c r="E386" s="119"/>
      <c r="F386" s="119"/>
      <c r="G386" s="272"/>
      <c r="H386" s="119"/>
      <c r="I386" s="119"/>
      <c r="J386" s="111"/>
      <c r="V386" s="280"/>
      <c r="W386" s="280"/>
      <c r="X386" s="280"/>
      <c r="Y386" s="280"/>
      <c r="Z386" s="280"/>
      <c r="AA386" s="280"/>
      <c r="AB386" s="280"/>
      <c r="AC386" s="280"/>
      <c r="AD386" s="280"/>
      <c r="AE386" s="280"/>
      <c r="AF386" s="280"/>
      <c r="AG386" s="280"/>
      <c r="AH386" s="280"/>
      <c r="AI386" s="280"/>
      <c r="AJ386" s="280"/>
      <c r="AK386" s="280"/>
      <c r="AL386" s="280"/>
      <c r="AM386" s="280"/>
      <c r="AN386" s="280"/>
      <c r="AO386" s="280"/>
      <c r="AP386" s="280"/>
      <c r="AQ386" s="280"/>
      <c r="AR386" s="280"/>
      <c r="AS386" s="280"/>
      <c r="AT386" s="280"/>
      <c r="AU386" s="280"/>
      <c r="AV386" s="280"/>
      <c r="AW386" s="280"/>
      <c r="AX386" s="280"/>
      <c r="AY386" s="280"/>
      <c r="AZ386" s="280"/>
      <c r="BA386" s="280"/>
      <c r="BB386" s="280"/>
      <c r="BC386" s="280"/>
      <c r="BD386" s="280"/>
      <c r="BE386" s="280"/>
      <c r="BF386" s="280"/>
      <c r="BG386" s="280"/>
      <c r="BH386" s="280"/>
      <c r="BI386" s="280"/>
      <c r="BJ386" s="280"/>
      <c r="BK386" s="280"/>
      <c r="BL386" s="280"/>
      <c r="BM386" s="280"/>
      <c r="BN386" s="280"/>
      <c r="BO386" s="280"/>
      <c r="BP386" s="280"/>
      <c r="BQ386" s="280"/>
      <c r="BR386" s="280"/>
      <c r="BS386" s="280"/>
      <c r="BT386" s="280"/>
      <c r="BU386" s="280"/>
      <c r="BV386" s="280"/>
      <c r="BW386" s="280"/>
      <c r="BX386" s="280"/>
      <c r="BY386" s="280"/>
      <c r="BZ386" s="280"/>
      <c r="CA386" s="280"/>
      <c r="CB386" s="280"/>
      <c r="CC386" s="280"/>
      <c r="CD386" s="280"/>
      <c r="CE386" s="280"/>
      <c r="CF386" s="280"/>
      <c r="CG386" s="280"/>
      <c r="CH386" s="280"/>
      <c r="CI386" s="280"/>
      <c r="CJ386" s="280"/>
      <c r="CK386" s="280"/>
      <c r="CL386" s="280"/>
      <c r="CM386" s="280"/>
      <c r="CN386" s="280"/>
      <c r="CO386" s="280"/>
      <c r="CP386" s="280"/>
      <c r="CQ386" s="280"/>
      <c r="CR386" s="280"/>
      <c r="CS386" s="280"/>
      <c r="CT386" s="280"/>
      <c r="CU386" s="280"/>
      <c r="CV386" s="280"/>
      <c r="CW386" s="280"/>
      <c r="CX386" s="280"/>
      <c r="CY386" s="280"/>
      <c r="CZ386" s="280"/>
      <c r="DA386" s="280"/>
      <c r="DB386" s="280"/>
      <c r="DC386" s="280"/>
      <c r="DD386" s="280"/>
      <c r="DE386" s="280"/>
      <c r="DF386" s="280"/>
      <c r="DG386" s="280"/>
      <c r="DH386" s="280"/>
      <c r="DI386" s="280"/>
      <c r="DJ386" s="280"/>
      <c r="DK386" s="280"/>
      <c r="DL386" s="280"/>
      <c r="DM386" s="280"/>
      <c r="DN386" s="280"/>
      <c r="DO386" s="280"/>
      <c r="DP386" s="280"/>
      <c r="DQ386" s="280"/>
      <c r="DR386" s="280"/>
      <c r="DS386" s="280"/>
      <c r="DT386" s="280"/>
      <c r="DU386" s="280"/>
      <c r="DV386" s="280"/>
      <c r="DW386" s="280"/>
      <c r="DX386" s="280"/>
      <c r="DY386" s="280"/>
      <c r="DZ386" s="280"/>
      <c r="EA386" s="280"/>
      <c r="EB386" s="280"/>
      <c r="EC386" s="280"/>
      <c r="ED386" s="280"/>
      <c r="EE386" s="280"/>
      <c r="EF386" s="280"/>
      <c r="EG386" s="280"/>
    </row>
    <row r="387" spans="1:137" x14ac:dyDescent="0.25">
      <c r="A387" s="119"/>
      <c r="B387" s="119"/>
      <c r="C387" s="119"/>
      <c r="D387" s="119"/>
      <c r="E387" s="119"/>
      <c r="F387" s="119"/>
      <c r="G387" s="272"/>
      <c r="H387" s="119"/>
      <c r="I387" s="119"/>
      <c r="J387" s="111"/>
      <c r="V387" s="280"/>
      <c r="W387" s="280"/>
      <c r="X387" s="280"/>
      <c r="Y387" s="280"/>
      <c r="Z387" s="280"/>
      <c r="AA387" s="280"/>
      <c r="AB387" s="280"/>
      <c r="AC387" s="280"/>
      <c r="AD387" s="280"/>
      <c r="AE387" s="280"/>
      <c r="AF387" s="280"/>
      <c r="AG387" s="280"/>
      <c r="AH387" s="280"/>
      <c r="AI387" s="280"/>
      <c r="AJ387" s="280"/>
      <c r="AK387" s="280"/>
      <c r="AL387" s="280"/>
      <c r="AM387" s="280"/>
      <c r="AN387" s="280"/>
      <c r="AO387" s="280"/>
      <c r="AP387" s="280"/>
      <c r="AQ387" s="280"/>
      <c r="AR387" s="280"/>
      <c r="AS387" s="280"/>
      <c r="AT387" s="280"/>
      <c r="AU387" s="280"/>
      <c r="AV387" s="280"/>
      <c r="AW387" s="280"/>
      <c r="AX387" s="280"/>
      <c r="AY387" s="280"/>
      <c r="AZ387" s="280"/>
      <c r="BA387" s="280"/>
      <c r="BB387" s="280"/>
      <c r="BC387" s="280"/>
      <c r="BD387" s="280"/>
      <c r="BE387" s="280"/>
      <c r="BF387" s="280"/>
      <c r="BG387" s="280"/>
      <c r="BH387" s="280"/>
      <c r="BI387" s="280"/>
      <c r="BJ387" s="280"/>
      <c r="BK387" s="280"/>
      <c r="BL387" s="280"/>
      <c r="BM387" s="280"/>
      <c r="BN387" s="280"/>
      <c r="BO387" s="280"/>
      <c r="BP387" s="280"/>
      <c r="BQ387" s="280"/>
      <c r="BR387" s="280"/>
      <c r="BS387" s="280"/>
      <c r="BT387" s="280"/>
      <c r="BU387" s="280"/>
      <c r="BV387" s="280"/>
      <c r="BW387" s="280"/>
      <c r="BX387" s="280"/>
      <c r="BY387" s="280"/>
      <c r="BZ387" s="280"/>
      <c r="CA387" s="280"/>
      <c r="CB387" s="280"/>
      <c r="CC387" s="280"/>
      <c r="CD387" s="280"/>
      <c r="CE387" s="280"/>
      <c r="CF387" s="280"/>
      <c r="CG387" s="280"/>
      <c r="CH387" s="280"/>
      <c r="CI387" s="280"/>
      <c r="CJ387" s="280"/>
      <c r="CK387" s="280"/>
      <c r="CL387" s="280"/>
      <c r="CM387" s="280"/>
      <c r="CN387" s="280"/>
      <c r="CO387" s="280"/>
      <c r="CP387" s="280"/>
      <c r="CQ387" s="280"/>
      <c r="CR387" s="280"/>
      <c r="CS387" s="280"/>
      <c r="CT387" s="280"/>
      <c r="CU387" s="280"/>
      <c r="CV387" s="280"/>
      <c r="CW387" s="280"/>
      <c r="CX387" s="280"/>
      <c r="CY387" s="280"/>
      <c r="CZ387" s="280"/>
      <c r="DA387" s="280"/>
      <c r="DB387" s="280"/>
      <c r="DC387" s="280"/>
      <c r="DD387" s="280"/>
      <c r="DE387" s="280"/>
      <c r="DF387" s="280"/>
      <c r="DG387" s="280"/>
      <c r="DH387" s="280"/>
      <c r="DI387" s="280"/>
      <c r="DJ387" s="280"/>
      <c r="DK387" s="280"/>
      <c r="DL387" s="280"/>
      <c r="DM387" s="280"/>
      <c r="DN387" s="280"/>
      <c r="DO387" s="280"/>
      <c r="DP387" s="280"/>
      <c r="DQ387" s="280"/>
      <c r="DR387" s="280"/>
      <c r="DS387" s="280"/>
      <c r="DT387" s="280"/>
      <c r="DU387" s="280"/>
      <c r="DV387" s="280"/>
      <c r="DW387" s="280"/>
      <c r="DX387" s="280"/>
      <c r="DY387" s="280"/>
      <c r="DZ387" s="280"/>
      <c r="EA387" s="280"/>
      <c r="EB387" s="280"/>
      <c r="EC387" s="280"/>
      <c r="ED387" s="280"/>
      <c r="EE387" s="280"/>
      <c r="EF387" s="280"/>
      <c r="EG387" s="280"/>
    </row>
    <row r="388" spans="1:137" x14ac:dyDescent="0.25">
      <c r="A388" s="119"/>
      <c r="B388" s="119"/>
      <c r="C388" s="119"/>
      <c r="D388" s="119"/>
      <c r="E388" s="119"/>
      <c r="F388" s="119"/>
      <c r="G388" s="272"/>
      <c r="H388" s="119"/>
      <c r="I388" s="119"/>
      <c r="J388" s="111"/>
      <c r="V388" s="280"/>
      <c r="W388" s="280"/>
      <c r="X388" s="280"/>
      <c r="Y388" s="280"/>
      <c r="Z388" s="280"/>
      <c r="AA388" s="280"/>
      <c r="AB388" s="280"/>
      <c r="AC388" s="280"/>
      <c r="AD388" s="280"/>
      <c r="AE388" s="280"/>
      <c r="AF388" s="280"/>
      <c r="AG388" s="280"/>
      <c r="AH388" s="280"/>
      <c r="AI388" s="280"/>
      <c r="AJ388" s="280"/>
      <c r="AK388" s="280"/>
      <c r="AL388" s="280"/>
      <c r="AM388" s="280"/>
      <c r="AN388" s="280"/>
      <c r="AO388" s="280"/>
      <c r="AP388" s="280"/>
      <c r="AQ388" s="280"/>
      <c r="AR388" s="280"/>
      <c r="AS388" s="280"/>
      <c r="AT388" s="280"/>
      <c r="AU388" s="280"/>
      <c r="AV388" s="280"/>
      <c r="AW388" s="280"/>
      <c r="AX388" s="280"/>
      <c r="AY388" s="280"/>
      <c r="AZ388" s="280"/>
      <c r="BA388" s="280"/>
      <c r="BB388" s="280"/>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80"/>
      <c r="CI388" s="280"/>
      <c r="CJ388" s="280"/>
      <c r="CK388" s="280"/>
      <c r="CL388" s="280"/>
      <c r="CM388" s="280"/>
      <c r="CN388" s="280"/>
      <c r="CO388" s="280"/>
      <c r="CP388" s="280"/>
      <c r="CQ388" s="280"/>
      <c r="CR388" s="280"/>
      <c r="CS388" s="280"/>
      <c r="CT388" s="280"/>
      <c r="CU388" s="280"/>
      <c r="CV388" s="280"/>
      <c r="CW388" s="280"/>
      <c r="CX388" s="280"/>
      <c r="CY388" s="280"/>
      <c r="CZ388" s="280"/>
      <c r="DA388" s="280"/>
      <c r="DB388" s="280"/>
      <c r="DC388" s="280"/>
      <c r="DD388" s="280"/>
      <c r="DE388" s="280"/>
      <c r="DF388" s="280"/>
      <c r="DG388" s="280"/>
      <c r="DH388" s="280"/>
      <c r="DI388" s="280"/>
      <c r="DJ388" s="280"/>
      <c r="DK388" s="280"/>
      <c r="DL388" s="280"/>
      <c r="DM388" s="280"/>
      <c r="DN388" s="280"/>
      <c r="DO388" s="280"/>
      <c r="DP388" s="280"/>
      <c r="DQ388" s="280"/>
      <c r="DR388" s="280"/>
      <c r="DS388" s="280"/>
      <c r="DT388" s="280"/>
      <c r="DU388" s="280"/>
      <c r="DV388" s="280"/>
      <c r="DW388" s="280"/>
      <c r="DX388" s="280"/>
      <c r="DY388" s="280"/>
      <c r="DZ388" s="280"/>
      <c r="EA388" s="280"/>
      <c r="EB388" s="280"/>
      <c r="EC388" s="280"/>
      <c r="ED388" s="280"/>
      <c r="EE388" s="280"/>
      <c r="EF388" s="280"/>
      <c r="EG388" s="280"/>
    </row>
    <row r="389" spans="1:137" x14ac:dyDescent="0.25">
      <c r="A389" s="119"/>
      <c r="B389" s="119"/>
      <c r="C389" s="119"/>
      <c r="D389" s="119"/>
      <c r="E389" s="119"/>
      <c r="F389" s="119"/>
      <c r="G389" s="272"/>
      <c r="H389" s="119"/>
      <c r="I389" s="119"/>
      <c r="J389" s="111"/>
      <c r="V389" s="280"/>
      <c r="W389" s="280"/>
      <c r="X389" s="280"/>
      <c r="Y389" s="280"/>
      <c r="Z389" s="280"/>
      <c r="AA389" s="280"/>
      <c r="AB389" s="280"/>
      <c r="AC389" s="280"/>
      <c r="AD389" s="280"/>
      <c r="AE389" s="280"/>
      <c r="AF389" s="280"/>
      <c r="AG389" s="280"/>
      <c r="AH389" s="280"/>
      <c r="AI389" s="280"/>
      <c r="AJ389" s="280"/>
      <c r="AK389" s="280"/>
      <c r="AL389" s="280"/>
      <c r="AM389" s="280"/>
      <c r="AN389" s="280"/>
      <c r="AO389" s="280"/>
      <c r="AP389" s="280"/>
      <c r="AQ389" s="280"/>
      <c r="AR389" s="280"/>
      <c r="AS389" s="280"/>
      <c r="AT389" s="280"/>
      <c r="AU389" s="280"/>
      <c r="AV389" s="280"/>
      <c r="AW389" s="280"/>
      <c r="AX389" s="280"/>
      <c r="AY389" s="280"/>
      <c r="AZ389" s="280"/>
      <c r="BA389" s="280"/>
      <c r="BB389" s="280"/>
      <c r="BC389" s="280"/>
      <c r="BD389" s="280"/>
      <c r="BE389" s="280"/>
      <c r="BF389" s="280"/>
      <c r="BG389" s="280"/>
      <c r="BH389" s="280"/>
      <c r="BI389" s="280"/>
      <c r="BJ389" s="280"/>
      <c r="BK389" s="280"/>
      <c r="BL389" s="280"/>
      <c r="BM389" s="280"/>
      <c r="BN389" s="280"/>
      <c r="BO389" s="280"/>
      <c r="BP389" s="280"/>
      <c r="BQ389" s="280"/>
      <c r="BR389" s="280"/>
      <c r="BS389" s="280"/>
      <c r="BT389" s="280"/>
      <c r="BU389" s="280"/>
      <c r="BV389" s="280"/>
      <c r="BW389" s="280"/>
      <c r="BX389" s="280"/>
      <c r="BY389" s="280"/>
      <c r="BZ389" s="280"/>
      <c r="CA389" s="280"/>
      <c r="CB389" s="280"/>
      <c r="CC389" s="280"/>
      <c r="CD389" s="280"/>
      <c r="CE389" s="280"/>
      <c r="CF389" s="280"/>
      <c r="CG389" s="280"/>
      <c r="CH389" s="280"/>
      <c r="CI389" s="280"/>
      <c r="CJ389" s="280"/>
      <c r="CK389" s="280"/>
      <c r="CL389" s="280"/>
      <c r="CM389" s="280"/>
      <c r="CN389" s="280"/>
      <c r="CO389" s="280"/>
      <c r="CP389" s="280"/>
      <c r="CQ389" s="280"/>
      <c r="CR389" s="280"/>
      <c r="CS389" s="280"/>
      <c r="CT389" s="280"/>
      <c r="CU389" s="280"/>
      <c r="CV389" s="280"/>
      <c r="CW389" s="280"/>
      <c r="CX389" s="280"/>
      <c r="CY389" s="280"/>
      <c r="CZ389" s="280"/>
      <c r="DA389" s="280"/>
      <c r="DB389" s="280"/>
      <c r="DC389" s="280"/>
      <c r="DD389" s="280"/>
      <c r="DE389" s="280"/>
      <c r="DF389" s="280"/>
      <c r="DG389" s="280"/>
      <c r="DH389" s="280"/>
      <c r="DI389" s="280"/>
      <c r="DJ389" s="280"/>
      <c r="DK389" s="280"/>
      <c r="DL389" s="280"/>
      <c r="DM389" s="280"/>
      <c r="DN389" s="280"/>
      <c r="DO389" s="280"/>
      <c r="DP389" s="280"/>
      <c r="DQ389" s="280"/>
      <c r="DR389" s="280"/>
      <c r="DS389" s="280"/>
      <c r="DT389" s="280"/>
      <c r="DU389" s="280"/>
      <c r="DV389" s="280"/>
      <c r="DW389" s="280"/>
      <c r="DX389" s="280"/>
      <c r="DY389" s="280"/>
      <c r="DZ389" s="280"/>
      <c r="EA389" s="280"/>
      <c r="EB389" s="280"/>
      <c r="EC389" s="280"/>
      <c r="ED389" s="280"/>
      <c r="EE389" s="280"/>
      <c r="EF389" s="280"/>
      <c r="EG389" s="280"/>
    </row>
    <row r="390" spans="1:137" x14ac:dyDescent="0.25">
      <c r="A390" s="119"/>
      <c r="B390" s="119"/>
      <c r="C390" s="119"/>
      <c r="D390" s="119"/>
      <c r="E390" s="119"/>
      <c r="F390" s="119"/>
      <c r="G390" s="272"/>
      <c r="H390" s="119"/>
      <c r="I390" s="119"/>
      <c r="J390" s="111"/>
      <c r="V390" s="280"/>
      <c r="W390" s="280"/>
      <c r="X390" s="280"/>
      <c r="Y390" s="280"/>
      <c r="Z390" s="280"/>
      <c r="AA390" s="280"/>
      <c r="AB390" s="280"/>
      <c r="AC390" s="280"/>
      <c r="AD390" s="280"/>
      <c r="AE390" s="280"/>
      <c r="AF390" s="280"/>
      <c r="AG390" s="280"/>
      <c r="AH390" s="280"/>
      <c r="AI390" s="280"/>
      <c r="AJ390" s="280"/>
      <c r="AK390" s="280"/>
      <c r="AL390" s="280"/>
      <c r="AM390" s="280"/>
      <c r="AN390" s="280"/>
      <c r="AO390" s="280"/>
      <c r="AP390" s="280"/>
      <c r="AQ390" s="280"/>
      <c r="AR390" s="280"/>
      <c r="AS390" s="280"/>
      <c r="AT390" s="280"/>
      <c r="AU390" s="280"/>
      <c r="AV390" s="280"/>
      <c r="AW390" s="280"/>
      <c r="AX390" s="280"/>
      <c r="AY390" s="280"/>
      <c r="AZ390" s="280"/>
      <c r="BA390" s="280"/>
      <c r="BB390" s="280"/>
      <c r="BC390" s="280"/>
      <c r="BD390" s="280"/>
      <c r="BE390" s="280"/>
      <c r="BF390" s="280"/>
      <c r="BG390" s="280"/>
      <c r="BH390" s="280"/>
      <c r="BI390" s="280"/>
      <c r="BJ390" s="280"/>
      <c r="BK390" s="280"/>
      <c r="BL390" s="280"/>
      <c r="BM390" s="280"/>
      <c r="BN390" s="280"/>
      <c r="BO390" s="280"/>
      <c r="BP390" s="280"/>
      <c r="BQ390" s="280"/>
      <c r="BR390" s="280"/>
      <c r="BS390" s="280"/>
      <c r="BT390" s="280"/>
      <c r="BU390" s="280"/>
      <c r="BV390" s="280"/>
      <c r="BW390" s="280"/>
      <c r="BX390" s="280"/>
      <c r="BY390" s="280"/>
      <c r="BZ390" s="280"/>
      <c r="CA390" s="280"/>
      <c r="CB390" s="280"/>
      <c r="CC390" s="280"/>
      <c r="CD390" s="280"/>
      <c r="CE390" s="280"/>
      <c r="CF390" s="280"/>
      <c r="CG390" s="280"/>
      <c r="CH390" s="280"/>
      <c r="CI390" s="280"/>
      <c r="CJ390" s="280"/>
      <c r="CK390" s="280"/>
      <c r="CL390" s="280"/>
      <c r="CM390" s="280"/>
      <c r="CN390" s="280"/>
      <c r="CO390" s="280"/>
      <c r="CP390" s="280"/>
      <c r="CQ390" s="280"/>
      <c r="CR390" s="280"/>
      <c r="CS390" s="280"/>
      <c r="CT390" s="280"/>
      <c r="CU390" s="280"/>
      <c r="CV390" s="280"/>
      <c r="CW390" s="280"/>
      <c r="CX390" s="280"/>
      <c r="CY390" s="280"/>
      <c r="CZ390" s="280"/>
      <c r="DA390" s="280"/>
      <c r="DB390" s="280"/>
      <c r="DC390" s="280"/>
      <c r="DD390" s="280"/>
      <c r="DE390" s="280"/>
      <c r="DF390" s="280"/>
      <c r="DG390" s="280"/>
      <c r="DH390" s="280"/>
      <c r="DI390" s="280"/>
      <c r="DJ390" s="280"/>
      <c r="DK390" s="280"/>
      <c r="DL390" s="280"/>
      <c r="DM390" s="280"/>
      <c r="DN390" s="280"/>
      <c r="DO390" s="280"/>
      <c r="DP390" s="280"/>
      <c r="DQ390" s="280"/>
      <c r="DR390" s="280"/>
      <c r="DS390" s="280"/>
      <c r="DT390" s="280"/>
      <c r="DU390" s="280"/>
      <c r="DV390" s="280"/>
      <c r="DW390" s="280"/>
      <c r="DX390" s="280"/>
      <c r="DY390" s="280"/>
      <c r="DZ390" s="280"/>
      <c r="EA390" s="280"/>
      <c r="EB390" s="280"/>
      <c r="EC390" s="280"/>
      <c r="ED390" s="280"/>
      <c r="EE390" s="280"/>
      <c r="EF390" s="280"/>
      <c r="EG390" s="280"/>
    </row>
    <row r="391" spans="1:137" x14ac:dyDescent="0.25">
      <c r="A391" s="119"/>
      <c r="B391" s="119"/>
      <c r="C391" s="119"/>
      <c r="D391" s="119"/>
      <c r="E391" s="119"/>
      <c r="F391" s="119"/>
      <c r="G391" s="272"/>
      <c r="H391" s="119"/>
      <c r="I391" s="119"/>
      <c r="J391" s="111"/>
      <c r="V391" s="280"/>
      <c r="W391" s="280"/>
      <c r="X391" s="280"/>
      <c r="Y391" s="280"/>
      <c r="Z391" s="280"/>
      <c r="AA391" s="280"/>
      <c r="AB391" s="280"/>
      <c r="AC391" s="280"/>
      <c r="AD391" s="280"/>
      <c r="AE391" s="280"/>
      <c r="AF391" s="280"/>
      <c r="AG391" s="280"/>
      <c r="AH391" s="280"/>
      <c r="AI391" s="280"/>
      <c r="AJ391" s="280"/>
      <c r="AK391" s="280"/>
      <c r="AL391" s="280"/>
      <c r="AM391" s="280"/>
      <c r="AN391" s="280"/>
      <c r="AO391" s="280"/>
      <c r="AP391" s="280"/>
      <c r="AQ391" s="280"/>
      <c r="AR391" s="280"/>
      <c r="AS391" s="280"/>
      <c r="AT391" s="280"/>
      <c r="AU391" s="280"/>
      <c r="AV391" s="280"/>
      <c r="AW391" s="280"/>
      <c r="AX391" s="280"/>
      <c r="AY391" s="280"/>
      <c r="AZ391" s="280"/>
      <c r="BA391" s="280"/>
      <c r="BB391" s="280"/>
      <c r="BC391" s="280"/>
      <c r="BD391" s="280"/>
      <c r="BE391" s="280"/>
      <c r="BF391" s="280"/>
      <c r="BG391" s="280"/>
      <c r="BH391" s="280"/>
      <c r="BI391" s="280"/>
      <c r="BJ391" s="280"/>
      <c r="BK391" s="280"/>
      <c r="BL391" s="280"/>
      <c r="BM391" s="280"/>
      <c r="BN391" s="280"/>
      <c r="BO391" s="280"/>
      <c r="BP391" s="280"/>
      <c r="BQ391" s="280"/>
      <c r="BR391" s="280"/>
      <c r="BS391" s="280"/>
      <c r="BT391" s="280"/>
      <c r="BU391" s="280"/>
      <c r="BV391" s="280"/>
      <c r="BW391" s="280"/>
      <c r="BX391" s="280"/>
      <c r="BY391" s="280"/>
      <c r="BZ391" s="280"/>
      <c r="CA391" s="280"/>
      <c r="CB391" s="280"/>
      <c r="CC391" s="280"/>
      <c r="CD391" s="280"/>
      <c r="CE391" s="280"/>
      <c r="CF391" s="280"/>
      <c r="CG391" s="280"/>
      <c r="CH391" s="280"/>
      <c r="CI391" s="280"/>
      <c r="CJ391" s="280"/>
      <c r="CK391" s="280"/>
      <c r="CL391" s="280"/>
      <c r="CM391" s="280"/>
      <c r="CN391" s="280"/>
      <c r="CO391" s="280"/>
      <c r="CP391" s="280"/>
      <c r="CQ391" s="280"/>
      <c r="CR391" s="280"/>
      <c r="CS391" s="280"/>
      <c r="CT391" s="280"/>
      <c r="CU391" s="280"/>
      <c r="CV391" s="280"/>
      <c r="CW391" s="280"/>
      <c r="CX391" s="280"/>
      <c r="CY391" s="280"/>
      <c r="CZ391" s="280"/>
      <c r="DA391" s="280"/>
      <c r="DB391" s="280"/>
      <c r="DC391" s="280"/>
      <c r="DD391" s="280"/>
      <c r="DE391" s="280"/>
      <c r="DF391" s="280"/>
      <c r="DG391" s="280"/>
      <c r="DH391" s="280"/>
      <c r="DI391" s="280"/>
      <c r="DJ391" s="280"/>
      <c r="DK391" s="280"/>
      <c r="DL391" s="280"/>
      <c r="DM391" s="280"/>
      <c r="DN391" s="280"/>
      <c r="DO391" s="280"/>
      <c r="DP391" s="280"/>
      <c r="DQ391" s="280"/>
      <c r="DR391" s="280"/>
      <c r="DS391" s="280"/>
      <c r="DT391" s="280"/>
      <c r="DU391" s="280"/>
      <c r="DV391" s="280"/>
      <c r="DW391" s="280"/>
      <c r="DX391" s="280"/>
      <c r="DY391" s="280"/>
      <c r="DZ391" s="280"/>
      <c r="EA391" s="280"/>
      <c r="EB391" s="280"/>
      <c r="EC391" s="280"/>
      <c r="ED391" s="280"/>
      <c r="EE391" s="280"/>
      <c r="EF391" s="280"/>
      <c r="EG391" s="280"/>
    </row>
    <row r="392" spans="1:137" x14ac:dyDescent="0.25">
      <c r="A392" s="119"/>
      <c r="B392" s="119"/>
      <c r="C392" s="119"/>
      <c r="D392" s="119"/>
      <c r="E392" s="119"/>
      <c r="F392" s="119"/>
      <c r="G392" s="272"/>
      <c r="H392" s="119"/>
      <c r="I392" s="119"/>
      <c r="J392" s="111"/>
      <c r="V392" s="280"/>
      <c r="W392" s="280"/>
      <c r="X392" s="280"/>
      <c r="Y392" s="280"/>
      <c r="Z392" s="280"/>
      <c r="AA392" s="280"/>
      <c r="AB392" s="280"/>
      <c r="AC392" s="280"/>
      <c r="AD392" s="280"/>
      <c r="AE392" s="280"/>
      <c r="AF392" s="280"/>
      <c r="AG392" s="280"/>
      <c r="AH392" s="280"/>
      <c r="AI392" s="280"/>
      <c r="AJ392" s="280"/>
      <c r="AK392" s="280"/>
      <c r="AL392" s="280"/>
      <c r="AM392" s="280"/>
      <c r="AN392" s="280"/>
      <c r="AO392" s="280"/>
      <c r="AP392" s="280"/>
      <c r="AQ392" s="280"/>
      <c r="AR392" s="280"/>
      <c r="AS392" s="280"/>
      <c r="AT392" s="280"/>
      <c r="AU392" s="280"/>
      <c r="AV392" s="280"/>
      <c r="AW392" s="280"/>
      <c r="AX392" s="280"/>
      <c r="AY392" s="280"/>
      <c r="AZ392" s="280"/>
      <c r="BA392" s="280"/>
      <c r="BB392" s="280"/>
      <c r="BC392" s="280"/>
      <c r="BD392" s="280"/>
      <c r="BE392" s="280"/>
      <c r="BF392" s="280"/>
      <c r="BG392" s="280"/>
      <c r="BH392" s="280"/>
      <c r="BI392" s="280"/>
      <c r="BJ392" s="280"/>
      <c r="BK392" s="280"/>
      <c r="BL392" s="280"/>
      <c r="BM392" s="280"/>
      <c r="BN392" s="280"/>
      <c r="BO392" s="280"/>
      <c r="BP392" s="280"/>
      <c r="BQ392" s="280"/>
      <c r="BR392" s="280"/>
      <c r="BS392" s="280"/>
      <c r="BT392" s="280"/>
      <c r="BU392" s="280"/>
      <c r="BV392" s="280"/>
      <c r="BW392" s="280"/>
      <c r="BX392" s="280"/>
      <c r="BY392" s="280"/>
      <c r="BZ392" s="280"/>
      <c r="CA392" s="280"/>
      <c r="CB392" s="280"/>
      <c r="CC392" s="280"/>
      <c r="CD392" s="280"/>
      <c r="CE392" s="280"/>
      <c r="CF392" s="280"/>
      <c r="CG392" s="280"/>
      <c r="CH392" s="280"/>
      <c r="CI392" s="280"/>
      <c r="CJ392" s="280"/>
      <c r="CK392" s="280"/>
      <c r="CL392" s="280"/>
      <c r="CM392" s="280"/>
      <c r="CN392" s="280"/>
      <c r="CO392" s="280"/>
      <c r="CP392" s="280"/>
      <c r="CQ392" s="280"/>
      <c r="CR392" s="280"/>
      <c r="CS392" s="280"/>
      <c r="CT392" s="280"/>
      <c r="CU392" s="280"/>
      <c r="CV392" s="280"/>
      <c r="CW392" s="280"/>
      <c r="CX392" s="280"/>
      <c r="CY392" s="280"/>
      <c r="CZ392" s="280"/>
      <c r="DA392" s="280"/>
      <c r="DB392" s="280"/>
      <c r="DC392" s="280"/>
      <c r="DD392" s="280"/>
      <c r="DE392" s="280"/>
      <c r="DF392" s="280"/>
      <c r="DG392" s="280"/>
      <c r="DH392" s="280"/>
      <c r="DI392" s="280"/>
      <c r="DJ392" s="280"/>
      <c r="DK392" s="280"/>
      <c r="DL392" s="280"/>
      <c r="DM392" s="280"/>
      <c r="DN392" s="280"/>
      <c r="DO392" s="280"/>
      <c r="DP392" s="280"/>
      <c r="DQ392" s="280"/>
      <c r="DR392" s="280"/>
      <c r="DS392" s="280"/>
      <c r="DT392" s="280"/>
      <c r="DU392" s="280"/>
      <c r="DV392" s="280"/>
      <c r="DW392" s="280"/>
      <c r="DX392" s="280"/>
      <c r="DY392" s="280"/>
      <c r="DZ392" s="280"/>
      <c r="EA392" s="280"/>
      <c r="EB392" s="280"/>
      <c r="EC392" s="280"/>
      <c r="ED392" s="280"/>
      <c r="EE392" s="280"/>
      <c r="EF392" s="280"/>
      <c r="EG392" s="280"/>
    </row>
    <row r="393" spans="1:137" x14ac:dyDescent="0.25">
      <c r="A393" s="119"/>
      <c r="B393" s="119"/>
      <c r="C393" s="119"/>
      <c r="D393" s="119"/>
      <c r="E393" s="119"/>
      <c r="F393" s="119"/>
      <c r="G393" s="272"/>
      <c r="H393" s="119"/>
      <c r="I393" s="119"/>
      <c r="J393" s="111"/>
      <c r="V393" s="280"/>
      <c r="W393" s="280"/>
      <c r="X393" s="280"/>
      <c r="Y393" s="280"/>
      <c r="Z393" s="280"/>
      <c r="AA393" s="280"/>
      <c r="AB393" s="280"/>
      <c r="AC393" s="280"/>
      <c r="AD393" s="280"/>
      <c r="AE393" s="280"/>
      <c r="AF393" s="280"/>
      <c r="AG393" s="280"/>
      <c r="AH393" s="280"/>
      <c r="AI393" s="280"/>
      <c r="AJ393" s="280"/>
      <c r="AK393" s="280"/>
      <c r="AL393" s="280"/>
      <c r="AM393" s="280"/>
      <c r="AN393" s="280"/>
      <c r="AO393" s="280"/>
      <c r="AP393" s="280"/>
      <c r="AQ393" s="280"/>
      <c r="AR393" s="280"/>
      <c r="AS393" s="280"/>
      <c r="AT393" s="280"/>
      <c r="AU393" s="280"/>
      <c r="AV393" s="280"/>
      <c r="AW393" s="280"/>
      <c r="AX393" s="280"/>
      <c r="AY393" s="280"/>
      <c r="AZ393" s="280"/>
      <c r="BA393" s="280"/>
      <c r="BB393" s="280"/>
      <c r="BC393" s="280"/>
      <c r="BD393" s="280"/>
      <c r="BE393" s="280"/>
      <c r="BF393" s="280"/>
      <c r="BG393" s="280"/>
      <c r="BH393" s="280"/>
      <c r="BI393" s="280"/>
      <c r="BJ393" s="280"/>
      <c r="BK393" s="280"/>
      <c r="BL393" s="280"/>
      <c r="BM393" s="280"/>
      <c r="BN393" s="280"/>
      <c r="BO393" s="280"/>
      <c r="BP393" s="280"/>
      <c r="BQ393" s="280"/>
      <c r="BR393" s="280"/>
      <c r="BS393" s="280"/>
      <c r="BT393" s="280"/>
      <c r="BU393" s="280"/>
      <c r="BV393" s="280"/>
      <c r="BW393" s="280"/>
      <c r="BX393" s="280"/>
      <c r="BY393" s="280"/>
      <c r="BZ393" s="280"/>
      <c r="CA393" s="280"/>
      <c r="CB393" s="280"/>
      <c r="CC393" s="280"/>
      <c r="CD393" s="280"/>
      <c r="CE393" s="280"/>
      <c r="CF393" s="280"/>
      <c r="CG393" s="280"/>
      <c r="CH393" s="280"/>
      <c r="CI393" s="280"/>
      <c r="CJ393" s="280"/>
      <c r="CK393" s="280"/>
      <c r="CL393" s="280"/>
      <c r="CM393" s="280"/>
      <c r="CN393" s="280"/>
      <c r="CO393" s="280"/>
      <c r="CP393" s="280"/>
      <c r="CQ393" s="280"/>
      <c r="CR393" s="280"/>
      <c r="CS393" s="280"/>
      <c r="CT393" s="280"/>
      <c r="CU393" s="280"/>
      <c r="CV393" s="280"/>
      <c r="CW393" s="280"/>
      <c r="CX393" s="280"/>
      <c r="CY393" s="280"/>
      <c r="CZ393" s="280"/>
      <c r="DA393" s="280"/>
      <c r="DB393" s="280"/>
      <c r="DC393" s="280"/>
      <c r="DD393" s="280"/>
      <c r="DE393" s="280"/>
      <c r="DF393" s="280"/>
      <c r="DG393" s="280"/>
      <c r="DH393" s="280"/>
      <c r="DI393" s="280"/>
      <c r="DJ393" s="280"/>
      <c r="DK393" s="280"/>
      <c r="DL393" s="280"/>
      <c r="DM393" s="280"/>
      <c r="DN393" s="280"/>
      <c r="DO393" s="280"/>
      <c r="DP393" s="280"/>
      <c r="DQ393" s="280"/>
      <c r="DR393" s="280"/>
      <c r="DS393" s="280"/>
      <c r="DT393" s="280"/>
      <c r="DU393" s="280"/>
      <c r="DV393" s="280"/>
      <c r="DW393" s="280"/>
      <c r="DX393" s="280"/>
      <c r="DY393" s="280"/>
      <c r="DZ393" s="280"/>
      <c r="EA393" s="280"/>
      <c r="EB393" s="280"/>
      <c r="EC393" s="280"/>
      <c r="ED393" s="280"/>
      <c r="EE393" s="280"/>
      <c r="EF393" s="280"/>
      <c r="EG393" s="280"/>
    </row>
    <row r="394" spans="1:137" x14ac:dyDescent="0.25">
      <c r="A394" s="119"/>
      <c r="B394" s="119"/>
      <c r="C394" s="119"/>
      <c r="D394" s="119"/>
      <c r="E394" s="119"/>
      <c r="F394" s="119"/>
      <c r="G394" s="272"/>
      <c r="H394" s="119"/>
      <c r="I394" s="119"/>
      <c r="J394" s="111"/>
      <c r="V394" s="280"/>
      <c r="W394" s="280"/>
      <c r="X394" s="280"/>
      <c r="Y394" s="280"/>
      <c r="Z394" s="280"/>
      <c r="AA394" s="280"/>
      <c r="AB394" s="280"/>
      <c r="AC394" s="280"/>
      <c r="AD394" s="280"/>
      <c r="AE394" s="280"/>
      <c r="AF394" s="280"/>
      <c r="AG394" s="280"/>
      <c r="AH394" s="280"/>
      <c r="AI394" s="280"/>
      <c r="AJ394" s="280"/>
      <c r="AK394" s="280"/>
      <c r="AL394" s="280"/>
      <c r="AM394" s="280"/>
      <c r="AN394" s="280"/>
      <c r="AO394" s="280"/>
      <c r="AP394" s="280"/>
      <c r="AQ394" s="280"/>
      <c r="AR394" s="280"/>
      <c r="AS394" s="280"/>
      <c r="AT394" s="280"/>
      <c r="AU394" s="280"/>
      <c r="AV394" s="280"/>
      <c r="AW394" s="280"/>
      <c r="AX394" s="280"/>
      <c r="AY394" s="280"/>
      <c r="AZ394" s="280"/>
      <c r="BA394" s="280"/>
      <c r="BB394" s="280"/>
      <c r="BC394" s="280"/>
      <c r="BD394" s="280"/>
      <c r="BE394" s="280"/>
      <c r="BF394" s="280"/>
      <c r="BG394" s="280"/>
      <c r="BH394" s="280"/>
      <c r="BI394" s="280"/>
      <c r="BJ394" s="280"/>
      <c r="BK394" s="280"/>
      <c r="BL394" s="280"/>
      <c r="BM394" s="280"/>
      <c r="BN394" s="280"/>
      <c r="BO394" s="280"/>
      <c r="BP394" s="280"/>
      <c r="BQ394" s="280"/>
      <c r="BR394" s="280"/>
      <c r="BS394" s="280"/>
      <c r="BT394" s="280"/>
      <c r="BU394" s="280"/>
      <c r="BV394" s="280"/>
      <c r="BW394" s="280"/>
      <c r="BX394" s="280"/>
      <c r="BY394" s="280"/>
      <c r="BZ394" s="280"/>
      <c r="CA394" s="280"/>
      <c r="CB394" s="280"/>
      <c r="CC394" s="280"/>
      <c r="CD394" s="280"/>
      <c r="CE394" s="280"/>
      <c r="CF394" s="280"/>
      <c r="CG394" s="280"/>
      <c r="CH394" s="280"/>
      <c r="CI394" s="280"/>
      <c r="CJ394" s="280"/>
      <c r="CK394" s="280"/>
      <c r="CL394" s="280"/>
      <c r="CM394" s="280"/>
      <c r="CN394" s="280"/>
      <c r="CO394" s="280"/>
      <c r="CP394" s="280"/>
      <c r="CQ394" s="280"/>
      <c r="CR394" s="280"/>
      <c r="CS394" s="280"/>
      <c r="CT394" s="280"/>
      <c r="CU394" s="280"/>
      <c r="CV394" s="280"/>
      <c r="CW394" s="280"/>
      <c r="CX394" s="280"/>
      <c r="CY394" s="280"/>
      <c r="CZ394" s="280"/>
      <c r="DA394" s="280"/>
      <c r="DB394" s="280"/>
      <c r="DC394" s="280"/>
      <c r="DD394" s="280"/>
      <c r="DE394" s="280"/>
      <c r="DF394" s="280"/>
      <c r="DG394" s="280"/>
      <c r="DH394" s="280"/>
      <c r="DI394" s="280"/>
      <c r="DJ394" s="280"/>
      <c r="DK394" s="280"/>
      <c r="DL394" s="280"/>
      <c r="DM394" s="280"/>
      <c r="DN394" s="280"/>
      <c r="DO394" s="280"/>
      <c r="DP394" s="280"/>
      <c r="DQ394" s="280"/>
      <c r="DR394" s="280"/>
      <c r="DS394" s="280"/>
      <c r="DT394" s="280"/>
      <c r="DU394" s="280"/>
      <c r="DV394" s="280"/>
      <c r="DW394" s="280"/>
      <c r="DX394" s="280"/>
      <c r="DY394" s="280"/>
      <c r="DZ394" s="280"/>
      <c r="EA394" s="280"/>
      <c r="EB394" s="280"/>
      <c r="EC394" s="280"/>
      <c r="ED394" s="280"/>
      <c r="EE394" s="280"/>
      <c r="EF394" s="280"/>
      <c r="EG394" s="280"/>
    </row>
    <row r="395" spans="1:137" x14ac:dyDescent="0.25">
      <c r="A395" s="119"/>
      <c r="B395" s="119"/>
      <c r="C395" s="119"/>
      <c r="D395" s="119"/>
      <c r="E395" s="119"/>
      <c r="F395" s="119"/>
      <c r="G395" s="272"/>
      <c r="H395" s="119"/>
      <c r="I395" s="119"/>
      <c r="J395" s="111"/>
      <c r="V395" s="280"/>
      <c r="W395" s="280"/>
      <c r="X395" s="280"/>
      <c r="Y395" s="280"/>
      <c r="Z395" s="280"/>
      <c r="AA395" s="280"/>
      <c r="AB395" s="280"/>
      <c r="AC395" s="280"/>
      <c r="AD395" s="280"/>
      <c r="AE395" s="280"/>
      <c r="AF395" s="280"/>
      <c r="AG395" s="280"/>
      <c r="AH395" s="280"/>
      <c r="AI395" s="280"/>
      <c r="AJ395" s="280"/>
      <c r="AK395" s="280"/>
      <c r="AL395" s="280"/>
      <c r="AM395" s="280"/>
      <c r="AN395" s="280"/>
      <c r="AO395" s="280"/>
      <c r="AP395" s="280"/>
      <c r="AQ395" s="280"/>
      <c r="AR395" s="280"/>
      <c r="AS395" s="280"/>
      <c r="AT395" s="280"/>
      <c r="AU395" s="280"/>
      <c r="AV395" s="280"/>
      <c r="AW395" s="280"/>
      <c r="AX395" s="280"/>
      <c r="AY395" s="280"/>
      <c r="AZ395" s="280"/>
      <c r="BA395" s="280"/>
      <c r="BB395" s="280"/>
      <c r="BC395" s="280"/>
      <c r="BD395" s="280"/>
      <c r="BE395" s="280"/>
      <c r="BF395" s="280"/>
      <c r="BG395" s="280"/>
      <c r="BH395" s="280"/>
      <c r="BI395" s="280"/>
      <c r="BJ395" s="280"/>
      <c r="BK395" s="280"/>
      <c r="BL395" s="280"/>
      <c r="BM395" s="280"/>
      <c r="BN395" s="280"/>
      <c r="BO395" s="280"/>
      <c r="BP395" s="280"/>
      <c r="BQ395" s="280"/>
      <c r="BR395" s="280"/>
      <c r="BS395" s="280"/>
      <c r="BT395" s="280"/>
      <c r="BU395" s="280"/>
      <c r="BV395" s="280"/>
      <c r="BW395" s="280"/>
      <c r="BX395" s="280"/>
      <c r="BY395" s="280"/>
      <c r="BZ395" s="280"/>
      <c r="CA395" s="280"/>
      <c r="CB395" s="280"/>
      <c r="CC395" s="280"/>
      <c r="CD395" s="280"/>
      <c r="CE395" s="280"/>
      <c r="CF395" s="280"/>
      <c r="CG395" s="280"/>
      <c r="CH395" s="280"/>
      <c r="CI395" s="280"/>
      <c r="CJ395" s="280"/>
      <c r="CK395" s="280"/>
      <c r="CL395" s="280"/>
      <c r="CM395" s="280"/>
      <c r="CN395" s="280"/>
      <c r="CO395" s="280"/>
      <c r="CP395" s="280"/>
      <c r="CQ395" s="280"/>
      <c r="CR395" s="280"/>
      <c r="CS395" s="280"/>
      <c r="CT395" s="280"/>
      <c r="CU395" s="280"/>
      <c r="CV395" s="280"/>
      <c r="CW395" s="280"/>
      <c r="CX395" s="280"/>
      <c r="CY395" s="280"/>
      <c r="CZ395" s="280"/>
      <c r="DA395" s="280"/>
      <c r="DB395" s="280"/>
      <c r="DC395" s="280"/>
      <c r="DD395" s="280"/>
      <c r="DE395" s="280"/>
      <c r="DF395" s="280"/>
      <c r="DG395" s="280"/>
      <c r="DH395" s="280"/>
      <c r="DI395" s="280"/>
      <c r="DJ395" s="280"/>
      <c r="DK395" s="280"/>
      <c r="DL395" s="280"/>
      <c r="DM395" s="280"/>
      <c r="DN395" s="280"/>
      <c r="DO395" s="280"/>
      <c r="DP395" s="280"/>
      <c r="DQ395" s="280"/>
      <c r="DR395" s="280"/>
      <c r="DS395" s="280"/>
      <c r="DT395" s="280"/>
      <c r="DU395" s="280"/>
      <c r="DV395" s="280"/>
      <c r="DW395" s="280"/>
      <c r="DX395" s="280"/>
      <c r="DY395" s="280"/>
      <c r="DZ395" s="280"/>
      <c r="EA395" s="280"/>
      <c r="EB395" s="280"/>
      <c r="EC395" s="280"/>
      <c r="ED395" s="280"/>
      <c r="EE395" s="280"/>
      <c r="EF395" s="280"/>
      <c r="EG395" s="280"/>
    </row>
    <row r="396" spans="1:137" x14ac:dyDescent="0.25">
      <c r="A396" s="119"/>
      <c r="B396" s="119"/>
      <c r="C396" s="119"/>
      <c r="D396" s="119"/>
      <c r="E396" s="119"/>
      <c r="F396" s="119"/>
      <c r="G396" s="272"/>
      <c r="H396" s="119"/>
      <c r="I396" s="119"/>
      <c r="J396" s="111"/>
      <c r="V396" s="280"/>
      <c r="W396" s="280"/>
      <c r="X396" s="280"/>
      <c r="Y396" s="280"/>
      <c r="Z396" s="280"/>
      <c r="AA396" s="280"/>
      <c r="AB396" s="280"/>
      <c r="AC396" s="280"/>
      <c r="AD396" s="280"/>
      <c r="AE396" s="280"/>
      <c r="AF396" s="280"/>
      <c r="AG396" s="280"/>
      <c r="AH396" s="280"/>
      <c r="AI396" s="280"/>
      <c r="AJ396" s="280"/>
      <c r="AK396" s="280"/>
      <c r="AL396" s="280"/>
      <c r="AM396" s="280"/>
      <c r="AN396" s="280"/>
      <c r="AO396" s="280"/>
      <c r="AP396" s="280"/>
      <c r="AQ396" s="280"/>
      <c r="AR396" s="280"/>
      <c r="AS396" s="280"/>
      <c r="AT396" s="280"/>
      <c r="AU396" s="280"/>
      <c r="AV396" s="280"/>
      <c r="AW396" s="280"/>
      <c r="AX396" s="280"/>
      <c r="AY396" s="280"/>
      <c r="AZ396" s="280"/>
      <c r="BA396" s="280"/>
      <c r="BB396" s="280"/>
      <c r="BC396" s="280"/>
      <c r="BD396" s="280"/>
      <c r="BE396" s="280"/>
      <c r="BF396" s="280"/>
      <c r="BG396" s="280"/>
      <c r="BH396" s="280"/>
      <c r="BI396" s="280"/>
      <c r="BJ396" s="280"/>
      <c r="BK396" s="280"/>
      <c r="BL396" s="280"/>
      <c r="BM396" s="280"/>
      <c r="BN396" s="280"/>
      <c r="BO396" s="280"/>
      <c r="BP396" s="280"/>
      <c r="BQ396" s="280"/>
      <c r="BR396" s="280"/>
      <c r="BS396" s="280"/>
      <c r="BT396" s="280"/>
      <c r="BU396" s="280"/>
      <c r="BV396" s="280"/>
      <c r="BW396" s="280"/>
      <c r="BX396" s="280"/>
      <c r="BY396" s="280"/>
      <c r="BZ396" s="280"/>
      <c r="CA396" s="280"/>
      <c r="CB396" s="280"/>
      <c r="CC396" s="280"/>
      <c r="CD396" s="280"/>
      <c r="CE396" s="280"/>
      <c r="CF396" s="280"/>
      <c r="CG396" s="280"/>
      <c r="CH396" s="280"/>
      <c r="CI396" s="280"/>
      <c r="CJ396" s="280"/>
      <c r="CK396" s="280"/>
      <c r="CL396" s="280"/>
      <c r="CM396" s="280"/>
      <c r="CN396" s="280"/>
      <c r="CO396" s="280"/>
      <c r="CP396" s="280"/>
      <c r="CQ396" s="280"/>
      <c r="CR396" s="280"/>
      <c r="CS396" s="280"/>
      <c r="CT396" s="280"/>
      <c r="CU396" s="280"/>
      <c r="CV396" s="280"/>
      <c r="CW396" s="280"/>
      <c r="CX396" s="280"/>
      <c r="CY396" s="280"/>
      <c r="CZ396" s="280"/>
      <c r="DA396" s="280"/>
      <c r="DB396" s="280"/>
      <c r="DC396" s="280"/>
      <c r="DD396" s="280"/>
      <c r="DE396" s="280"/>
      <c r="DF396" s="280"/>
      <c r="DG396" s="280"/>
      <c r="DH396" s="280"/>
      <c r="DI396" s="280"/>
      <c r="DJ396" s="280"/>
      <c r="DK396" s="280"/>
      <c r="DL396" s="280"/>
      <c r="DM396" s="280"/>
      <c r="DN396" s="280"/>
      <c r="DO396" s="280"/>
      <c r="DP396" s="280"/>
      <c r="DQ396" s="280"/>
      <c r="DR396" s="280"/>
      <c r="DS396" s="280"/>
      <c r="DT396" s="280"/>
      <c r="DU396" s="280"/>
      <c r="DV396" s="280"/>
      <c r="DW396" s="280"/>
      <c r="DX396" s="280"/>
      <c r="DY396" s="280"/>
      <c r="DZ396" s="280"/>
      <c r="EA396" s="280"/>
      <c r="EB396" s="280"/>
      <c r="EC396" s="280"/>
      <c r="ED396" s="280"/>
      <c r="EE396" s="280"/>
      <c r="EF396" s="280"/>
      <c r="EG396" s="280"/>
    </row>
    <row r="397" spans="1:137" x14ac:dyDescent="0.25">
      <c r="A397" s="119"/>
      <c r="B397" s="119"/>
      <c r="C397" s="119"/>
      <c r="D397" s="119"/>
      <c r="E397" s="119"/>
      <c r="F397" s="119"/>
      <c r="G397" s="272"/>
      <c r="H397" s="119"/>
      <c r="I397" s="119"/>
      <c r="J397" s="111"/>
      <c r="V397" s="280"/>
      <c r="W397" s="280"/>
      <c r="X397" s="280"/>
      <c r="Y397" s="280"/>
      <c r="Z397" s="280"/>
      <c r="AA397" s="280"/>
      <c r="AB397" s="280"/>
      <c r="AC397" s="280"/>
      <c r="AD397" s="280"/>
      <c r="AE397" s="280"/>
      <c r="AF397" s="280"/>
      <c r="AG397" s="280"/>
      <c r="AH397" s="280"/>
      <c r="AI397" s="280"/>
      <c r="AJ397" s="280"/>
      <c r="AK397" s="280"/>
      <c r="AL397" s="280"/>
      <c r="AM397" s="280"/>
      <c r="AN397" s="280"/>
      <c r="AO397" s="280"/>
      <c r="AP397" s="280"/>
      <c r="AQ397" s="280"/>
      <c r="AR397" s="280"/>
      <c r="AS397" s="280"/>
      <c r="AT397" s="280"/>
      <c r="AU397" s="280"/>
      <c r="AV397" s="280"/>
      <c r="AW397" s="280"/>
      <c r="AX397" s="280"/>
      <c r="AY397" s="280"/>
      <c r="AZ397" s="280"/>
      <c r="BA397" s="280"/>
      <c r="BB397" s="280"/>
      <c r="BC397" s="280"/>
      <c r="BD397" s="280"/>
      <c r="BE397" s="280"/>
      <c r="BF397" s="280"/>
      <c r="BG397" s="280"/>
      <c r="BH397" s="280"/>
      <c r="BI397" s="280"/>
      <c r="BJ397" s="280"/>
      <c r="BK397" s="280"/>
      <c r="BL397" s="280"/>
      <c r="BM397" s="280"/>
      <c r="BN397" s="280"/>
      <c r="BO397" s="280"/>
      <c r="BP397" s="280"/>
      <c r="BQ397" s="280"/>
      <c r="BR397" s="280"/>
      <c r="BS397" s="280"/>
      <c r="BT397" s="280"/>
      <c r="BU397" s="280"/>
      <c r="BV397" s="280"/>
      <c r="BW397" s="280"/>
      <c r="BX397" s="280"/>
      <c r="BY397" s="280"/>
      <c r="BZ397" s="280"/>
      <c r="CA397" s="280"/>
      <c r="CB397" s="280"/>
      <c r="CC397" s="280"/>
      <c r="CD397" s="280"/>
      <c r="CE397" s="280"/>
      <c r="CF397" s="280"/>
      <c r="CG397" s="280"/>
      <c r="CH397" s="280"/>
      <c r="CI397" s="280"/>
      <c r="CJ397" s="280"/>
      <c r="CK397" s="280"/>
      <c r="CL397" s="280"/>
      <c r="CM397" s="280"/>
      <c r="CN397" s="280"/>
      <c r="CO397" s="280"/>
      <c r="CP397" s="280"/>
      <c r="CQ397" s="280"/>
      <c r="CR397" s="280"/>
      <c r="CS397" s="280"/>
      <c r="CT397" s="280"/>
      <c r="CU397" s="280"/>
      <c r="CV397" s="280"/>
      <c r="CW397" s="280"/>
      <c r="CX397" s="280"/>
      <c r="CY397" s="280"/>
      <c r="CZ397" s="280"/>
      <c r="DA397" s="280"/>
      <c r="DB397" s="280"/>
      <c r="DC397" s="280"/>
      <c r="DD397" s="280"/>
      <c r="DE397" s="280"/>
      <c r="DF397" s="280"/>
      <c r="DG397" s="280"/>
      <c r="DH397" s="280"/>
      <c r="DI397" s="280"/>
      <c r="DJ397" s="280"/>
      <c r="DK397" s="280"/>
      <c r="DL397" s="280"/>
      <c r="DM397" s="280"/>
      <c r="DN397" s="280"/>
      <c r="DO397" s="280"/>
      <c r="DP397" s="280"/>
      <c r="DQ397" s="280"/>
      <c r="DR397" s="280"/>
      <c r="DS397" s="280"/>
      <c r="DT397" s="280"/>
      <c r="DU397" s="280"/>
      <c r="DV397" s="280"/>
      <c r="DW397" s="280"/>
      <c r="DX397" s="280"/>
      <c r="DY397" s="280"/>
      <c r="DZ397" s="280"/>
      <c r="EA397" s="280"/>
      <c r="EB397" s="280"/>
      <c r="EC397" s="280"/>
      <c r="ED397" s="280"/>
      <c r="EE397" s="280"/>
      <c r="EF397" s="280"/>
      <c r="EG397" s="280"/>
    </row>
    <row r="398" spans="1:137" x14ac:dyDescent="0.25">
      <c r="A398" s="119"/>
      <c r="B398" s="119"/>
      <c r="C398" s="119"/>
      <c r="D398" s="119"/>
      <c r="E398" s="119"/>
      <c r="F398" s="119"/>
      <c r="G398" s="272"/>
      <c r="H398" s="119"/>
      <c r="I398" s="119"/>
      <c r="J398" s="111"/>
      <c r="V398" s="280"/>
      <c r="W398" s="280"/>
      <c r="X398" s="280"/>
      <c r="Y398" s="280"/>
      <c r="Z398" s="280"/>
      <c r="AA398" s="280"/>
      <c r="AB398" s="280"/>
      <c r="AC398" s="280"/>
      <c r="AD398" s="280"/>
      <c r="AE398" s="280"/>
      <c r="AF398" s="280"/>
      <c r="AG398" s="280"/>
      <c r="AH398" s="280"/>
      <c r="AI398" s="280"/>
      <c r="AJ398" s="280"/>
      <c r="AK398" s="280"/>
      <c r="AL398" s="280"/>
      <c r="AM398" s="280"/>
      <c r="AN398" s="280"/>
      <c r="AO398" s="280"/>
      <c r="AP398" s="280"/>
      <c r="AQ398" s="280"/>
      <c r="AR398" s="280"/>
      <c r="AS398" s="280"/>
      <c r="AT398" s="280"/>
      <c r="AU398" s="280"/>
      <c r="AV398" s="280"/>
      <c r="AW398" s="280"/>
      <c r="AX398" s="280"/>
      <c r="AY398" s="280"/>
      <c r="AZ398" s="280"/>
      <c r="BA398" s="280"/>
      <c r="BB398" s="280"/>
      <c r="BC398" s="280"/>
      <c r="BD398" s="280"/>
      <c r="BE398" s="280"/>
      <c r="BF398" s="280"/>
      <c r="BG398" s="280"/>
      <c r="BH398" s="280"/>
      <c r="BI398" s="280"/>
      <c r="BJ398" s="280"/>
      <c r="BK398" s="280"/>
      <c r="BL398" s="280"/>
      <c r="BM398" s="280"/>
      <c r="BN398" s="280"/>
      <c r="BO398" s="280"/>
      <c r="BP398" s="280"/>
      <c r="BQ398" s="280"/>
      <c r="BR398" s="280"/>
      <c r="BS398" s="280"/>
      <c r="BT398" s="280"/>
      <c r="BU398" s="280"/>
      <c r="BV398" s="280"/>
      <c r="BW398" s="280"/>
      <c r="BX398" s="280"/>
      <c r="BY398" s="280"/>
      <c r="BZ398" s="280"/>
      <c r="CA398" s="280"/>
      <c r="CB398" s="280"/>
      <c r="CC398" s="280"/>
      <c r="CD398" s="280"/>
      <c r="CE398" s="280"/>
      <c r="CF398" s="280"/>
      <c r="CG398" s="280"/>
      <c r="CH398" s="280"/>
      <c r="CI398" s="280"/>
      <c r="CJ398" s="280"/>
      <c r="CK398" s="280"/>
      <c r="CL398" s="280"/>
      <c r="CM398" s="280"/>
      <c r="CN398" s="280"/>
      <c r="CO398" s="280"/>
      <c r="CP398" s="280"/>
      <c r="CQ398" s="280"/>
      <c r="CR398" s="280"/>
      <c r="CS398" s="280"/>
      <c r="CT398" s="280"/>
      <c r="CU398" s="280"/>
      <c r="CV398" s="280"/>
      <c r="CW398" s="280"/>
      <c r="CX398" s="280"/>
      <c r="CY398" s="280"/>
      <c r="CZ398" s="280"/>
      <c r="DA398" s="280"/>
      <c r="DB398" s="280"/>
      <c r="DC398" s="280"/>
      <c r="DD398" s="280"/>
      <c r="DE398" s="280"/>
      <c r="DF398" s="280"/>
      <c r="DG398" s="280"/>
      <c r="DH398" s="280"/>
      <c r="DI398" s="280"/>
      <c r="DJ398" s="280"/>
      <c r="DK398" s="280"/>
      <c r="DL398" s="280"/>
      <c r="DM398" s="280"/>
      <c r="DN398" s="280"/>
      <c r="DO398" s="280"/>
      <c r="DP398" s="280"/>
      <c r="DQ398" s="280"/>
      <c r="DR398" s="280"/>
      <c r="DS398" s="280"/>
      <c r="DT398" s="280"/>
      <c r="DU398" s="280"/>
      <c r="DV398" s="280"/>
      <c r="DW398" s="280"/>
      <c r="DX398" s="280"/>
      <c r="DY398" s="280"/>
      <c r="DZ398" s="280"/>
      <c r="EA398" s="280"/>
      <c r="EB398" s="280"/>
      <c r="EC398" s="280"/>
      <c r="ED398" s="280"/>
      <c r="EE398" s="280"/>
      <c r="EF398" s="280"/>
      <c r="EG398" s="280"/>
    </row>
    <row r="399" spans="1:137" x14ac:dyDescent="0.25">
      <c r="A399" s="119"/>
      <c r="B399" s="119"/>
      <c r="C399" s="119"/>
      <c r="D399" s="119"/>
      <c r="E399" s="119"/>
      <c r="F399" s="119"/>
      <c r="G399" s="272"/>
      <c r="H399" s="119"/>
      <c r="I399" s="119"/>
      <c r="J399" s="111"/>
      <c r="V399" s="280"/>
      <c r="W399" s="280"/>
      <c r="X399" s="280"/>
      <c r="Y399" s="280"/>
      <c r="Z399" s="280"/>
      <c r="AA399" s="280"/>
      <c r="AB399" s="280"/>
      <c r="AC399" s="280"/>
      <c r="AD399" s="280"/>
      <c r="AE399" s="280"/>
      <c r="AF399" s="280"/>
      <c r="AG399" s="280"/>
      <c r="AH399" s="280"/>
      <c r="AI399" s="280"/>
      <c r="AJ399" s="280"/>
      <c r="AK399" s="280"/>
      <c r="AL399" s="280"/>
      <c r="AM399" s="280"/>
      <c r="AN399" s="280"/>
      <c r="AO399" s="280"/>
      <c r="AP399" s="280"/>
      <c r="AQ399" s="280"/>
      <c r="AR399" s="280"/>
      <c r="AS399" s="280"/>
      <c r="AT399" s="280"/>
      <c r="AU399" s="280"/>
      <c r="AV399" s="280"/>
      <c r="AW399" s="280"/>
      <c r="AX399" s="280"/>
      <c r="AY399" s="280"/>
      <c r="AZ399" s="280"/>
      <c r="BA399" s="280"/>
      <c r="BB399" s="280"/>
      <c r="BC399" s="280"/>
      <c r="BD399" s="280"/>
      <c r="BE399" s="280"/>
      <c r="BF399" s="280"/>
      <c r="BG399" s="280"/>
      <c r="BH399" s="280"/>
      <c r="BI399" s="280"/>
      <c r="BJ399" s="280"/>
      <c r="BK399" s="280"/>
      <c r="BL399" s="280"/>
      <c r="BM399" s="280"/>
      <c r="BN399" s="280"/>
      <c r="BO399" s="280"/>
      <c r="BP399" s="280"/>
      <c r="BQ399" s="280"/>
      <c r="BR399" s="280"/>
      <c r="BS399" s="280"/>
      <c r="BT399" s="280"/>
      <c r="BU399" s="280"/>
      <c r="BV399" s="280"/>
      <c r="BW399" s="280"/>
      <c r="BX399" s="280"/>
      <c r="BY399" s="280"/>
      <c r="BZ399" s="280"/>
      <c r="CA399" s="280"/>
      <c r="CB399" s="280"/>
      <c r="CC399" s="280"/>
      <c r="CD399" s="280"/>
      <c r="CE399" s="280"/>
      <c r="CF399" s="280"/>
      <c r="CG399" s="280"/>
      <c r="CH399" s="280"/>
      <c r="CI399" s="280"/>
      <c r="CJ399" s="280"/>
      <c r="CK399" s="280"/>
      <c r="CL399" s="280"/>
      <c r="CM399" s="280"/>
      <c r="CN399" s="280"/>
      <c r="CO399" s="280"/>
      <c r="CP399" s="280"/>
      <c r="CQ399" s="280"/>
      <c r="CR399" s="280"/>
      <c r="CS399" s="280"/>
      <c r="CT399" s="280"/>
      <c r="CU399" s="280"/>
      <c r="CV399" s="280"/>
      <c r="CW399" s="280"/>
      <c r="CX399" s="280"/>
      <c r="CY399" s="280"/>
      <c r="CZ399" s="280"/>
      <c r="DA399" s="280"/>
      <c r="DB399" s="280"/>
      <c r="DC399" s="280"/>
      <c r="DD399" s="280"/>
      <c r="DE399" s="280"/>
      <c r="DF399" s="280"/>
      <c r="DG399" s="280"/>
      <c r="DH399" s="280"/>
      <c r="DI399" s="280"/>
      <c r="DJ399" s="280"/>
      <c r="DK399" s="280"/>
      <c r="DL399" s="280"/>
      <c r="DM399" s="280"/>
      <c r="DN399" s="280"/>
      <c r="DO399" s="280"/>
      <c r="DP399" s="280"/>
      <c r="DQ399" s="280"/>
      <c r="DR399" s="280"/>
      <c r="DS399" s="280"/>
      <c r="DT399" s="280"/>
      <c r="DU399" s="280"/>
      <c r="DV399" s="280"/>
      <c r="DW399" s="280"/>
      <c r="DX399" s="280"/>
      <c r="DY399" s="280"/>
      <c r="DZ399" s="280"/>
      <c r="EA399" s="280"/>
      <c r="EB399" s="280"/>
      <c r="EC399" s="280"/>
      <c r="ED399" s="280"/>
      <c r="EE399" s="280"/>
      <c r="EF399" s="280"/>
      <c r="EG399" s="280"/>
    </row>
    <row r="400" spans="1:137" x14ac:dyDescent="0.25">
      <c r="A400" s="119"/>
      <c r="B400" s="119"/>
      <c r="C400" s="119"/>
      <c r="D400" s="119"/>
      <c r="E400" s="119"/>
      <c r="F400" s="119"/>
      <c r="G400" s="272"/>
      <c r="H400" s="119"/>
      <c r="I400" s="119"/>
      <c r="J400" s="111"/>
      <c r="V400" s="280"/>
      <c r="W400" s="280"/>
      <c r="X400" s="280"/>
      <c r="Y400" s="280"/>
      <c r="Z400" s="280"/>
      <c r="AA400" s="280"/>
      <c r="AB400" s="280"/>
      <c r="AC400" s="280"/>
      <c r="AD400" s="280"/>
      <c r="AE400" s="280"/>
      <c r="AF400" s="280"/>
      <c r="AG400" s="280"/>
      <c r="AH400" s="280"/>
      <c r="AI400" s="280"/>
      <c r="AJ400" s="280"/>
      <c r="AK400" s="280"/>
      <c r="AL400" s="280"/>
      <c r="AM400" s="280"/>
      <c r="AN400" s="280"/>
      <c r="AO400" s="280"/>
      <c r="AP400" s="280"/>
      <c r="AQ400" s="280"/>
      <c r="AR400" s="280"/>
      <c r="AS400" s="280"/>
      <c r="AT400" s="280"/>
      <c r="AU400" s="280"/>
      <c r="AV400" s="280"/>
      <c r="AW400" s="280"/>
      <c r="AX400" s="280"/>
      <c r="AY400" s="280"/>
      <c r="AZ400" s="280"/>
      <c r="BA400" s="280"/>
      <c r="BB400" s="280"/>
      <c r="BC400" s="280"/>
      <c r="BD400" s="280"/>
      <c r="BE400" s="280"/>
      <c r="BF400" s="280"/>
      <c r="BG400" s="280"/>
      <c r="BH400" s="280"/>
      <c r="BI400" s="280"/>
      <c r="BJ400" s="280"/>
      <c r="BK400" s="280"/>
      <c r="BL400" s="280"/>
      <c r="BM400" s="280"/>
      <c r="BN400" s="280"/>
      <c r="BO400" s="280"/>
      <c r="BP400" s="280"/>
      <c r="BQ400" s="280"/>
      <c r="BR400" s="280"/>
      <c r="BS400" s="280"/>
      <c r="BT400" s="280"/>
      <c r="BU400" s="280"/>
      <c r="BV400" s="280"/>
      <c r="BW400" s="280"/>
      <c r="BX400" s="280"/>
      <c r="BY400" s="280"/>
      <c r="BZ400" s="280"/>
      <c r="CA400" s="280"/>
      <c r="CB400" s="280"/>
      <c r="CC400" s="280"/>
      <c r="CD400" s="280"/>
      <c r="CE400" s="280"/>
      <c r="CF400" s="280"/>
      <c r="CG400" s="280"/>
      <c r="CH400" s="280"/>
      <c r="CI400" s="280"/>
      <c r="CJ400" s="280"/>
      <c r="CK400" s="280"/>
      <c r="CL400" s="280"/>
      <c r="CM400" s="280"/>
      <c r="CN400" s="280"/>
      <c r="CO400" s="280"/>
      <c r="CP400" s="280"/>
      <c r="CQ400" s="280"/>
      <c r="CR400" s="280"/>
      <c r="CS400" s="280"/>
      <c r="CT400" s="280"/>
      <c r="CU400" s="280"/>
      <c r="CV400" s="280"/>
      <c r="CW400" s="280"/>
      <c r="CX400" s="280"/>
      <c r="CY400" s="280"/>
      <c r="CZ400" s="280"/>
      <c r="DA400" s="280"/>
      <c r="DB400" s="280"/>
      <c r="DC400" s="280"/>
      <c r="DD400" s="280"/>
      <c r="DE400" s="280"/>
      <c r="DF400" s="280"/>
      <c r="DG400" s="280"/>
      <c r="DH400" s="280"/>
      <c r="DI400" s="280"/>
      <c r="DJ400" s="280"/>
      <c r="DK400" s="280"/>
      <c r="DL400" s="280"/>
      <c r="DM400" s="280"/>
      <c r="DN400" s="280"/>
      <c r="DO400" s="280"/>
      <c r="DP400" s="280"/>
      <c r="DQ400" s="280"/>
      <c r="DR400" s="280"/>
      <c r="DS400" s="280"/>
      <c r="DT400" s="280"/>
      <c r="DU400" s="280"/>
      <c r="DV400" s="280"/>
      <c r="DW400" s="280"/>
      <c r="DX400" s="280"/>
      <c r="DY400" s="280"/>
      <c r="DZ400" s="280"/>
      <c r="EA400" s="280"/>
      <c r="EB400" s="280"/>
      <c r="EC400" s="280"/>
      <c r="ED400" s="280"/>
      <c r="EE400" s="280"/>
      <c r="EF400" s="280"/>
      <c r="EG400" s="280"/>
    </row>
    <row r="401" spans="1:137" x14ac:dyDescent="0.25">
      <c r="A401" s="119"/>
      <c r="B401" s="119"/>
      <c r="C401" s="119"/>
      <c r="D401" s="119"/>
      <c r="E401" s="119"/>
      <c r="F401" s="119"/>
      <c r="G401" s="272"/>
      <c r="H401" s="119"/>
      <c r="I401" s="119"/>
      <c r="J401" s="111"/>
      <c r="V401" s="280"/>
      <c r="W401" s="280"/>
      <c r="X401" s="280"/>
      <c r="Y401" s="280"/>
      <c r="Z401" s="280"/>
      <c r="AA401" s="280"/>
      <c r="AB401" s="280"/>
      <c r="AC401" s="280"/>
      <c r="AD401" s="280"/>
      <c r="AE401" s="280"/>
      <c r="AF401" s="280"/>
      <c r="AG401" s="280"/>
      <c r="AH401" s="280"/>
      <c r="AI401" s="280"/>
      <c r="AJ401" s="280"/>
      <c r="AK401" s="280"/>
      <c r="AL401" s="280"/>
      <c r="AM401" s="280"/>
      <c r="AN401" s="280"/>
      <c r="AO401" s="280"/>
      <c r="AP401" s="280"/>
      <c r="AQ401" s="280"/>
      <c r="AR401" s="280"/>
      <c r="AS401" s="280"/>
      <c r="AT401" s="280"/>
      <c r="AU401" s="280"/>
      <c r="AV401" s="280"/>
      <c r="AW401" s="280"/>
      <c r="AX401" s="280"/>
      <c r="AY401" s="280"/>
      <c r="AZ401" s="280"/>
      <c r="BA401" s="280"/>
      <c r="BB401" s="280"/>
      <c r="BC401" s="280"/>
      <c r="BD401" s="280"/>
      <c r="BE401" s="280"/>
      <c r="BF401" s="280"/>
      <c r="BG401" s="280"/>
      <c r="BH401" s="280"/>
      <c r="BI401" s="280"/>
      <c r="BJ401" s="280"/>
      <c r="BK401" s="280"/>
      <c r="BL401" s="280"/>
      <c r="BM401" s="280"/>
      <c r="BN401" s="280"/>
      <c r="BO401" s="280"/>
      <c r="BP401" s="280"/>
      <c r="BQ401" s="280"/>
      <c r="BR401" s="280"/>
      <c r="BS401" s="280"/>
      <c r="BT401" s="280"/>
      <c r="BU401" s="280"/>
      <c r="BV401" s="280"/>
      <c r="BW401" s="280"/>
      <c r="BX401" s="280"/>
      <c r="BY401" s="280"/>
      <c r="BZ401" s="280"/>
      <c r="CA401" s="280"/>
      <c r="CB401" s="280"/>
      <c r="CC401" s="280"/>
      <c r="CD401" s="280"/>
      <c r="CE401" s="280"/>
      <c r="CF401" s="280"/>
      <c r="CG401" s="280"/>
      <c r="CH401" s="280"/>
      <c r="CI401" s="280"/>
      <c r="CJ401" s="280"/>
      <c r="CK401" s="280"/>
      <c r="CL401" s="280"/>
      <c r="CM401" s="280"/>
      <c r="CN401" s="280"/>
      <c r="CO401" s="280"/>
      <c r="CP401" s="280"/>
      <c r="CQ401" s="280"/>
      <c r="CR401" s="280"/>
      <c r="CS401" s="280"/>
      <c r="CT401" s="280"/>
      <c r="CU401" s="280"/>
      <c r="CV401" s="280"/>
      <c r="CW401" s="280"/>
      <c r="CX401" s="280"/>
      <c r="CY401" s="280"/>
      <c r="CZ401" s="280"/>
      <c r="DA401" s="280"/>
      <c r="DB401" s="280"/>
      <c r="DC401" s="280"/>
      <c r="DD401" s="280"/>
      <c r="DE401" s="280"/>
      <c r="DF401" s="280"/>
      <c r="DG401" s="280"/>
      <c r="DH401" s="280"/>
      <c r="DI401" s="280"/>
      <c r="DJ401" s="280"/>
      <c r="DK401" s="280"/>
      <c r="DL401" s="280"/>
      <c r="DM401" s="280"/>
      <c r="DN401" s="280"/>
      <c r="DO401" s="280"/>
      <c r="DP401" s="280"/>
      <c r="DQ401" s="280"/>
      <c r="DR401" s="280"/>
      <c r="DS401" s="280"/>
      <c r="DT401" s="280"/>
      <c r="DU401" s="280"/>
      <c r="DV401" s="280"/>
      <c r="DW401" s="280"/>
      <c r="DX401" s="280"/>
      <c r="DY401" s="280"/>
      <c r="DZ401" s="280"/>
      <c r="EA401" s="280"/>
      <c r="EB401" s="280"/>
      <c r="EC401" s="280"/>
      <c r="ED401" s="280"/>
      <c r="EE401" s="280"/>
      <c r="EF401" s="280"/>
      <c r="EG401" s="280"/>
    </row>
    <row r="402" spans="1:137" x14ac:dyDescent="0.25">
      <c r="A402" s="119"/>
      <c r="B402" s="119"/>
      <c r="C402" s="119"/>
      <c r="D402" s="119"/>
      <c r="E402" s="119"/>
      <c r="F402" s="119"/>
      <c r="G402" s="272"/>
      <c r="H402" s="119"/>
      <c r="I402" s="119"/>
      <c r="J402" s="111"/>
      <c r="V402" s="280"/>
      <c r="W402" s="280"/>
      <c r="X402" s="280"/>
      <c r="Y402" s="280"/>
      <c r="Z402" s="280"/>
      <c r="AA402" s="280"/>
      <c r="AB402" s="280"/>
      <c r="AC402" s="280"/>
      <c r="AD402" s="280"/>
      <c r="AE402" s="280"/>
      <c r="AF402" s="280"/>
      <c r="AG402" s="280"/>
      <c r="AH402" s="280"/>
      <c r="AI402" s="280"/>
      <c r="AJ402" s="280"/>
      <c r="AK402" s="280"/>
      <c r="AL402" s="280"/>
      <c r="AM402" s="280"/>
      <c r="AN402" s="280"/>
      <c r="AO402" s="280"/>
      <c r="AP402" s="280"/>
      <c r="AQ402" s="280"/>
      <c r="AR402" s="280"/>
      <c r="AS402" s="280"/>
      <c r="AT402" s="280"/>
      <c r="AU402" s="280"/>
      <c r="AV402" s="280"/>
      <c r="AW402" s="280"/>
      <c r="AX402" s="280"/>
      <c r="AY402" s="280"/>
      <c r="AZ402" s="280"/>
      <c r="BA402" s="280"/>
      <c r="BB402" s="280"/>
      <c r="BC402" s="280"/>
      <c r="BD402" s="280"/>
      <c r="BE402" s="280"/>
      <c r="BF402" s="280"/>
      <c r="BG402" s="280"/>
      <c r="BH402" s="280"/>
      <c r="BI402" s="280"/>
      <c r="BJ402" s="280"/>
      <c r="BK402" s="280"/>
      <c r="BL402" s="280"/>
      <c r="BM402" s="280"/>
      <c r="BN402" s="280"/>
      <c r="BO402" s="280"/>
      <c r="BP402" s="280"/>
      <c r="BQ402" s="280"/>
      <c r="BR402" s="280"/>
      <c r="BS402" s="280"/>
      <c r="BT402" s="280"/>
      <c r="BU402" s="280"/>
      <c r="BV402" s="280"/>
      <c r="BW402" s="280"/>
      <c r="BX402" s="280"/>
      <c r="BY402" s="280"/>
      <c r="BZ402" s="280"/>
      <c r="CA402" s="280"/>
      <c r="CB402" s="280"/>
      <c r="CC402" s="280"/>
      <c r="CD402" s="280"/>
      <c r="CE402" s="280"/>
      <c r="CF402" s="280"/>
      <c r="CG402" s="280"/>
      <c r="CH402" s="280"/>
      <c r="CI402" s="280"/>
      <c r="CJ402" s="280"/>
      <c r="CK402" s="280"/>
      <c r="CL402" s="280"/>
      <c r="CM402" s="280"/>
      <c r="CN402" s="280"/>
      <c r="CO402" s="280"/>
      <c r="CP402" s="280"/>
      <c r="CQ402" s="280"/>
      <c r="CR402" s="280"/>
      <c r="CS402" s="280"/>
      <c r="CT402" s="280"/>
      <c r="CU402" s="280"/>
      <c r="CV402" s="280"/>
      <c r="CW402" s="280"/>
      <c r="CX402" s="280"/>
      <c r="CY402" s="280"/>
      <c r="CZ402" s="280"/>
      <c r="DA402" s="280"/>
      <c r="DB402" s="280"/>
      <c r="DC402" s="280"/>
      <c r="DD402" s="280"/>
      <c r="DE402" s="280"/>
      <c r="DF402" s="280"/>
      <c r="DG402" s="280"/>
      <c r="DH402" s="280"/>
      <c r="DI402" s="280"/>
      <c r="DJ402" s="280"/>
      <c r="DK402" s="280"/>
      <c r="DL402" s="280"/>
      <c r="DM402" s="280"/>
      <c r="DN402" s="280"/>
      <c r="DO402" s="280"/>
      <c r="DP402" s="280"/>
      <c r="DQ402" s="280"/>
      <c r="DR402" s="280"/>
      <c r="DS402" s="280"/>
      <c r="DT402" s="280"/>
      <c r="DU402" s="280"/>
      <c r="DV402" s="280"/>
      <c r="DW402" s="280"/>
      <c r="DX402" s="280"/>
      <c r="DY402" s="280"/>
      <c r="DZ402" s="280"/>
      <c r="EA402" s="280"/>
      <c r="EB402" s="280"/>
      <c r="EC402" s="280"/>
      <c r="ED402" s="280"/>
      <c r="EE402" s="280"/>
      <c r="EF402" s="280"/>
      <c r="EG402" s="280"/>
    </row>
    <row r="403" spans="1:137" x14ac:dyDescent="0.25">
      <c r="A403" s="119"/>
      <c r="B403" s="119"/>
      <c r="C403" s="119"/>
      <c r="D403" s="119"/>
      <c r="E403" s="119"/>
      <c r="F403" s="119"/>
      <c r="G403" s="272"/>
      <c r="H403" s="119"/>
      <c r="I403" s="119"/>
      <c r="J403" s="111"/>
      <c r="V403" s="280"/>
      <c r="W403" s="280"/>
      <c r="X403" s="280"/>
      <c r="Y403" s="280"/>
      <c r="Z403" s="280"/>
      <c r="AA403" s="280"/>
      <c r="AB403" s="280"/>
      <c r="AC403" s="280"/>
      <c r="AD403" s="280"/>
      <c r="AE403" s="280"/>
      <c r="AF403" s="280"/>
      <c r="AG403" s="280"/>
      <c r="AH403" s="280"/>
      <c r="AI403" s="280"/>
      <c r="AJ403" s="280"/>
      <c r="AK403" s="280"/>
      <c r="AL403" s="280"/>
      <c r="AM403" s="280"/>
      <c r="AN403" s="280"/>
      <c r="AO403" s="280"/>
      <c r="AP403" s="280"/>
      <c r="AQ403" s="280"/>
      <c r="AR403" s="280"/>
      <c r="AS403" s="280"/>
      <c r="AT403" s="280"/>
      <c r="AU403" s="280"/>
      <c r="AV403" s="280"/>
      <c r="AW403" s="280"/>
      <c r="AX403" s="280"/>
      <c r="AY403" s="280"/>
      <c r="AZ403" s="280"/>
      <c r="BA403" s="280"/>
      <c r="BB403" s="280"/>
      <c r="BC403" s="280"/>
      <c r="BD403" s="280"/>
      <c r="BE403" s="280"/>
      <c r="BF403" s="280"/>
      <c r="BG403" s="280"/>
      <c r="BH403" s="280"/>
      <c r="BI403" s="280"/>
      <c r="BJ403" s="280"/>
      <c r="BK403" s="280"/>
      <c r="BL403" s="280"/>
      <c r="BM403" s="280"/>
      <c r="BN403" s="280"/>
      <c r="BO403" s="280"/>
      <c r="BP403" s="280"/>
      <c r="BQ403" s="280"/>
      <c r="BR403" s="280"/>
      <c r="BS403" s="280"/>
      <c r="BT403" s="280"/>
      <c r="BU403" s="280"/>
      <c r="BV403" s="280"/>
      <c r="BW403" s="280"/>
      <c r="BX403" s="280"/>
      <c r="BY403" s="280"/>
      <c r="BZ403" s="280"/>
      <c r="CA403" s="280"/>
      <c r="CB403" s="280"/>
      <c r="CC403" s="280"/>
      <c r="CD403" s="280"/>
      <c r="CE403" s="280"/>
      <c r="CF403" s="280"/>
      <c r="CG403" s="280"/>
      <c r="CH403" s="280"/>
      <c r="CI403" s="280"/>
      <c r="CJ403" s="280"/>
      <c r="CK403" s="280"/>
      <c r="CL403" s="280"/>
      <c r="CM403" s="280"/>
      <c r="CN403" s="280"/>
      <c r="CO403" s="280"/>
      <c r="CP403" s="280"/>
      <c r="CQ403" s="280"/>
      <c r="CR403" s="280"/>
      <c r="CS403" s="280"/>
      <c r="CT403" s="280"/>
      <c r="CU403" s="280"/>
      <c r="CV403" s="280"/>
      <c r="CW403" s="280"/>
      <c r="CX403" s="280"/>
      <c r="CY403" s="280"/>
      <c r="CZ403" s="280"/>
      <c r="DA403" s="280"/>
      <c r="DB403" s="280"/>
      <c r="DC403" s="280"/>
      <c r="DD403" s="280"/>
      <c r="DE403" s="280"/>
      <c r="DF403" s="280"/>
      <c r="DG403" s="280"/>
      <c r="DH403" s="280"/>
      <c r="DI403" s="280"/>
      <c r="DJ403" s="280"/>
      <c r="DK403" s="280"/>
      <c r="DL403" s="280"/>
      <c r="DM403" s="280"/>
      <c r="DN403" s="280"/>
      <c r="DO403" s="280"/>
      <c r="DP403" s="280"/>
      <c r="DQ403" s="280"/>
      <c r="DR403" s="280"/>
      <c r="DS403" s="280"/>
      <c r="DT403" s="280"/>
      <c r="DU403" s="280"/>
      <c r="DV403" s="280"/>
      <c r="DW403" s="280"/>
      <c r="DX403" s="280"/>
      <c r="DY403" s="280"/>
      <c r="DZ403" s="280"/>
      <c r="EA403" s="280"/>
      <c r="EB403" s="280"/>
      <c r="EC403" s="280"/>
      <c r="ED403" s="280"/>
      <c r="EE403" s="280"/>
      <c r="EF403" s="280"/>
      <c r="EG403" s="280"/>
    </row>
    <row r="404" spans="1:137" x14ac:dyDescent="0.25">
      <c r="A404" s="119"/>
      <c r="B404" s="119"/>
      <c r="C404" s="119"/>
      <c r="D404" s="119"/>
      <c r="E404" s="119"/>
      <c r="F404" s="119"/>
      <c r="G404" s="272"/>
      <c r="H404" s="119"/>
      <c r="I404" s="119"/>
      <c r="J404" s="111"/>
      <c r="V404" s="280"/>
      <c r="W404" s="280"/>
      <c r="X404" s="280"/>
      <c r="Y404" s="280"/>
      <c r="Z404" s="280"/>
      <c r="AA404" s="280"/>
      <c r="AB404" s="280"/>
      <c r="AC404" s="280"/>
      <c r="AD404" s="280"/>
      <c r="AE404" s="280"/>
      <c r="AF404" s="280"/>
      <c r="AG404" s="280"/>
      <c r="AH404" s="280"/>
      <c r="AI404" s="280"/>
      <c r="AJ404" s="280"/>
      <c r="AK404" s="280"/>
      <c r="AL404" s="280"/>
      <c r="AM404" s="280"/>
      <c r="AN404" s="280"/>
      <c r="AO404" s="280"/>
      <c r="AP404" s="280"/>
      <c r="AQ404" s="280"/>
      <c r="AR404" s="280"/>
      <c r="AS404" s="280"/>
      <c r="AT404" s="280"/>
      <c r="AU404" s="280"/>
      <c r="AV404" s="280"/>
      <c r="AW404" s="280"/>
      <c r="AX404" s="280"/>
      <c r="AY404" s="280"/>
      <c r="AZ404" s="280"/>
      <c r="BA404" s="280"/>
      <c r="BB404" s="280"/>
      <c r="BC404" s="280"/>
      <c r="BD404" s="280"/>
      <c r="BE404" s="280"/>
      <c r="BF404" s="280"/>
      <c r="BG404" s="280"/>
      <c r="BH404" s="280"/>
      <c r="BI404" s="280"/>
      <c r="BJ404" s="280"/>
      <c r="BK404" s="280"/>
      <c r="BL404" s="280"/>
      <c r="BM404" s="280"/>
      <c r="BN404" s="280"/>
      <c r="BO404" s="280"/>
      <c r="BP404" s="280"/>
      <c r="BQ404" s="280"/>
      <c r="BR404" s="280"/>
      <c r="BS404" s="280"/>
      <c r="BT404" s="280"/>
      <c r="BU404" s="280"/>
      <c r="BV404" s="280"/>
      <c r="BW404" s="280"/>
      <c r="BX404" s="280"/>
      <c r="BY404" s="280"/>
      <c r="BZ404" s="280"/>
      <c r="CA404" s="280"/>
      <c r="CB404" s="280"/>
      <c r="CC404" s="280"/>
      <c r="CD404" s="280"/>
      <c r="CE404" s="280"/>
      <c r="CF404" s="280"/>
      <c r="CG404" s="280"/>
      <c r="CH404" s="280"/>
      <c r="CI404" s="280"/>
      <c r="CJ404" s="280"/>
      <c r="CK404" s="280"/>
      <c r="CL404" s="280"/>
      <c r="CM404" s="280"/>
      <c r="CN404" s="280"/>
      <c r="CO404" s="280"/>
      <c r="CP404" s="280"/>
      <c r="CQ404" s="280"/>
      <c r="CR404" s="280"/>
      <c r="CS404" s="280"/>
      <c r="CT404" s="280"/>
      <c r="CU404" s="280"/>
      <c r="CV404" s="280"/>
      <c r="CW404" s="280"/>
      <c r="CX404" s="280"/>
      <c r="CY404" s="280"/>
      <c r="CZ404" s="280"/>
      <c r="DA404" s="280"/>
      <c r="DB404" s="280"/>
      <c r="DC404" s="280"/>
      <c r="DD404" s="280"/>
      <c r="DE404" s="280"/>
      <c r="DF404" s="280"/>
      <c r="DG404" s="280"/>
      <c r="DH404" s="280"/>
      <c r="DI404" s="280"/>
      <c r="DJ404" s="280"/>
      <c r="DK404" s="280"/>
      <c r="DL404" s="280"/>
      <c r="DM404" s="280"/>
      <c r="DN404" s="280"/>
      <c r="DO404" s="280"/>
      <c r="DP404" s="280"/>
      <c r="DQ404" s="280"/>
      <c r="DR404" s="280"/>
      <c r="DS404" s="280"/>
      <c r="DT404" s="280"/>
      <c r="DU404" s="280"/>
      <c r="DV404" s="280"/>
      <c r="DW404" s="280"/>
      <c r="DX404" s="280"/>
      <c r="DY404" s="280"/>
      <c r="DZ404" s="280"/>
      <c r="EA404" s="280"/>
      <c r="EB404" s="280"/>
      <c r="EC404" s="280"/>
      <c r="ED404" s="280"/>
      <c r="EE404" s="280"/>
      <c r="EF404" s="280"/>
      <c r="EG404" s="280"/>
    </row>
    <row r="405" spans="1:137" x14ac:dyDescent="0.25">
      <c r="A405" s="119"/>
      <c r="B405" s="119"/>
      <c r="C405" s="119"/>
      <c r="D405" s="119"/>
      <c r="E405" s="119"/>
      <c r="F405" s="119"/>
      <c r="G405" s="272"/>
      <c r="H405" s="119"/>
      <c r="I405" s="119"/>
      <c r="J405" s="111"/>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c r="BV405" s="280"/>
      <c r="BW405" s="280"/>
      <c r="BX405" s="280"/>
      <c r="BY405" s="280"/>
      <c r="BZ405" s="280"/>
      <c r="CA405" s="280"/>
      <c r="CB405" s="280"/>
      <c r="CC405" s="280"/>
      <c r="CD405" s="280"/>
      <c r="CE405" s="280"/>
      <c r="CF405" s="280"/>
      <c r="CG405" s="280"/>
      <c r="CH405" s="280"/>
      <c r="CI405" s="280"/>
      <c r="CJ405" s="280"/>
      <c r="CK405" s="280"/>
      <c r="CL405" s="280"/>
      <c r="CM405" s="280"/>
      <c r="CN405" s="280"/>
      <c r="CO405" s="280"/>
      <c r="CP405" s="280"/>
      <c r="CQ405" s="280"/>
      <c r="CR405" s="280"/>
      <c r="CS405" s="280"/>
      <c r="CT405" s="280"/>
      <c r="CU405" s="280"/>
      <c r="CV405" s="280"/>
      <c r="CW405" s="280"/>
      <c r="CX405" s="280"/>
      <c r="CY405" s="280"/>
      <c r="CZ405" s="280"/>
      <c r="DA405" s="280"/>
      <c r="DB405" s="280"/>
      <c r="DC405" s="280"/>
      <c r="DD405" s="280"/>
      <c r="DE405" s="280"/>
      <c r="DF405" s="280"/>
      <c r="DG405" s="280"/>
      <c r="DH405" s="280"/>
      <c r="DI405" s="280"/>
      <c r="DJ405" s="280"/>
      <c r="DK405" s="280"/>
      <c r="DL405" s="280"/>
      <c r="DM405" s="280"/>
      <c r="DN405" s="280"/>
      <c r="DO405" s="280"/>
      <c r="DP405" s="280"/>
      <c r="DQ405" s="280"/>
      <c r="DR405" s="280"/>
      <c r="DS405" s="280"/>
      <c r="DT405" s="280"/>
      <c r="DU405" s="280"/>
      <c r="DV405" s="280"/>
      <c r="DW405" s="280"/>
      <c r="DX405" s="280"/>
      <c r="DY405" s="280"/>
      <c r="DZ405" s="280"/>
      <c r="EA405" s="280"/>
      <c r="EB405" s="280"/>
      <c r="EC405" s="280"/>
      <c r="ED405" s="280"/>
      <c r="EE405" s="280"/>
      <c r="EF405" s="280"/>
      <c r="EG405" s="280"/>
    </row>
    <row r="406" spans="1:137" x14ac:dyDescent="0.25">
      <c r="A406" s="119"/>
      <c r="B406" s="119"/>
      <c r="C406" s="119"/>
      <c r="D406" s="119"/>
      <c r="E406" s="119"/>
      <c r="F406" s="119"/>
      <c r="G406" s="272"/>
      <c r="H406" s="119"/>
      <c r="I406" s="119"/>
      <c r="J406" s="111"/>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c r="BV406" s="280"/>
      <c r="BW406" s="280"/>
      <c r="BX406" s="280"/>
      <c r="BY406" s="280"/>
      <c r="BZ406" s="280"/>
      <c r="CA406" s="280"/>
      <c r="CB406" s="280"/>
      <c r="CC406" s="280"/>
      <c r="CD406" s="280"/>
      <c r="CE406" s="280"/>
      <c r="CF406" s="280"/>
      <c r="CG406" s="280"/>
      <c r="CH406" s="280"/>
      <c r="CI406" s="280"/>
      <c r="CJ406" s="280"/>
      <c r="CK406" s="280"/>
      <c r="CL406" s="280"/>
      <c r="CM406" s="280"/>
      <c r="CN406" s="280"/>
      <c r="CO406" s="280"/>
      <c r="CP406" s="280"/>
      <c r="CQ406" s="280"/>
      <c r="CR406" s="280"/>
      <c r="CS406" s="280"/>
      <c r="CT406" s="280"/>
      <c r="CU406" s="280"/>
      <c r="CV406" s="280"/>
      <c r="CW406" s="280"/>
      <c r="CX406" s="280"/>
      <c r="CY406" s="280"/>
      <c r="CZ406" s="280"/>
      <c r="DA406" s="280"/>
      <c r="DB406" s="280"/>
      <c r="DC406" s="280"/>
      <c r="DD406" s="280"/>
      <c r="DE406" s="280"/>
      <c r="DF406" s="280"/>
      <c r="DG406" s="280"/>
      <c r="DH406" s="280"/>
      <c r="DI406" s="280"/>
      <c r="DJ406" s="280"/>
      <c r="DK406" s="280"/>
      <c r="DL406" s="280"/>
      <c r="DM406" s="280"/>
      <c r="DN406" s="280"/>
      <c r="DO406" s="280"/>
      <c r="DP406" s="280"/>
      <c r="DQ406" s="280"/>
      <c r="DR406" s="280"/>
      <c r="DS406" s="280"/>
      <c r="DT406" s="280"/>
      <c r="DU406" s="280"/>
      <c r="DV406" s="280"/>
      <c r="DW406" s="280"/>
      <c r="DX406" s="280"/>
      <c r="DY406" s="280"/>
      <c r="DZ406" s="280"/>
      <c r="EA406" s="280"/>
      <c r="EB406" s="280"/>
      <c r="EC406" s="280"/>
      <c r="ED406" s="280"/>
      <c r="EE406" s="280"/>
      <c r="EF406" s="280"/>
      <c r="EG406" s="280"/>
    </row>
    <row r="407" spans="1:137" x14ac:dyDescent="0.25">
      <c r="A407" s="119"/>
      <c r="B407" s="119"/>
      <c r="C407" s="119"/>
      <c r="D407" s="119"/>
      <c r="E407" s="119"/>
      <c r="F407" s="119"/>
      <c r="G407" s="272"/>
      <c r="H407" s="119"/>
      <c r="I407" s="119"/>
      <c r="J407" s="111"/>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c r="BV407" s="280"/>
      <c r="BW407" s="280"/>
      <c r="BX407" s="280"/>
      <c r="BY407" s="280"/>
      <c r="BZ407" s="280"/>
      <c r="CA407" s="280"/>
      <c r="CB407" s="280"/>
      <c r="CC407" s="280"/>
      <c r="CD407" s="280"/>
      <c r="CE407" s="280"/>
      <c r="CF407" s="280"/>
      <c r="CG407" s="280"/>
      <c r="CH407" s="280"/>
      <c r="CI407" s="280"/>
      <c r="CJ407" s="280"/>
      <c r="CK407" s="280"/>
      <c r="CL407" s="280"/>
      <c r="CM407" s="280"/>
      <c r="CN407" s="280"/>
      <c r="CO407" s="280"/>
      <c r="CP407" s="280"/>
      <c r="CQ407" s="280"/>
      <c r="CR407" s="280"/>
      <c r="CS407" s="280"/>
      <c r="CT407" s="280"/>
      <c r="CU407" s="280"/>
      <c r="CV407" s="280"/>
      <c r="CW407" s="280"/>
      <c r="CX407" s="280"/>
      <c r="CY407" s="280"/>
      <c r="CZ407" s="280"/>
      <c r="DA407" s="280"/>
      <c r="DB407" s="280"/>
      <c r="DC407" s="280"/>
      <c r="DD407" s="280"/>
      <c r="DE407" s="280"/>
      <c r="DF407" s="280"/>
      <c r="DG407" s="280"/>
      <c r="DH407" s="280"/>
      <c r="DI407" s="280"/>
      <c r="DJ407" s="280"/>
      <c r="DK407" s="280"/>
      <c r="DL407" s="280"/>
      <c r="DM407" s="280"/>
      <c r="DN407" s="280"/>
      <c r="DO407" s="280"/>
      <c r="DP407" s="280"/>
      <c r="DQ407" s="280"/>
      <c r="DR407" s="280"/>
      <c r="DS407" s="280"/>
      <c r="DT407" s="280"/>
      <c r="DU407" s="280"/>
      <c r="DV407" s="280"/>
      <c r="DW407" s="280"/>
      <c r="DX407" s="280"/>
      <c r="DY407" s="280"/>
      <c r="DZ407" s="280"/>
      <c r="EA407" s="280"/>
      <c r="EB407" s="280"/>
      <c r="EC407" s="280"/>
      <c r="ED407" s="280"/>
      <c r="EE407" s="280"/>
      <c r="EF407" s="280"/>
      <c r="EG407" s="280"/>
    </row>
    <row r="408" spans="1:137" x14ac:dyDescent="0.25">
      <c r="A408" s="119"/>
      <c r="B408" s="119"/>
      <c r="C408" s="119"/>
      <c r="D408" s="119"/>
      <c r="E408" s="119"/>
      <c r="F408" s="119"/>
      <c r="G408" s="272"/>
      <c r="H408" s="119"/>
      <c r="I408" s="119"/>
      <c r="J408" s="111"/>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c r="BV408" s="280"/>
      <c r="BW408" s="280"/>
      <c r="BX408" s="280"/>
      <c r="BY408" s="280"/>
      <c r="BZ408" s="280"/>
      <c r="CA408" s="280"/>
      <c r="CB408" s="280"/>
      <c r="CC408" s="280"/>
      <c r="CD408" s="280"/>
      <c r="CE408" s="280"/>
      <c r="CF408" s="280"/>
      <c r="CG408" s="280"/>
      <c r="CH408" s="280"/>
      <c r="CI408" s="280"/>
      <c r="CJ408" s="280"/>
      <c r="CK408" s="280"/>
      <c r="CL408" s="280"/>
      <c r="CM408" s="280"/>
      <c r="CN408" s="280"/>
      <c r="CO408" s="280"/>
      <c r="CP408" s="280"/>
      <c r="CQ408" s="280"/>
      <c r="CR408" s="280"/>
      <c r="CS408" s="280"/>
      <c r="CT408" s="280"/>
      <c r="CU408" s="280"/>
      <c r="CV408" s="280"/>
      <c r="CW408" s="280"/>
      <c r="CX408" s="280"/>
      <c r="CY408" s="280"/>
      <c r="CZ408" s="280"/>
      <c r="DA408" s="280"/>
      <c r="DB408" s="280"/>
      <c r="DC408" s="280"/>
      <c r="DD408" s="280"/>
      <c r="DE408" s="280"/>
      <c r="DF408" s="280"/>
      <c r="DG408" s="280"/>
      <c r="DH408" s="280"/>
      <c r="DI408" s="280"/>
      <c r="DJ408" s="280"/>
      <c r="DK408" s="280"/>
      <c r="DL408" s="280"/>
      <c r="DM408" s="280"/>
      <c r="DN408" s="280"/>
      <c r="DO408" s="280"/>
      <c r="DP408" s="280"/>
      <c r="DQ408" s="280"/>
      <c r="DR408" s="280"/>
      <c r="DS408" s="280"/>
      <c r="DT408" s="280"/>
      <c r="DU408" s="280"/>
      <c r="DV408" s="280"/>
      <c r="DW408" s="280"/>
      <c r="DX408" s="280"/>
      <c r="DY408" s="280"/>
      <c r="DZ408" s="280"/>
      <c r="EA408" s="280"/>
      <c r="EB408" s="280"/>
      <c r="EC408" s="280"/>
      <c r="ED408" s="280"/>
      <c r="EE408" s="280"/>
      <c r="EF408" s="280"/>
      <c r="EG408" s="280"/>
    </row>
    <row r="409" spans="1:137" x14ac:dyDescent="0.25">
      <c r="A409" s="119"/>
      <c r="B409" s="119"/>
      <c r="C409" s="119"/>
      <c r="D409" s="119"/>
      <c r="E409" s="119"/>
      <c r="F409" s="119"/>
      <c r="G409" s="272"/>
      <c r="H409" s="119"/>
      <c r="I409" s="119"/>
      <c r="J409" s="111"/>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c r="BV409" s="280"/>
      <c r="BW409" s="280"/>
      <c r="BX409" s="280"/>
      <c r="BY409" s="280"/>
      <c r="BZ409" s="280"/>
      <c r="CA409" s="280"/>
      <c r="CB409" s="280"/>
      <c r="CC409" s="280"/>
      <c r="CD409" s="280"/>
      <c r="CE409" s="280"/>
      <c r="CF409" s="280"/>
      <c r="CG409" s="280"/>
      <c r="CH409" s="280"/>
      <c r="CI409" s="280"/>
      <c r="CJ409" s="280"/>
      <c r="CK409" s="280"/>
      <c r="CL409" s="280"/>
      <c r="CM409" s="280"/>
      <c r="CN409" s="280"/>
      <c r="CO409" s="280"/>
      <c r="CP409" s="280"/>
      <c r="CQ409" s="280"/>
      <c r="CR409" s="280"/>
      <c r="CS409" s="280"/>
      <c r="CT409" s="280"/>
      <c r="CU409" s="280"/>
      <c r="CV409" s="280"/>
      <c r="CW409" s="280"/>
      <c r="CX409" s="280"/>
      <c r="CY409" s="280"/>
      <c r="CZ409" s="280"/>
      <c r="DA409" s="280"/>
      <c r="DB409" s="280"/>
      <c r="DC409" s="280"/>
      <c r="DD409" s="280"/>
      <c r="DE409" s="280"/>
      <c r="DF409" s="280"/>
      <c r="DG409" s="280"/>
      <c r="DH409" s="280"/>
      <c r="DI409" s="280"/>
      <c r="DJ409" s="280"/>
      <c r="DK409" s="280"/>
      <c r="DL409" s="280"/>
      <c r="DM409" s="280"/>
      <c r="DN409" s="280"/>
      <c r="DO409" s="280"/>
      <c r="DP409" s="280"/>
      <c r="DQ409" s="280"/>
      <c r="DR409" s="280"/>
      <c r="DS409" s="280"/>
      <c r="DT409" s="280"/>
      <c r="DU409" s="280"/>
      <c r="DV409" s="280"/>
      <c r="DW409" s="280"/>
      <c r="DX409" s="280"/>
      <c r="DY409" s="280"/>
      <c r="DZ409" s="280"/>
      <c r="EA409" s="280"/>
      <c r="EB409" s="280"/>
      <c r="EC409" s="280"/>
      <c r="ED409" s="280"/>
      <c r="EE409" s="280"/>
      <c r="EF409" s="280"/>
      <c r="EG409" s="280"/>
    </row>
    <row r="410" spans="1:137" x14ac:dyDescent="0.25">
      <c r="A410" s="119"/>
      <c r="B410" s="119"/>
      <c r="C410" s="119"/>
      <c r="D410" s="119"/>
      <c r="E410" s="119"/>
      <c r="F410" s="119"/>
      <c r="G410" s="272"/>
      <c r="H410" s="119"/>
      <c r="I410" s="119"/>
      <c r="J410" s="111"/>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c r="BV410" s="280"/>
      <c r="BW410" s="280"/>
      <c r="BX410" s="280"/>
      <c r="BY410" s="280"/>
      <c r="BZ410" s="280"/>
      <c r="CA410" s="280"/>
      <c r="CB410" s="280"/>
      <c r="CC410" s="280"/>
      <c r="CD410" s="280"/>
      <c r="CE410" s="280"/>
      <c r="CF410" s="280"/>
      <c r="CG410" s="280"/>
      <c r="CH410" s="280"/>
      <c r="CI410" s="280"/>
      <c r="CJ410" s="280"/>
      <c r="CK410" s="280"/>
      <c r="CL410" s="280"/>
      <c r="CM410" s="280"/>
      <c r="CN410" s="280"/>
      <c r="CO410" s="280"/>
      <c r="CP410" s="280"/>
      <c r="CQ410" s="280"/>
      <c r="CR410" s="280"/>
      <c r="CS410" s="280"/>
      <c r="CT410" s="280"/>
      <c r="CU410" s="280"/>
      <c r="CV410" s="280"/>
      <c r="CW410" s="280"/>
      <c r="CX410" s="280"/>
      <c r="CY410" s="280"/>
      <c r="CZ410" s="280"/>
      <c r="DA410" s="280"/>
      <c r="DB410" s="280"/>
      <c r="DC410" s="280"/>
      <c r="DD410" s="280"/>
      <c r="DE410" s="280"/>
      <c r="DF410" s="280"/>
      <c r="DG410" s="280"/>
      <c r="DH410" s="280"/>
      <c r="DI410" s="280"/>
      <c r="DJ410" s="280"/>
      <c r="DK410" s="280"/>
      <c r="DL410" s="280"/>
      <c r="DM410" s="280"/>
      <c r="DN410" s="280"/>
      <c r="DO410" s="280"/>
      <c r="DP410" s="280"/>
      <c r="DQ410" s="280"/>
      <c r="DR410" s="280"/>
      <c r="DS410" s="280"/>
      <c r="DT410" s="280"/>
      <c r="DU410" s="280"/>
      <c r="DV410" s="280"/>
      <c r="DW410" s="280"/>
      <c r="DX410" s="280"/>
      <c r="DY410" s="280"/>
      <c r="DZ410" s="280"/>
      <c r="EA410" s="280"/>
      <c r="EB410" s="280"/>
      <c r="EC410" s="280"/>
      <c r="ED410" s="280"/>
      <c r="EE410" s="280"/>
      <c r="EF410" s="280"/>
      <c r="EG410" s="280"/>
    </row>
    <row r="411" spans="1:137" x14ac:dyDescent="0.25">
      <c r="A411" s="119"/>
      <c r="B411" s="119"/>
      <c r="C411" s="119"/>
      <c r="D411" s="119"/>
      <c r="E411" s="119"/>
      <c r="F411" s="119"/>
      <c r="G411" s="272"/>
      <c r="H411" s="119"/>
      <c r="I411" s="119"/>
      <c r="J411" s="111"/>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c r="BV411" s="280"/>
      <c r="BW411" s="280"/>
      <c r="BX411" s="280"/>
      <c r="BY411" s="280"/>
      <c r="BZ411" s="280"/>
      <c r="CA411" s="280"/>
      <c r="CB411" s="280"/>
      <c r="CC411" s="280"/>
      <c r="CD411" s="280"/>
      <c r="CE411" s="280"/>
      <c r="CF411" s="280"/>
      <c r="CG411" s="280"/>
      <c r="CH411" s="280"/>
      <c r="CI411" s="280"/>
      <c r="CJ411" s="280"/>
      <c r="CK411" s="280"/>
      <c r="CL411" s="280"/>
      <c r="CM411" s="280"/>
      <c r="CN411" s="280"/>
      <c r="CO411" s="280"/>
      <c r="CP411" s="280"/>
      <c r="CQ411" s="280"/>
      <c r="CR411" s="280"/>
      <c r="CS411" s="280"/>
      <c r="CT411" s="280"/>
      <c r="CU411" s="280"/>
      <c r="CV411" s="280"/>
      <c r="CW411" s="280"/>
      <c r="CX411" s="280"/>
      <c r="CY411" s="280"/>
      <c r="CZ411" s="280"/>
      <c r="DA411" s="280"/>
      <c r="DB411" s="280"/>
      <c r="DC411" s="280"/>
      <c r="DD411" s="280"/>
      <c r="DE411" s="280"/>
      <c r="DF411" s="280"/>
      <c r="DG411" s="280"/>
      <c r="DH411" s="280"/>
      <c r="DI411" s="280"/>
      <c r="DJ411" s="280"/>
      <c r="DK411" s="280"/>
      <c r="DL411" s="280"/>
      <c r="DM411" s="280"/>
      <c r="DN411" s="280"/>
      <c r="DO411" s="280"/>
      <c r="DP411" s="280"/>
      <c r="DQ411" s="280"/>
      <c r="DR411" s="280"/>
      <c r="DS411" s="280"/>
      <c r="DT411" s="280"/>
      <c r="DU411" s="280"/>
      <c r="DV411" s="280"/>
      <c r="DW411" s="280"/>
      <c r="DX411" s="280"/>
      <c r="DY411" s="280"/>
      <c r="DZ411" s="280"/>
      <c r="EA411" s="280"/>
      <c r="EB411" s="280"/>
      <c r="EC411" s="280"/>
      <c r="ED411" s="280"/>
      <c r="EE411" s="280"/>
      <c r="EF411" s="280"/>
      <c r="EG411" s="280"/>
    </row>
    <row r="412" spans="1:137" x14ac:dyDescent="0.25">
      <c r="A412" s="119"/>
      <c r="B412" s="119"/>
      <c r="C412" s="119"/>
      <c r="D412" s="119"/>
      <c r="E412" s="119"/>
      <c r="F412" s="119"/>
      <c r="G412" s="272"/>
      <c r="H412" s="119"/>
      <c r="I412" s="119"/>
      <c r="J412" s="111"/>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c r="BV412" s="280"/>
      <c r="BW412" s="280"/>
      <c r="BX412" s="280"/>
      <c r="BY412" s="280"/>
      <c r="BZ412" s="280"/>
      <c r="CA412" s="280"/>
      <c r="CB412" s="280"/>
      <c r="CC412" s="280"/>
      <c r="CD412" s="280"/>
      <c r="CE412" s="280"/>
      <c r="CF412" s="280"/>
      <c r="CG412" s="280"/>
      <c r="CH412" s="280"/>
      <c r="CI412" s="280"/>
      <c r="CJ412" s="280"/>
      <c r="CK412" s="280"/>
      <c r="CL412" s="280"/>
      <c r="CM412" s="280"/>
      <c r="CN412" s="280"/>
      <c r="CO412" s="280"/>
      <c r="CP412" s="280"/>
      <c r="CQ412" s="280"/>
      <c r="CR412" s="280"/>
      <c r="CS412" s="280"/>
      <c r="CT412" s="280"/>
      <c r="CU412" s="280"/>
      <c r="CV412" s="280"/>
      <c r="CW412" s="280"/>
      <c r="CX412" s="280"/>
      <c r="CY412" s="280"/>
      <c r="CZ412" s="280"/>
      <c r="DA412" s="280"/>
      <c r="DB412" s="280"/>
      <c r="DC412" s="280"/>
      <c r="DD412" s="280"/>
      <c r="DE412" s="280"/>
      <c r="DF412" s="280"/>
      <c r="DG412" s="280"/>
      <c r="DH412" s="280"/>
      <c r="DI412" s="280"/>
      <c r="DJ412" s="280"/>
      <c r="DK412" s="280"/>
      <c r="DL412" s="280"/>
      <c r="DM412" s="280"/>
      <c r="DN412" s="280"/>
      <c r="DO412" s="280"/>
      <c r="DP412" s="280"/>
      <c r="DQ412" s="280"/>
      <c r="DR412" s="280"/>
      <c r="DS412" s="280"/>
      <c r="DT412" s="280"/>
      <c r="DU412" s="280"/>
      <c r="DV412" s="280"/>
      <c r="DW412" s="280"/>
      <c r="DX412" s="280"/>
      <c r="DY412" s="280"/>
      <c r="DZ412" s="280"/>
      <c r="EA412" s="280"/>
      <c r="EB412" s="280"/>
      <c r="EC412" s="280"/>
      <c r="ED412" s="280"/>
      <c r="EE412" s="280"/>
      <c r="EF412" s="280"/>
      <c r="EG412" s="280"/>
    </row>
    <row r="413" spans="1:137" x14ac:dyDescent="0.25">
      <c r="A413" s="119"/>
      <c r="B413" s="119"/>
      <c r="C413" s="119"/>
      <c r="D413" s="119"/>
      <c r="E413" s="119"/>
      <c r="F413" s="119"/>
      <c r="G413" s="272"/>
      <c r="H413" s="119"/>
      <c r="I413" s="119"/>
      <c r="J413" s="111"/>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c r="BV413" s="280"/>
      <c r="BW413" s="280"/>
      <c r="BX413" s="280"/>
      <c r="BY413" s="280"/>
      <c r="BZ413" s="280"/>
      <c r="CA413" s="280"/>
      <c r="CB413" s="280"/>
      <c r="CC413" s="280"/>
      <c r="CD413" s="280"/>
      <c r="CE413" s="280"/>
      <c r="CF413" s="280"/>
      <c r="CG413" s="280"/>
      <c r="CH413" s="280"/>
      <c r="CI413" s="280"/>
      <c r="CJ413" s="280"/>
      <c r="CK413" s="280"/>
      <c r="CL413" s="280"/>
      <c r="CM413" s="280"/>
      <c r="CN413" s="280"/>
      <c r="CO413" s="280"/>
      <c r="CP413" s="280"/>
      <c r="CQ413" s="280"/>
      <c r="CR413" s="280"/>
      <c r="CS413" s="280"/>
      <c r="CT413" s="280"/>
      <c r="CU413" s="280"/>
      <c r="CV413" s="280"/>
      <c r="CW413" s="280"/>
      <c r="CX413" s="280"/>
      <c r="CY413" s="280"/>
      <c r="CZ413" s="280"/>
      <c r="DA413" s="280"/>
      <c r="DB413" s="280"/>
      <c r="DC413" s="280"/>
      <c r="DD413" s="280"/>
      <c r="DE413" s="280"/>
      <c r="DF413" s="280"/>
      <c r="DG413" s="280"/>
      <c r="DH413" s="280"/>
      <c r="DI413" s="280"/>
      <c r="DJ413" s="280"/>
      <c r="DK413" s="280"/>
      <c r="DL413" s="280"/>
      <c r="DM413" s="280"/>
      <c r="DN413" s="280"/>
      <c r="DO413" s="280"/>
      <c r="DP413" s="280"/>
      <c r="DQ413" s="280"/>
      <c r="DR413" s="280"/>
      <c r="DS413" s="280"/>
      <c r="DT413" s="280"/>
      <c r="DU413" s="280"/>
      <c r="DV413" s="280"/>
      <c r="DW413" s="280"/>
      <c r="DX413" s="280"/>
      <c r="DY413" s="280"/>
      <c r="DZ413" s="280"/>
      <c r="EA413" s="280"/>
      <c r="EB413" s="280"/>
      <c r="EC413" s="280"/>
      <c r="ED413" s="280"/>
      <c r="EE413" s="280"/>
      <c r="EF413" s="280"/>
      <c r="EG413" s="280"/>
    </row>
    <row r="414" spans="1:137" x14ac:dyDescent="0.25">
      <c r="A414" s="119"/>
      <c r="B414" s="119"/>
      <c r="C414" s="119"/>
      <c r="D414" s="119"/>
      <c r="E414" s="119"/>
      <c r="F414" s="119"/>
      <c r="G414" s="272"/>
      <c r="H414" s="119"/>
      <c r="I414" s="119"/>
      <c r="J414" s="111"/>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c r="BV414" s="280"/>
      <c r="BW414" s="280"/>
      <c r="BX414" s="280"/>
      <c r="BY414" s="280"/>
      <c r="BZ414" s="280"/>
      <c r="CA414" s="280"/>
      <c r="CB414" s="280"/>
      <c r="CC414" s="280"/>
      <c r="CD414" s="280"/>
      <c r="CE414" s="280"/>
      <c r="CF414" s="280"/>
      <c r="CG414" s="280"/>
      <c r="CH414" s="280"/>
      <c r="CI414" s="280"/>
      <c r="CJ414" s="280"/>
      <c r="CK414" s="280"/>
      <c r="CL414" s="280"/>
      <c r="CM414" s="280"/>
      <c r="CN414" s="280"/>
      <c r="CO414" s="280"/>
      <c r="CP414" s="280"/>
      <c r="CQ414" s="280"/>
      <c r="CR414" s="280"/>
      <c r="CS414" s="280"/>
      <c r="CT414" s="280"/>
      <c r="CU414" s="280"/>
      <c r="CV414" s="280"/>
      <c r="CW414" s="280"/>
      <c r="CX414" s="280"/>
      <c r="CY414" s="280"/>
      <c r="CZ414" s="280"/>
      <c r="DA414" s="280"/>
      <c r="DB414" s="280"/>
      <c r="DC414" s="280"/>
      <c r="DD414" s="280"/>
      <c r="DE414" s="280"/>
      <c r="DF414" s="280"/>
      <c r="DG414" s="280"/>
      <c r="DH414" s="280"/>
      <c r="DI414" s="280"/>
      <c r="DJ414" s="280"/>
      <c r="DK414" s="280"/>
      <c r="DL414" s="280"/>
      <c r="DM414" s="280"/>
      <c r="DN414" s="280"/>
      <c r="DO414" s="280"/>
      <c r="DP414" s="280"/>
      <c r="DQ414" s="280"/>
      <c r="DR414" s="280"/>
      <c r="DS414" s="280"/>
      <c r="DT414" s="280"/>
      <c r="DU414" s="280"/>
      <c r="DV414" s="280"/>
      <c r="DW414" s="280"/>
      <c r="DX414" s="280"/>
      <c r="DY414" s="280"/>
      <c r="DZ414" s="280"/>
      <c r="EA414" s="280"/>
      <c r="EB414" s="280"/>
      <c r="EC414" s="280"/>
      <c r="ED414" s="280"/>
      <c r="EE414" s="280"/>
      <c r="EF414" s="280"/>
      <c r="EG414" s="280"/>
    </row>
    <row r="415" spans="1:137" x14ac:dyDescent="0.25">
      <c r="A415" s="119"/>
      <c r="B415" s="119"/>
      <c r="C415" s="119"/>
      <c r="D415" s="119"/>
      <c r="E415" s="119"/>
      <c r="F415" s="119"/>
      <c r="G415" s="272"/>
      <c r="H415" s="119"/>
      <c r="I415" s="119"/>
      <c r="J415" s="111"/>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c r="BV415" s="280"/>
      <c r="BW415" s="280"/>
      <c r="BX415" s="280"/>
      <c r="BY415" s="280"/>
      <c r="BZ415" s="280"/>
      <c r="CA415" s="280"/>
      <c r="CB415" s="280"/>
      <c r="CC415" s="280"/>
      <c r="CD415" s="280"/>
      <c r="CE415" s="280"/>
      <c r="CF415" s="280"/>
      <c r="CG415" s="280"/>
      <c r="CH415" s="280"/>
      <c r="CI415" s="280"/>
      <c r="CJ415" s="280"/>
      <c r="CK415" s="280"/>
      <c r="CL415" s="280"/>
      <c r="CM415" s="280"/>
      <c r="CN415" s="280"/>
      <c r="CO415" s="280"/>
      <c r="CP415" s="280"/>
      <c r="CQ415" s="280"/>
      <c r="CR415" s="280"/>
      <c r="CS415" s="280"/>
      <c r="CT415" s="280"/>
      <c r="CU415" s="280"/>
      <c r="CV415" s="280"/>
      <c r="CW415" s="280"/>
      <c r="CX415" s="280"/>
      <c r="CY415" s="280"/>
      <c r="CZ415" s="280"/>
      <c r="DA415" s="280"/>
      <c r="DB415" s="280"/>
      <c r="DC415" s="280"/>
      <c r="DD415" s="280"/>
      <c r="DE415" s="280"/>
      <c r="DF415" s="280"/>
      <c r="DG415" s="280"/>
      <c r="DH415" s="280"/>
      <c r="DI415" s="280"/>
      <c r="DJ415" s="280"/>
      <c r="DK415" s="280"/>
      <c r="DL415" s="280"/>
      <c r="DM415" s="280"/>
      <c r="DN415" s="280"/>
      <c r="DO415" s="280"/>
      <c r="DP415" s="280"/>
      <c r="DQ415" s="280"/>
      <c r="DR415" s="280"/>
      <c r="DS415" s="280"/>
      <c r="DT415" s="280"/>
      <c r="DU415" s="280"/>
      <c r="DV415" s="280"/>
      <c r="DW415" s="280"/>
      <c r="DX415" s="280"/>
      <c r="DY415" s="280"/>
      <c r="DZ415" s="280"/>
      <c r="EA415" s="280"/>
      <c r="EB415" s="280"/>
      <c r="EC415" s="280"/>
      <c r="ED415" s="280"/>
      <c r="EE415" s="280"/>
      <c r="EF415" s="280"/>
      <c r="EG415" s="280"/>
    </row>
    <row r="416" spans="1:137" x14ac:dyDescent="0.25">
      <c r="A416" s="119"/>
      <c r="B416" s="119"/>
      <c r="C416" s="119"/>
      <c r="D416" s="119"/>
      <c r="E416" s="119"/>
      <c r="F416" s="119"/>
      <c r="G416" s="272"/>
      <c r="H416" s="119"/>
      <c r="I416" s="119"/>
      <c r="J416" s="111"/>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c r="BV416" s="280"/>
      <c r="BW416" s="280"/>
      <c r="BX416" s="280"/>
      <c r="BY416" s="280"/>
      <c r="BZ416" s="280"/>
      <c r="CA416" s="280"/>
      <c r="CB416" s="280"/>
      <c r="CC416" s="280"/>
      <c r="CD416" s="280"/>
      <c r="CE416" s="280"/>
      <c r="CF416" s="280"/>
      <c r="CG416" s="280"/>
      <c r="CH416" s="280"/>
      <c r="CI416" s="280"/>
      <c r="CJ416" s="280"/>
      <c r="CK416" s="280"/>
      <c r="CL416" s="280"/>
      <c r="CM416" s="280"/>
      <c r="CN416" s="280"/>
      <c r="CO416" s="280"/>
      <c r="CP416" s="280"/>
      <c r="CQ416" s="280"/>
      <c r="CR416" s="280"/>
      <c r="CS416" s="280"/>
      <c r="CT416" s="280"/>
      <c r="CU416" s="280"/>
      <c r="CV416" s="280"/>
      <c r="CW416" s="280"/>
      <c r="CX416" s="280"/>
      <c r="CY416" s="280"/>
      <c r="CZ416" s="280"/>
      <c r="DA416" s="280"/>
      <c r="DB416" s="280"/>
      <c r="DC416" s="280"/>
      <c r="DD416" s="280"/>
      <c r="DE416" s="280"/>
      <c r="DF416" s="280"/>
      <c r="DG416" s="280"/>
      <c r="DH416" s="280"/>
      <c r="DI416" s="280"/>
      <c r="DJ416" s="280"/>
      <c r="DK416" s="280"/>
      <c r="DL416" s="280"/>
      <c r="DM416" s="280"/>
      <c r="DN416" s="280"/>
      <c r="DO416" s="280"/>
      <c r="DP416" s="280"/>
      <c r="DQ416" s="280"/>
      <c r="DR416" s="280"/>
      <c r="DS416" s="280"/>
      <c r="DT416" s="280"/>
      <c r="DU416" s="280"/>
      <c r="DV416" s="280"/>
      <c r="DW416" s="280"/>
      <c r="DX416" s="280"/>
      <c r="DY416" s="280"/>
      <c r="DZ416" s="280"/>
      <c r="EA416" s="280"/>
      <c r="EB416" s="280"/>
      <c r="EC416" s="280"/>
      <c r="ED416" s="280"/>
      <c r="EE416" s="280"/>
      <c r="EF416" s="280"/>
      <c r="EG416" s="280"/>
    </row>
    <row r="417" spans="1:137" x14ac:dyDescent="0.25">
      <c r="A417" s="119"/>
      <c r="B417" s="119"/>
      <c r="C417" s="119"/>
      <c r="D417" s="119"/>
      <c r="E417" s="119"/>
      <c r="F417" s="119"/>
      <c r="G417" s="272"/>
      <c r="H417" s="119"/>
      <c r="I417" s="119"/>
      <c r="J417" s="111"/>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c r="BV417" s="280"/>
      <c r="BW417" s="280"/>
      <c r="BX417" s="280"/>
      <c r="BY417" s="280"/>
      <c r="BZ417" s="280"/>
      <c r="CA417" s="280"/>
      <c r="CB417" s="280"/>
      <c r="CC417" s="280"/>
      <c r="CD417" s="280"/>
      <c r="CE417" s="280"/>
      <c r="CF417" s="280"/>
      <c r="CG417" s="280"/>
      <c r="CH417" s="280"/>
      <c r="CI417" s="280"/>
      <c r="CJ417" s="280"/>
      <c r="CK417" s="280"/>
      <c r="CL417" s="280"/>
      <c r="CM417" s="280"/>
      <c r="CN417" s="280"/>
      <c r="CO417" s="280"/>
      <c r="CP417" s="280"/>
      <c r="CQ417" s="280"/>
      <c r="CR417" s="280"/>
      <c r="CS417" s="280"/>
      <c r="CT417" s="280"/>
      <c r="CU417" s="280"/>
      <c r="CV417" s="280"/>
      <c r="CW417" s="280"/>
      <c r="CX417" s="280"/>
      <c r="CY417" s="280"/>
      <c r="CZ417" s="280"/>
      <c r="DA417" s="280"/>
      <c r="DB417" s="280"/>
      <c r="DC417" s="280"/>
      <c r="DD417" s="280"/>
      <c r="DE417" s="280"/>
      <c r="DF417" s="280"/>
      <c r="DG417" s="280"/>
      <c r="DH417" s="280"/>
      <c r="DI417" s="280"/>
      <c r="DJ417" s="280"/>
      <c r="DK417" s="280"/>
      <c r="DL417" s="280"/>
      <c r="DM417" s="280"/>
      <c r="DN417" s="280"/>
      <c r="DO417" s="280"/>
      <c r="DP417" s="280"/>
      <c r="DQ417" s="280"/>
      <c r="DR417" s="280"/>
      <c r="DS417" s="280"/>
      <c r="DT417" s="280"/>
      <c r="DU417" s="280"/>
      <c r="DV417" s="280"/>
      <c r="DW417" s="280"/>
      <c r="DX417" s="280"/>
      <c r="DY417" s="280"/>
      <c r="DZ417" s="280"/>
      <c r="EA417" s="280"/>
      <c r="EB417" s="280"/>
      <c r="EC417" s="280"/>
      <c r="ED417" s="280"/>
      <c r="EE417" s="280"/>
      <c r="EF417" s="280"/>
      <c r="EG417" s="280"/>
    </row>
    <row r="418" spans="1:137" x14ac:dyDescent="0.25">
      <c r="A418" s="119"/>
      <c r="B418" s="119"/>
      <c r="C418" s="119"/>
      <c r="D418" s="119"/>
      <c r="E418" s="119"/>
      <c r="F418" s="119"/>
      <c r="G418" s="272"/>
      <c r="H418" s="119"/>
      <c r="I418" s="119"/>
      <c r="J418" s="111"/>
      <c r="V418" s="280"/>
      <c r="W418" s="280"/>
      <c r="X418" s="280"/>
      <c r="Y418" s="280"/>
      <c r="Z418" s="280"/>
      <c r="AA418" s="280"/>
      <c r="AB418" s="280"/>
      <c r="AC418" s="280"/>
      <c r="AD418" s="280"/>
      <c r="AE418" s="280"/>
      <c r="AF418" s="280"/>
      <c r="AG418" s="280"/>
      <c r="AH418" s="280"/>
      <c r="AI418" s="280"/>
      <c r="AJ418" s="280"/>
      <c r="AK418" s="280"/>
      <c r="AL418" s="280"/>
      <c r="AM418" s="280"/>
      <c r="AN418" s="280"/>
      <c r="AO418" s="280"/>
      <c r="AP418" s="280"/>
      <c r="AQ418" s="280"/>
      <c r="AR418" s="280"/>
      <c r="AS418" s="280"/>
      <c r="AT418" s="280"/>
      <c r="AU418" s="280"/>
      <c r="AV418" s="280"/>
      <c r="AW418" s="280"/>
      <c r="AX418" s="280"/>
      <c r="AY418" s="280"/>
      <c r="AZ418" s="280"/>
      <c r="BA418" s="280"/>
      <c r="BB418" s="280"/>
      <c r="BC418" s="280"/>
      <c r="BD418" s="280"/>
      <c r="BE418" s="280"/>
      <c r="BF418" s="280"/>
      <c r="BG418" s="280"/>
      <c r="BH418" s="280"/>
      <c r="BI418" s="280"/>
      <c r="BJ418" s="280"/>
      <c r="BK418" s="280"/>
      <c r="BL418" s="280"/>
      <c r="BM418" s="280"/>
      <c r="BN418" s="280"/>
      <c r="BO418" s="280"/>
      <c r="BP418" s="280"/>
      <c r="BQ418" s="280"/>
      <c r="BR418" s="280"/>
      <c r="BS418" s="280"/>
      <c r="BT418" s="280"/>
      <c r="BU418" s="280"/>
      <c r="BV418" s="280"/>
      <c r="BW418" s="280"/>
      <c r="BX418" s="280"/>
      <c r="BY418" s="280"/>
      <c r="BZ418" s="280"/>
      <c r="CA418" s="280"/>
      <c r="CB418" s="280"/>
      <c r="CC418" s="280"/>
      <c r="CD418" s="280"/>
      <c r="CE418" s="280"/>
      <c r="CF418" s="280"/>
      <c r="CG418" s="280"/>
      <c r="CH418" s="280"/>
      <c r="CI418" s="280"/>
      <c r="CJ418" s="280"/>
      <c r="CK418" s="280"/>
      <c r="CL418" s="280"/>
      <c r="CM418" s="280"/>
      <c r="CN418" s="280"/>
      <c r="CO418" s="280"/>
      <c r="CP418" s="280"/>
      <c r="CQ418" s="280"/>
      <c r="CR418" s="280"/>
      <c r="CS418" s="280"/>
      <c r="CT418" s="280"/>
      <c r="CU418" s="280"/>
      <c r="CV418" s="280"/>
      <c r="CW418" s="280"/>
      <c r="CX418" s="280"/>
      <c r="CY418" s="280"/>
      <c r="CZ418" s="280"/>
      <c r="DA418" s="280"/>
      <c r="DB418" s="280"/>
      <c r="DC418" s="280"/>
      <c r="DD418" s="280"/>
      <c r="DE418" s="280"/>
      <c r="DF418" s="280"/>
      <c r="DG418" s="280"/>
      <c r="DH418" s="280"/>
      <c r="DI418" s="280"/>
      <c r="DJ418" s="280"/>
      <c r="DK418" s="280"/>
      <c r="DL418" s="280"/>
      <c r="DM418" s="280"/>
      <c r="DN418" s="280"/>
      <c r="DO418" s="280"/>
      <c r="DP418" s="280"/>
      <c r="DQ418" s="280"/>
      <c r="DR418" s="280"/>
      <c r="DS418" s="280"/>
      <c r="DT418" s="280"/>
      <c r="DU418" s="280"/>
      <c r="DV418" s="280"/>
      <c r="DW418" s="280"/>
      <c r="DX418" s="280"/>
      <c r="DY418" s="280"/>
      <c r="DZ418" s="280"/>
      <c r="EA418" s="280"/>
      <c r="EB418" s="280"/>
      <c r="EC418" s="280"/>
      <c r="ED418" s="280"/>
      <c r="EE418" s="280"/>
      <c r="EF418" s="280"/>
      <c r="EG418" s="280"/>
    </row>
    <row r="419" spans="1:137" x14ac:dyDescent="0.25">
      <c r="A419" s="119"/>
      <c r="B419" s="119"/>
      <c r="C419" s="119"/>
      <c r="D419" s="119"/>
      <c r="E419" s="119"/>
      <c r="F419" s="119"/>
      <c r="G419" s="272"/>
      <c r="H419" s="119"/>
      <c r="I419" s="119"/>
      <c r="J419" s="111"/>
      <c r="V419" s="280"/>
      <c r="W419" s="280"/>
      <c r="X419" s="280"/>
      <c r="Y419" s="280"/>
      <c r="Z419" s="280"/>
      <c r="AA419" s="280"/>
      <c r="AB419" s="280"/>
      <c r="AC419" s="280"/>
      <c r="AD419" s="280"/>
      <c r="AE419" s="280"/>
      <c r="AF419" s="280"/>
      <c r="AG419" s="280"/>
      <c r="AH419" s="280"/>
      <c r="AI419" s="280"/>
      <c r="AJ419" s="280"/>
      <c r="AK419" s="280"/>
      <c r="AL419" s="280"/>
      <c r="AM419" s="280"/>
      <c r="AN419" s="280"/>
      <c r="AO419" s="280"/>
      <c r="AP419" s="280"/>
      <c r="AQ419" s="280"/>
      <c r="AR419" s="280"/>
      <c r="AS419" s="280"/>
      <c r="AT419" s="280"/>
      <c r="AU419" s="280"/>
      <c r="AV419" s="280"/>
      <c r="AW419" s="280"/>
      <c r="AX419" s="280"/>
      <c r="AY419" s="280"/>
      <c r="AZ419" s="280"/>
      <c r="BA419" s="280"/>
      <c r="BB419" s="280"/>
      <c r="BC419" s="280"/>
      <c r="BD419" s="280"/>
      <c r="BE419" s="280"/>
      <c r="BF419" s="280"/>
      <c r="BG419" s="280"/>
      <c r="BH419" s="280"/>
      <c r="BI419" s="280"/>
      <c r="BJ419" s="280"/>
      <c r="BK419" s="280"/>
      <c r="BL419" s="280"/>
      <c r="BM419" s="280"/>
      <c r="BN419" s="280"/>
      <c r="BO419" s="280"/>
      <c r="BP419" s="280"/>
      <c r="BQ419" s="280"/>
      <c r="BR419" s="280"/>
      <c r="BS419" s="280"/>
      <c r="BT419" s="280"/>
      <c r="BU419" s="280"/>
      <c r="BV419" s="280"/>
      <c r="BW419" s="280"/>
      <c r="BX419" s="280"/>
      <c r="BY419" s="280"/>
      <c r="BZ419" s="280"/>
      <c r="CA419" s="280"/>
      <c r="CB419" s="280"/>
      <c r="CC419" s="280"/>
      <c r="CD419" s="280"/>
      <c r="CE419" s="280"/>
      <c r="CF419" s="280"/>
      <c r="CG419" s="280"/>
      <c r="CH419" s="280"/>
      <c r="CI419" s="280"/>
      <c r="CJ419" s="280"/>
      <c r="CK419" s="280"/>
      <c r="CL419" s="280"/>
      <c r="CM419" s="280"/>
      <c r="CN419" s="280"/>
      <c r="CO419" s="280"/>
      <c r="CP419" s="280"/>
      <c r="CQ419" s="280"/>
      <c r="CR419" s="280"/>
      <c r="CS419" s="280"/>
      <c r="CT419" s="280"/>
      <c r="CU419" s="280"/>
      <c r="CV419" s="280"/>
      <c r="CW419" s="280"/>
      <c r="CX419" s="280"/>
      <c r="CY419" s="280"/>
      <c r="CZ419" s="280"/>
      <c r="DA419" s="280"/>
      <c r="DB419" s="280"/>
      <c r="DC419" s="280"/>
      <c r="DD419" s="280"/>
      <c r="DE419" s="280"/>
      <c r="DF419" s="280"/>
      <c r="DG419" s="280"/>
      <c r="DH419" s="280"/>
      <c r="DI419" s="280"/>
      <c r="DJ419" s="280"/>
      <c r="DK419" s="280"/>
      <c r="DL419" s="280"/>
      <c r="DM419" s="280"/>
      <c r="DN419" s="280"/>
      <c r="DO419" s="280"/>
      <c r="DP419" s="280"/>
      <c r="DQ419" s="280"/>
      <c r="DR419" s="280"/>
      <c r="DS419" s="280"/>
      <c r="DT419" s="280"/>
      <c r="DU419" s="280"/>
      <c r="DV419" s="280"/>
      <c r="DW419" s="280"/>
      <c r="DX419" s="280"/>
      <c r="DY419" s="280"/>
      <c r="DZ419" s="280"/>
      <c r="EA419" s="280"/>
      <c r="EB419" s="280"/>
      <c r="EC419" s="280"/>
      <c r="ED419" s="280"/>
      <c r="EE419" s="280"/>
      <c r="EF419" s="280"/>
      <c r="EG419" s="280"/>
    </row>
    <row r="420" spans="1:137" x14ac:dyDescent="0.25">
      <c r="A420" s="119"/>
      <c r="B420" s="119"/>
      <c r="C420" s="119"/>
      <c r="D420" s="119"/>
      <c r="E420" s="119"/>
      <c r="F420" s="119"/>
      <c r="G420" s="272"/>
      <c r="H420" s="119"/>
      <c r="I420" s="119"/>
      <c r="J420" s="111"/>
      <c r="V420" s="280"/>
      <c r="W420" s="280"/>
      <c r="X420" s="280"/>
      <c r="Y420" s="280"/>
      <c r="Z420" s="280"/>
      <c r="AA420" s="280"/>
      <c r="AB420" s="280"/>
      <c r="AC420" s="280"/>
      <c r="AD420" s="280"/>
      <c r="AE420" s="280"/>
      <c r="AF420" s="280"/>
      <c r="AG420" s="280"/>
      <c r="AH420" s="280"/>
      <c r="AI420" s="280"/>
      <c r="AJ420" s="280"/>
      <c r="AK420" s="280"/>
      <c r="AL420" s="280"/>
      <c r="AM420" s="280"/>
      <c r="AN420" s="280"/>
      <c r="AO420" s="280"/>
      <c r="AP420" s="280"/>
      <c r="AQ420" s="280"/>
      <c r="AR420" s="280"/>
      <c r="AS420" s="280"/>
      <c r="AT420" s="280"/>
      <c r="AU420" s="280"/>
      <c r="AV420" s="280"/>
      <c r="AW420" s="280"/>
      <c r="AX420" s="280"/>
      <c r="AY420" s="280"/>
      <c r="AZ420" s="280"/>
      <c r="BA420" s="280"/>
      <c r="BB420" s="280"/>
      <c r="BC420" s="280"/>
      <c r="BD420" s="280"/>
      <c r="BE420" s="280"/>
      <c r="BF420" s="280"/>
      <c r="BG420" s="280"/>
      <c r="BH420" s="280"/>
      <c r="BI420" s="280"/>
      <c r="BJ420" s="280"/>
      <c r="BK420" s="280"/>
      <c r="BL420" s="280"/>
      <c r="BM420" s="280"/>
      <c r="BN420" s="280"/>
      <c r="BO420" s="280"/>
      <c r="BP420" s="280"/>
      <c r="BQ420" s="280"/>
      <c r="BR420" s="280"/>
      <c r="BS420" s="280"/>
      <c r="BT420" s="280"/>
      <c r="BU420" s="280"/>
      <c r="BV420" s="280"/>
      <c r="BW420" s="280"/>
      <c r="BX420" s="280"/>
      <c r="BY420" s="280"/>
      <c r="BZ420" s="280"/>
      <c r="CA420" s="280"/>
      <c r="CB420" s="280"/>
      <c r="CC420" s="280"/>
      <c r="CD420" s="280"/>
      <c r="CE420" s="280"/>
      <c r="CF420" s="280"/>
      <c r="CG420" s="280"/>
      <c r="CH420" s="280"/>
      <c r="CI420" s="280"/>
      <c r="CJ420" s="280"/>
      <c r="CK420" s="280"/>
      <c r="CL420" s="280"/>
      <c r="CM420" s="280"/>
      <c r="CN420" s="280"/>
      <c r="CO420" s="280"/>
      <c r="CP420" s="280"/>
      <c r="CQ420" s="280"/>
      <c r="CR420" s="280"/>
      <c r="CS420" s="280"/>
      <c r="CT420" s="280"/>
      <c r="CU420" s="280"/>
      <c r="CV420" s="280"/>
      <c r="CW420" s="280"/>
      <c r="CX420" s="280"/>
      <c r="CY420" s="280"/>
      <c r="CZ420" s="280"/>
      <c r="DA420" s="280"/>
      <c r="DB420" s="280"/>
      <c r="DC420" s="280"/>
      <c r="DD420" s="280"/>
      <c r="DE420" s="280"/>
      <c r="DF420" s="280"/>
      <c r="DG420" s="280"/>
      <c r="DH420" s="280"/>
      <c r="DI420" s="280"/>
      <c r="DJ420" s="280"/>
      <c r="DK420" s="280"/>
      <c r="DL420" s="280"/>
      <c r="DM420" s="280"/>
      <c r="DN420" s="280"/>
      <c r="DO420" s="280"/>
      <c r="DP420" s="280"/>
      <c r="DQ420" s="280"/>
      <c r="DR420" s="280"/>
      <c r="DS420" s="280"/>
      <c r="DT420" s="280"/>
      <c r="DU420" s="280"/>
      <c r="DV420" s="280"/>
      <c r="DW420" s="280"/>
      <c r="DX420" s="280"/>
      <c r="DY420" s="280"/>
      <c r="DZ420" s="280"/>
      <c r="EA420" s="280"/>
      <c r="EB420" s="280"/>
      <c r="EC420" s="280"/>
      <c r="ED420" s="280"/>
      <c r="EE420" s="280"/>
      <c r="EF420" s="280"/>
      <c r="EG420" s="280"/>
    </row>
    <row r="421" spans="1:137" x14ac:dyDescent="0.25">
      <c r="A421" s="119"/>
      <c r="B421" s="119"/>
      <c r="C421" s="119"/>
      <c r="D421" s="119"/>
      <c r="E421" s="119"/>
      <c r="F421" s="119"/>
      <c r="G421" s="272"/>
      <c r="H421" s="119"/>
      <c r="I421" s="119"/>
      <c r="J421" s="111"/>
      <c r="V421" s="280"/>
      <c r="W421" s="280"/>
      <c r="X421" s="280"/>
      <c r="Y421" s="280"/>
      <c r="Z421" s="280"/>
      <c r="AA421" s="280"/>
      <c r="AB421" s="280"/>
      <c r="AC421" s="280"/>
      <c r="AD421" s="280"/>
      <c r="AE421" s="280"/>
      <c r="AF421" s="280"/>
      <c r="AG421" s="280"/>
      <c r="AH421" s="280"/>
      <c r="AI421" s="280"/>
      <c r="AJ421" s="280"/>
      <c r="AK421" s="280"/>
      <c r="AL421" s="280"/>
      <c r="AM421" s="280"/>
      <c r="AN421" s="280"/>
      <c r="AO421" s="280"/>
      <c r="AP421" s="280"/>
      <c r="AQ421" s="280"/>
      <c r="AR421" s="280"/>
      <c r="AS421" s="280"/>
      <c r="AT421" s="280"/>
      <c r="AU421" s="280"/>
      <c r="AV421" s="280"/>
      <c r="AW421" s="280"/>
      <c r="AX421" s="280"/>
      <c r="AY421" s="280"/>
      <c r="AZ421" s="280"/>
      <c r="BA421" s="280"/>
      <c r="BB421" s="280"/>
      <c r="BC421" s="280"/>
      <c r="BD421" s="280"/>
      <c r="BE421" s="280"/>
      <c r="BF421" s="280"/>
      <c r="BG421" s="280"/>
      <c r="BH421" s="280"/>
      <c r="BI421" s="280"/>
      <c r="BJ421" s="280"/>
      <c r="BK421" s="280"/>
      <c r="BL421" s="280"/>
      <c r="BM421" s="280"/>
      <c r="BN421" s="280"/>
      <c r="BO421" s="280"/>
      <c r="BP421" s="280"/>
      <c r="BQ421" s="280"/>
      <c r="BR421" s="280"/>
      <c r="BS421" s="280"/>
      <c r="BT421" s="280"/>
      <c r="BU421" s="280"/>
      <c r="BV421" s="280"/>
      <c r="BW421" s="280"/>
      <c r="BX421" s="280"/>
      <c r="BY421" s="280"/>
      <c r="BZ421" s="280"/>
      <c r="CA421" s="280"/>
      <c r="CB421" s="280"/>
      <c r="CC421" s="280"/>
      <c r="CD421" s="280"/>
      <c r="CE421" s="280"/>
      <c r="CF421" s="280"/>
      <c r="CG421" s="280"/>
      <c r="CH421" s="280"/>
      <c r="CI421" s="280"/>
      <c r="CJ421" s="280"/>
      <c r="CK421" s="280"/>
      <c r="CL421" s="280"/>
      <c r="CM421" s="280"/>
      <c r="CN421" s="280"/>
      <c r="CO421" s="280"/>
      <c r="CP421" s="280"/>
      <c r="CQ421" s="280"/>
      <c r="CR421" s="280"/>
      <c r="CS421" s="280"/>
      <c r="CT421" s="280"/>
      <c r="CU421" s="280"/>
      <c r="CV421" s="280"/>
      <c r="CW421" s="280"/>
      <c r="CX421" s="280"/>
      <c r="CY421" s="280"/>
      <c r="CZ421" s="280"/>
      <c r="DA421" s="280"/>
      <c r="DB421" s="280"/>
      <c r="DC421" s="280"/>
      <c r="DD421" s="280"/>
      <c r="DE421" s="280"/>
      <c r="DF421" s="280"/>
      <c r="DG421" s="280"/>
      <c r="DH421" s="280"/>
      <c r="DI421" s="280"/>
      <c r="DJ421" s="280"/>
      <c r="DK421" s="280"/>
      <c r="DL421" s="280"/>
      <c r="DM421" s="280"/>
      <c r="DN421" s="280"/>
      <c r="DO421" s="280"/>
      <c r="DP421" s="280"/>
      <c r="DQ421" s="280"/>
      <c r="DR421" s="280"/>
      <c r="DS421" s="280"/>
      <c r="DT421" s="280"/>
      <c r="DU421" s="280"/>
      <c r="DV421" s="280"/>
      <c r="DW421" s="280"/>
      <c r="DX421" s="280"/>
      <c r="DY421" s="280"/>
      <c r="DZ421" s="280"/>
      <c r="EA421" s="280"/>
      <c r="EB421" s="280"/>
      <c r="EC421" s="280"/>
      <c r="ED421" s="280"/>
      <c r="EE421" s="280"/>
      <c r="EF421" s="280"/>
      <c r="EG421" s="280"/>
    </row>
    <row r="422" spans="1:137" x14ac:dyDescent="0.25">
      <c r="A422" s="119"/>
      <c r="B422" s="119"/>
      <c r="C422" s="119"/>
      <c r="D422" s="119"/>
      <c r="E422" s="119"/>
      <c r="F422" s="119"/>
      <c r="G422" s="272"/>
      <c r="H422" s="119"/>
      <c r="I422" s="119"/>
      <c r="J422" s="111"/>
      <c r="V422" s="280"/>
      <c r="W422" s="280"/>
      <c r="X422" s="280"/>
      <c r="Y422" s="280"/>
      <c r="Z422" s="280"/>
      <c r="AA422" s="280"/>
      <c r="AB422" s="280"/>
      <c r="AC422" s="280"/>
      <c r="AD422" s="280"/>
      <c r="AE422" s="280"/>
      <c r="AF422" s="280"/>
      <c r="AG422" s="280"/>
      <c r="AH422" s="280"/>
      <c r="AI422" s="280"/>
      <c r="AJ422" s="280"/>
      <c r="AK422" s="280"/>
      <c r="AL422" s="280"/>
      <c r="AM422" s="280"/>
      <c r="AN422" s="280"/>
      <c r="AO422" s="280"/>
      <c r="AP422" s="280"/>
      <c r="AQ422" s="280"/>
      <c r="AR422" s="280"/>
      <c r="AS422" s="280"/>
      <c r="AT422" s="280"/>
      <c r="AU422" s="280"/>
      <c r="AV422" s="280"/>
      <c r="AW422" s="280"/>
      <c r="AX422" s="280"/>
      <c r="AY422" s="280"/>
      <c r="AZ422" s="280"/>
      <c r="BA422" s="280"/>
      <c r="BB422" s="280"/>
      <c r="BC422" s="280"/>
      <c r="BD422" s="280"/>
      <c r="BE422" s="280"/>
      <c r="BF422" s="280"/>
      <c r="BG422" s="280"/>
      <c r="BH422" s="280"/>
      <c r="BI422" s="280"/>
      <c r="BJ422" s="280"/>
      <c r="BK422" s="280"/>
      <c r="BL422" s="280"/>
      <c r="BM422" s="280"/>
      <c r="BN422" s="280"/>
      <c r="BO422" s="280"/>
      <c r="BP422" s="280"/>
      <c r="BQ422" s="280"/>
      <c r="BR422" s="280"/>
      <c r="BS422" s="280"/>
      <c r="BT422" s="280"/>
      <c r="BU422" s="280"/>
      <c r="BV422" s="280"/>
      <c r="BW422" s="280"/>
      <c r="BX422" s="280"/>
      <c r="BY422" s="280"/>
      <c r="BZ422" s="280"/>
      <c r="CA422" s="280"/>
      <c r="CB422" s="280"/>
      <c r="CC422" s="280"/>
      <c r="CD422" s="280"/>
      <c r="CE422" s="280"/>
      <c r="CF422" s="280"/>
      <c r="CG422" s="280"/>
      <c r="CH422" s="280"/>
      <c r="CI422" s="280"/>
      <c r="CJ422" s="280"/>
      <c r="CK422" s="280"/>
      <c r="CL422" s="280"/>
      <c r="CM422" s="280"/>
      <c r="CN422" s="280"/>
      <c r="CO422" s="280"/>
      <c r="CP422" s="280"/>
      <c r="CQ422" s="280"/>
      <c r="CR422" s="280"/>
      <c r="CS422" s="280"/>
      <c r="CT422" s="280"/>
      <c r="CU422" s="280"/>
      <c r="CV422" s="280"/>
      <c r="CW422" s="280"/>
      <c r="CX422" s="280"/>
      <c r="CY422" s="280"/>
      <c r="CZ422" s="280"/>
      <c r="DA422" s="280"/>
      <c r="DB422" s="280"/>
      <c r="DC422" s="280"/>
      <c r="DD422" s="280"/>
      <c r="DE422" s="280"/>
      <c r="DF422" s="280"/>
      <c r="DG422" s="280"/>
      <c r="DH422" s="280"/>
      <c r="DI422" s="280"/>
      <c r="DJ422" s="280"/>
      <c r="DK422" s="280"/>
      <c r="DL422" s="280"/>
      <c r="DM422" s="280"/>
      <c r="DN422" s="280"/>
      <c r="DO422" s="280"/>
      <c r="DP422" s="280"/>
      <c r="DQ422" s="280"/>
      <c r="DR422" s="280"/>
      <c r="DS422" s="280"/>
      <c r="DT422" s="280"/>
      <c r="DU422" s="280"/>
      <c r="DV422" s="280"/>
      <c r="DW422" s="280"/>
      <c r="DX422" s="280"/>
      <c r="DY422" s="280"/>
      <c r="DZ422" s="280"/>
      <c r="EA422" s="280"/>
      <c r="EB422" s="280"/>
      <c r="EC422" s="280"/>
      <c r="ED422" s="280"/>
      <c r="EE422" s="280"/>
      <c r="EF422" s="280"/>
      <c r="EG422" s="280"/>
    </row>
    <row r="423" spans="1:137" x14ac:dyDescent="0.25">
      <c r="A423" s="119"/>
      <c r="B423" s="119"/>
      <c r="C423" s="119"/>
      <c r="D423" s="119"/>
      <c r="E423" s="119"/>
      <c r="F423" s="119"/>
      <c r="G423" s="272"/>
      <c r="H423" s="119"/>
      <c r="I423" s="119"/>
      <c r="J423" s="111"/>
      <c r="V423" s="280"/>
      <c r="W423" s="280"/>
      <c r="X423" s="280"/>
      <c r="Y423" s="280"/>
      <c r="Z423" s="280"/>
      <c r="AA423" s="280"/>
      <c r="AB423" s="280"/>
      <c r="AC423" s="280"/>
      <c r="AD423" s="280"/>
      <c r="AE423" s="280"/>
      <c r="AF423" s="280"/>
      <c r="AG423" s="280"/>
      <c r="AH423" s="280"/>
      <c r="AI423" s="280"/>
      <c r="AJ423" s="280"/>
      <c r="AK423" s="280"/>
      <c r="AL423" s="280"/>
      <c r="AM423" s="280"/>
      <c r="AN423" s="280"/>
      <c r="AO423" s="280"/>
      <c r="AP423" s="280"/>
      <c r="AQ423" s="280"/>
      <c r="AR423" s="280"/>
      <c r="AS423" s="280"/>
      <c r="AT423" s="280"/>
      <c r="AU423" s="280"/>
      <c r="AV423" s="280"/>
      <c r="AW423" s="280"/>
      <c r="AX423" s="280"/>
      <c r="AY423" s="280"/>
      <c r="AZ423" s="280"/>
      <c r="BA423" s="280"/>
      <c r="BB423" s="280"/>
      <c r="BC423" s="280"/>
      <c r="BD423" s="280"/>
      <c r="BE423" s="280"/>
      <c r="BF423" s="280"/>
      <c r="BG423" s="280"/>
      <c r="BH423" s="280"/>
      <c r="BI423" s="280"/>
      <c r="BJ423" s="280"/>
      <c r="BK423" s="280"/>
      <c r="BL423" s="280"/>
      <c r="BM423" s="280"/>
      <c r="BN423" s="280"/>
      <c r="BO423" s="280"/>
      <c r="BP423" s="280"/>
      <c r="BQ423" s="280"/>
      <c r="BR423" s="280"/>
      <c r="BS423" s="280"/>
      <c r="BT423" s="280"/>
      <c r="BU423" s="280"/>
      <c r="BV423" s="280"/>
      <c r="BW423" s="280"/>
      <c r="BX423" s="280"/>
      <c r="BY423" s="280"/>
      <c r="BZ423" s="280"/>
      <c r="CA423" s="280"/>
      <c r="CB423" s="280"/>
      <c r="CC423" s="280"/>
      <c r="CD423" s="280"/>
      <c r="CE423" s="280"/>
      <c r="CF423" s="280"/>
      <c r="CG423" s="280"/>
      <c r="CH423" s="280"/>
      <c r="CI423" s="280"/>
      <c r="CJ423" s="280"/>
      <c r="CK423" s="280"/>
      <c r="CL423" s="280"/>
      <c r="CM423" s="280"/>
      <c r="CN423" s="280"/>
      <c r="CO423" s="280"/>
      <c r="CP423" s="280"/>
      <c r="CQ423" s="280"/>
      <c r="CR423" s="280"/>
      <c r="CS423" s="280"/>
      <c r="CT423" s="280"/>
      <c r="CU423" s="280"/>
      <c r="CV423" s="280"/>
      <c r="CW423" s="280"/>
      <c r="CX423" s="280"/>
      <c r="CY423" s="280"/>
      <c r="CZ423" s="280"/>
      <c r="DA423" s="280"/>
      <c r="DB423" s="280"/>
      <c r="DC423" s="280"/>
      <c r="DD423" s="280"/>
      <c r="DE423" s="280"/>
      <c r="DF423" s="280"/>
      <c r="DG423" s="280"/>
      <c r="DH423" s="280"/>
      <c r="DI423" s="280"/>
      <c r="DJ423" s="280"/>
      <c r="DK423" s="280"/>
      <c r="DL423" s="280"/>
      <c r="DM423" s="280"/>
      <c r="DN423" s="280"/>
      <c r="DO423" s="280"/>
      <c r="DP423" s="280"/>
      <c r="DQ423" s="280"/>
      <c r="DR423" s="280"/>
      <c r="DS423" s="280"/>
      <c r="DT423" s="280"/>
      <c r="DU423" s="280"/>
      <c r="DV423" s="280"/>
      <c r="DW423" s="280"/>
      <c r="DX423" s="280"/>
      <c r="DY423" s="280"/>
      <c r="DZ423" s="280"/>
      <c r="EA423" s="280"/>
      <c r="EB423" s="280"/>
      <c r="EC423" s="280"/>
      <c r="ED423" s="280"/>
      <c r="EE423" s="280"/>
      <c r="EF423" s="280"/>
      <c r="EG423" s="280"/>
    </row>
    <row r="424" spans="1:137" x14ac:dyDescent="0.25">
      <c r="A424" s="119"/>
      <c r="B424" s="119"/>
      <c r="C424" s="119"/>
      <c r="D424" s="119"/>
      <c r="E424" s="119"/>
      <c r="F424" s="119"/>
      <c r="G424" s="272"/>
      <c r="H424" s="119"/>
      <c r="I424" s="119"/>
      <c r="J424" s="111"/>
      <c r="V424" s="280"/>
      <c r="W424" s="280"/>
      <c r="X424" s="280"/>
      <c r="Y424" s="280"/>
      <c r="Z424" s="280"/>
      <c r="AA424" s="280"/>
      <c r="AB424" s="280"/>
      <c r="AC424" s="280"/>
      <c r="AD424" s="280"/>
      <c r="AE424" s="280"/>
      <c r="AF424" s="280"/>
      <c r="AG424" s="280"/>
      <c r="AH424" s="280"/>
      <c r="AI424" s="280"/>
      <c r="AJ424" s="280"/>
      <c r="AK424" s="280"/>
      <c r="AL424" s="280"/>
      <c r="AM424" s="280"/>
      <c r="AN424" s="280"/>
      <c r="AO424" s="280"/>
      <c r="AP424" s="280"/>
      <c r="AQ424" s="280"/>
      <c r="AR424" s="280"/>
      <c r="AS424" s="280"/>
      <c r="AT424" s="280"/>
      <c r="AU424" s="280"/>
      <c r="AV424" s="280"/>
      <c r="AW424" s="280"/>
      <c r="AX424" s="280"/>
      <c r="AY424" s="280"/>
      <c r="AZ424" s="280"/>
      <c r="BA424" s="280"/>
      <c r="BB424" s="280"/>
      <c r="BC424" s="280"/>
      <c r="BD424" s="280"/>
      <c r="BE424" s="280"/>
      <c r="BF424" s="280"/>
      <c r="BG424" s="280"/>
      <c r="BH424" s="280"/>
      <c r="BI424" s="280"/>
      <c r="BJ424" s="280"/>
      <c r="BK424" s="280"/>
      <c r="BL424" s="280"/>
      <c r="BM424" s="280"/>
      <c r="BN424" s="280"/>
      <c r="BO424" s="280"/>
      <c r="BP424" s="280"/>
      <c r="BQ424" s="280"/>
      <c r="BR424" s="280"/>
      <c r="BS424" s="280"/>
      <c r="BT424" s="280"/>
      <c r="BU424" s="280"/>
      <c r="BV424" s="280"/>
      <c r="BW424" s="280"/>
      <c r="BX424" s="280"/>
      <c r="BY424" s="280"/>
      <c r="BZ424" s="280"/>
      <c r="CA424" s="280"/>
      <c r="CB424" s="280"/>
      <c r="CC424" s="280"/>
      <c r="CD424" s="280"/>
      <c r="CE424" s="280"/>
      <c r="CF424" s="280"/>
      <c r="CG424" s="280"/>
      <c r="CH424" s="280"/>
      <c r="CI424" s="280"/>
      <c r="CJ424" s="280"/>
      <c r="CK424" s="280"/>
      <c r="CL424" s="280"/>
      <c r="CM424" s="280"/>
      <c r="CN424" s="280"/>
      <c r="CO424" s="280"/>
      <c r="CP424" s="280"/>
      <c r="CQ424" s="280"/>
      <c r="CR424" s="280"/>
      <c r="CS424" s="280"/>
      <c r="CT424" s="280"/>
      <c r="CU424" s="280"/>
      <c r="CV424" s="280"/>
      <c r="CW424" s="280"/>
      <c r="CX424" s="280"/>
      <c r="CY424" s="280"/>
      <c r="CZ424" s="280"/>
      <c r="DA424" s="280"/>
      <c r="DB424" s="280"/>
      <c r="DC424" s="280"/>
      <c r="DD424" s="280"/>
      <c r="DE424" s="280"/>
      <c r="DF424" s="280"/>
      <c r="DG424" s="280"/>
      <c r="DH424" s="280"/>
      <c r="DI424" s="280"/>
      <c r="DJ424" s="280"/>
      <c r="DK424" s="280"/>
      <c r="DL424" s="280"/>
      <c r="DM424" s="280"/>
      <c r="DN424" s="280"/>
      <c r="DO424" s="280"/>
      <c r="DP424" s="280"/>
      <c r="DQ424" s="280"/>
      <c r="DR424" s="280"/>
      <c r="DS424" s="280"/>
      <c r="DT424" s="280"/>
      <c r="DU424" s="280"/>
      <c r="DV424" s="280"/>
      <c r="DW424" s="280"/>
      <c r="DX424" s="280"/>
      <c r="DY424" s="280"/>
      <c r="DZ424" s="280"/>
      <c r="EA424" s="280"/>
      <c r="EB424" s="280"/>
      <c r="EC424" s="280"/>
      <c r="ED424" s="280"/>
      <c r="EE424" s="280"/>
      <c r="EF424" s="280"/>
      <c r="EG424" s="280"/>
    </row>
    <row r="425" spans="1:137" x14ac:dyDescent="0.25">
      <c r="A425" s="119"/>
      <c r="B425" s="119"/>
      <c r="C425" s="119"/>
      <c r="D425" s="119"/>
      <c r="E425" s="119"/>
      <c r="F425" s="119"/>
      <c r="G425" s="272"/>
      <c r="H425" s="119"/>
      <c r="I425" s="119"/>
      <c r="J425" s="111"/>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c r="BV425" s="280"/>
      <c r="BW425" s="280"/>
      <c r="BX425" s="280"/>
      <c r="BY425" s="280"/>
      <c r="BZ425" s="280"/>
      <c r="CA425" s="280"/>
      <c r="CB425" s="280"/>
      <c r="CC425" s="280"/>
      <c r="CD425" s="280"/>
      <c r="CE425" s="280"/>
      <c r="CF425" s="280"/>
      <c r="CG425" s="280"/>
      <c r="CH425" s="280"/>
      <c r="CI425" s="280"/>
      <c r="CJ425" s="280"/>
      <c r="CK425" s="280"/>
      <c r="CL425" s="280"/>
      <c r="CM425" s="280"/>
      <c r="CN425" s="280"/>
      <c r="CO425" s="280"/>
      <c r="CP425" s="280"/>
      <c r="CQ425" s="280"/>
      <c r="CR425" s="280"/>
      <c r="CS425" s="280"/>
      <c r="CT425" s="280"/>
      <c r="CU425" s="280"/>
      <c r="CV425" s="280"/>
      <c r="CW425" s="280"/>
      <c r="CX425" s="280"/>
      <c r="CY425" s="280"/>
      <c r="CZ425" s="280"/>
      <c r="DA425" s="280"/>
      <c r="DB425" s="280"/>
      <c r="DC425" s="280"/>
      <c r="DD425" s="280"/>
      <c r="DE425" s="280"/>
      <c r="DF425" s="280"/>
      <c r="DG425" s="280"/>
      <c r="DH425" s="280"/>
      <c r="DI425" s="280"/>
      <c r="DJ425" s="280"/>
      <c r="DK425" s="280"/>
      <c r="DL425" s="280"/>
      <c r="DM425" s="280"/>
      <c r="DN425" s="280"/>
      <c r="DO425" s="280"/>
      <c r="DP425" s="280"/>
      <c r="DQ425" s="280"/>
      <c r="DR425" s="280"/>
      <c r="DS425" s="280"/>
      <c r="DT425" s="280"/>
      <c r="DU425" s="280"/>
      <c r="DV425" s="280"/>
      <c r="DW425" s="280"/>
      <c r="DX425" s="280"/>
      <c r="DY425" s="280"/>
      <c r="DZ425" s="280"/>
      <c r="EA425" s="280"/>
      <c r="EB425" s="280"/>
      <c r="EC425" s="280"/>
      <c r="ED425" s="280"/>
      <c r="EE425" s="280"/>
      <c r="EF425" s="280"/>
      <c r="EG425" s="280"/>
    </row>
    <row r="426" spans="1:137" x14ac:dyDescent="0.25">
      <c r="A426" s="119"/>
      <c r="B426" s="119"/>
      <c r="C426" s="119"/>
      <c r="D426" s="119"/>
      <c r="E426" s="119"/>
      <c r="F426" s="119"/>
      <c r="G426" s="272"/>
      <c r="H426" s="119"/>
      <c r="I426" s="119"/>
      <c r="J426" s="111"/>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c r="BV426" s="280"/>
      <c r="BW426" s="280"/>
      <c r="BX426" s="280"/>
      <c r="BY426" s="280"/>
      <c r="BZ426" s="280"/>
      <c r="CA426" s="280"/>
      <c r="CB426" s="280"/>
      <c r="CC426" s="280"/>
      <c r="CD426" s="280"/>
      <c r="CE426" s="280"/>
      <c r="CF426" s="280"/>
      <c r="CG426" s="280"/>
      <c r="CH426" s="280"/>
      <c r="CI426" s="280"/>
      <c r="CJ426" s="280"/>
      <c r="CK426" s="280"/>
      <c r="CL426" s="280"/>
      <c r="CM426" s="280"/>
      <c r="CN426" s="280"/>
      <c r="CO426" s="280"/>
      <c r="CP426" s="280"/>
      <c r="CQ426" s="280"/>
      <c r="CR426" s="280"/>
      <c r="CS426" s="280"/>
      <c r="CT426" s="280"/>
      <c r="CU426" s="280"/>
      <c r="CV426" s="280"/>
      <c r="CW426" s="280"/>
      <c r="CX426" s="280"/>
      <c r="CY426" s="280"/>
      <c r="CZ426" s="280"/>
      <c r="DA426" s="280"/>
      <c r="DB426" s="280"/>
      <c r="DC426" s="280"/>
      <c r="DD426" s="280"/>
      <c r="DE426" s="280"/>
      <c r="DF426" s="280"/>
      <c r="DG426" s="280"/>
      <c r="DH426" s="280"/>
      <c r="DI426" s="280"/>
      <c r="DJ426" s="280"/>
      <c r="DK426" s="280"/>
      <c r="DL426" s="280"/>
      <c r="DM426" s="280"/>
      <c r="DN426" s="280"/>
      <c r="DO426" s="280"/>
      <c r="DP426" s="280"/>
      <c r="DQ426" s="280"/>
      <c r="DR426" s="280"/>
      <c r="DS426" s="280"/>
      <c r="DT426" s="280"/>
      <c r="DU426" s="280"/>
      <c r="DV426" s="280"/>
      <c r="DW426" s="280"/>
      <c r="DX426" s="280"/>
      <c r="DY426" s="280"/>
      <c r="DZ426" s="280"/>
      <c r="EA426" s="280"/>
      <c r="EB426" s="280"/>
      <c r="EC426" s="280"/>
      <c r="ED426" s="280"/>
      <c r="EE426" s="280"/>
      <c r="EF426" s="280"/>
      <c r="EG426" s="280"/>
    </row>
    <row r="427" spans="1:137" x14ac:dyDescent="0.25">
      <c r="A427" s="119"/>
      <c r="B427" s="119"/>
      <c r="C427" s="119"/>
      <c r="D427" s="119"/>
      <c r="E427" s="119"/>
      <c r="F427" s="119"/>
      <c r="G427" s="272"/>
      <c r="H427" s="119"/>
      <c r="I427" s="119"/>
      <c r="J427" s="111"/>
      <c r="V427" s="280"/>
      <c r="W427" s="280"/>
      <c r="X427" s="280"/>
      <c r="Y427" s="280"/>
      <c r="Z427" s="280"/>
      <c r="AA427" s="280"/>
      <c r="AB427" s="280"/>
      <c r="AC427" s="280"/>
      <c r="AD427" s="280"/>
      <c r="AE427" s="280"/>
      <c r="AF427" s="280"/>
      <c r="AG427" s="280"/>
      <c r="AH427" s="280"/>
      <c r="AI427" s="280"/>
      <c r="AJ427" s="280"/>
      <c r="AK427" s="280"/>
      <c r="AL427" s="280"/>
      <c r="AM427" s="280"/>
      <c r="AN427" s="280"/>
      <c r="AO427" s="280"/>
      <c r="AP427" s="280"/>
      <c r="AQ427" s="280"/>
      <c r="AR427" s="280"/>
      <c r="AS427" s="280"/>
      <c r="AT427" s="280"/>
      <c r="AU427" s="280"/>
      <c r="AV427" s="280"/>
      <c r="AW427" s="280"/>
      <c r="AX427" s="280"/>
      <c r="AY427" s="280"/>
      <c r="AZ427" s="280"/>
      <c r="BA427" s="280"/>
      <c r="BB427" s="280"/>
      <c r="BC427" s="280"/>
      <c r="BD427" s="280"/>
      <c r="BE427" s="280"/>
      <c r="BF427" s="280"/>
      <c r="BG427" s="280"/>
      <c r="BH427" s="280"/>
      <c r="BI427" s="280"/>
      <c r="BJ427" s="280"/>
      <c r="BK427" s="280"/>
      <c r="BL427" s="280"/>
      <c r="BM427" s="280"/>
      <c r="BN427" s="280"/>
      <c r="BO427" s="280"/>
      <c r="BP427" s="280"/>
      <c r="BQ427" s="280"/>
      <c r="BR427" s="280"/>
      <c r="BS427" s="280"/>
      <c r="BT427" s="280"/>
      <c r="BU427" s="280"/>
      <c r="BV427" s="280"/>
      <c r="BW427" s="280"/>
      <c r="BX427" s="280"/>
      <c r="BY427" s="280"/>
      <c r="BZ427" s="280"/>
      <c r="CA427" s="280"/>
      <c r="CB427" s="280"/>
      <c r="CC427" s="280"/>
      <c r="CD427" s="280"/>
      <c r="CE427" s="280"/>
      <c r="CF427" s="280"/>
      <c r="CG427" s="280"/>
      <c r="CH427" s="280"/>
      <c r="CI427" s="280"/>
      <c r="CJ427" s="280"/>
      <c r="CK427" s="280"/>
      <c r="CL427" s="280"/>
      <c r="CM427" s="280"/>
      <c r="CN427" s="280"/>
      <c r="CO427" s="280"/>
      <c r="CP427" s="280"/>
      <c r="CQ427" s="280"/>
      <c r="CR427" s="280"/>
      <c r="CS427" s="280"/>
      <c r="CT427" s="280"/>
      <c r="CU427" s="280"/>
      <c r="CV427" s="280"/>
      <c r="CW427" s="280"/>
      <c r="CX427" s="280"/>
      <c r="CY427" s="280"/>
      <c r="CZ427" s="280"/>
      <c r="DA427" s="280"/>
      <c r="DB427" s="280"/>
      <c r="DC427" s="280"/>
      <c r="DD427" s="280"/>
      <c r="DE427" s="280"/>
      <c r="DF427" s="280"/>
      <c r="DG427" s="280"/>
      <c r="DH427" s="280"/>
      <c r="DI427" s="280"/>
      <c r="DJ427" s="280"/>
      <c r="DK427" s="280"/>
      <c r="DL427" s="280"/>
      <c r="DM427" s="280"/>
      <c r="DN427" s="280"/>
      <c r="DO427" s="280"/>
      <c r="DP427" s="280"/>
      <c r="DQ427" s="280"/>
      <c r="DR427" s="280"/>
      <c r="DS427" s="280"/>
      <c r="DT427" s="280"/>
      <c r="DU427" s="280"/>
      <c r="DV427" s="280"/>
      <c r="DW427" s="280"/>
      <c r="DX427" s="280"/>
      <c r="DY427" s="280"/>
      <c r="DZ427" s="280"/>
      <c r="EA427" s="280"/>
      <c r="EB427" s="280"/>
      <c r="EC427" s="280"/>
      <c r="ED427" s="280"/>
      <c r="EE427" s="280"/>
      <c r="EF427" s="280"/>
      <c r="EG427" s="280"/>
    </row>
    <row r="428" spans="1:137" x14ac:dyDescent="0.25">
      <c r="A428" s="119"/>
      <c r="B428" s="119"/>
      <c r="C428" s="119"/>
      <c r="D428" s="119"/>
      <c r="E428" s="119"/>
      <c r="F428" s="119"/>
      <c r="G428" s="272"/>
      <c r="H428" s="119"/>
      <c r="I428" s="119"/>
      <c r="J428" s="111"/>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c r="BV428" s="280"/>
      <c r="BW428" s="280"/>
      <c r="BX428" s="280"/>
      <c r="BY428" s="280"/>
      <c r="BZ428" s="280"/>
      <c r="CA428" s="280"/>
      <c r="CB428" s="280"/>
      <c r="CC428" s="280"/>
      <c r="CD428" s="280"/>
      <c r="CE428" s="280"/>
      <c r="CF428" s="280"/>
      <c r="CG428" s="280"/>
      <c r="CH428" s="280"/>
      <c r="CI428" s="280"/>
      <c r="CJ428" s="280"/>
      <c r="CK428" s="280"/>
      <c r="CL428" s="280"/>
      <c r="CM428" s="280"/>
      <c r="CN428" s="280"/>
      <c r="CO428" s="280"/>
      <c r="CP428" s="280"/>
      <c r="CQ428" s="280"/>
      <c r="CR428" s="280"/>
      <c r="CS428" s="280"/>
      <c r="CT428" s="280"/>
      <c r="CU428" s="280"/>
      <c r="CV428" s="280"/>
      <c r="CW428" s="280"/>
      <c r="CX428" s="280"/>
      <c r="CY428" s="280"/>
      <c r="CZ428" s="280"/>
      <c r="DA428" s="280"/>
      <c r="DB428" s="280"/>
      <c r="DC428" s="280"/>
      <c r="DD428" s="280"/>
      <c r="DE428" s="280"/>
      <c r="DF428" s="280"/>
      <c r="DG428" s="280"/>
      <c r="DH428" s="280"/>
      <c r="DI428" s="280"/>
      <c r="DJ428" s="280"/>
      <c r="DK428" s="280"/>
      <c r="DL428" s="280"/>
      <c r="DM428" s="280"/>
      <c r="DN428" s="280"/>
      <c r="DO428" s="280"/>
      <c r="DP428" s="280"/>
      <c r="DQ428" s="280"/>
      <c r="DR428" s="280"/>
      <c r="DS428" s="280"/>
      <c r="DT428" s="280"/>
      <c r="DU428" s="280"/>
      <c r="DV428" s="280"/>
      <c r="DW428" s="280"/>
      <c r="DX428" s="280"/>
      <c r="DY428" s="280"/>
      <c r="DZ428" s="280"/>
      <c r="EA428" s="280"/>
      <c r="EB428" s="280"/>
      <c r="EC428" s="280"/>
      <c r="ED428" s="280"/>
      <c r="EE428" s="280"/>
      <c r="EF428" s="280"/>
      <c r="EG428" s="280"/>
    </row>
    <row r="429" spans="1:137" x14ac:dyDescent="0.25">
      <c r="A429" s="119"/>
      <c r="B429" s="119"/>
      <c r="C429" s="119"/>
      <c r="D429" s="119"/>
      <c r="E429" s="119"/>
      <c r="F429" s="119"/>
      <c r="G429" s="272"/>
      <c r="H429" s="119"/>
      <c r="I429" s="119"/>
      <c r="J429" s="111"/>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c r="BV429" s="280"/>
      <c r="BW429" s="280"/>
      <c r="BX429" s="280"/>
      <c r="BY429" s="280"/>
      <c r="BZ429" s="280"/>
      <c r="CA429" s="280"/>
      <c r="CB429" s="280"/>
      <c r="CC429" s="280"/>
      <c r="CD429" s="280"/>
      <c r="CE429" s="280"/>
      <c r="CF429" s="280"/>
      <c r="CG429" s="280"/>
      <c r="CH429" s="280"/>
      <c r="CI429" s="280"/>
      <c r="CJ429" s="280"/>
      <c r="CK429" s="280"/>
      <c r="CL429" s="280"/>
      <c r="CM429" s="280"/>
      <c r="CN429" s="280"/>
      <c r="CO429" s="280"/>
      <c r="CP429" s="280"/>
      <c r="CQ429" s="280"/>
      <c r="CR429" s="280"/>
      <c r="CS429" s="280"/>
      <c r="CT429" s="280"/>
      <c r="CU429" s="280"/>
      <c r="CV429" s="280"/>
      <c r="CW429" s="280"/>
      <c r="CX429" s="280"/>
      <c r="CY429" s="280"/>
      <c r="CZ429" s="280"/>
      <c r="DA429" s="280"/>
      <c r="DB429" s="280"/>
      <c r="DC429" s="280"/>
      <c r="DD429" s="280"/>
      <c r="DE429" s="280"/>
      <c r="DF429" s="280"/>
      <c r="DG429" s="280"/>
      <c r="DH429" s="280"/>
      <c r="DI429" s="280"/>
      <c r="DJ429" s="280"/>
      <c r="DK429" s="280"/>
      <c r="DL429" s="280"/>
      <c r="DM429" s="280"/>
      <c r="DN429" s="280"/>
      <c r="DO429" s="280"/>
      <c r="DP429" s="280"/>
      <c r="DQ429" s="280"/>
      <c r="DR429" s="280"/>
      <c r="DS429" s="280"/>
      <c r="DT429" s="280"/>
      <c r="DU429" s="280"/>
      <c r="DV429" s="280"/>
      <c r="DW429" s="280"/>
      <c r="DX429" s="280"/>
      <c r="DY429" s="280"/>
      <c r="DZ429" s="280"/>
      <c r="EA429" s="280"/>
      <c r="EB429" s="280"/>
      <c r="EC429" s="280"/>
      <c r="ED429" s="280"/>
      <c r="EE429" s="280"/>
      <c r="EF429" s="280"/>
      <c r="EG429" s="280"/>
    </row>
    <row r="430" spans="1:137" x14ac:dyDescent="0.25">
      <c r="A430" s="119"/>
      <c r="B430" s="119"/>
      <c r="C430" s="119"/>
      <c r="D430" s="119"/>
      <c r="E430" s="119"/>
      <c r="F430" s="119"/>
      <c r="G430" s="272"/>
      <c r="H430" s="119"/>
      <c r="I430" s="119"/>
      <c r="J430" s="111"/>
      <c r="V430" s="280"/>
      <c r="W430" s="280"/>
      <c r="X430" s="280"/>
      <c r="Y430" s="280"/>
      <c r="Z430" s="280"/>
      <c r="AA430" s="280"/>
      <c r="AB430" s="280"/>
      <c r="AC430" s="280"/>
      <c r="AD430" s="280"/>
      <c r="AE430" s="280"/>
      <c r="AF430" s="280"/>
      <c r="AG430" s="280"/>
      <c r="AH430" s="280"/>
      <c r="AI430" s="280"/>
      <c r="AJ430" s="280"/>
      <c r="AK430" s="280"/>
      <c r="AL430" s="280"/>
      <c r="AM430" s="280"/>
      <c r="AN430" s="280"/>
      <c r="AO430" s="280"/>
      <c r="AP430" s="280"/>
      <c r="AQ430" s="280"/>
      <c r="AR430" s="280"/>
      <c r="AS430" s="280"/>
      <c r="AT430" s="280"/>
      <c r="AU430" s="280"/>
      <c r="AV430" s="280"/>
      <c r="AW430" s="280"/>
      <c r="AX430" s="280"/>
      <c r="AY430" s="280"/>
      <c r="AZ430" s="280"/>
      <c r="BA430" s="280"/>
      <c r="BB430" s="280"/>
      <c r="BC430" s="280"/>
      <c r="BD430" s="280"/>
      <c r="BE430" s="280"/>
      <c r="BF430" s="280"/>
      <c r="BG430" s="280"/>
      <c r="BH430" s="280"/>
      <c r="BI430" s="280"/>
      <c r="BJ430" s="280"/>
      <c r="BK430" s="280"/>
      <c r="BL430" s="280"/>
      <c r="BM430" s="280"/>
      <c r="BN430" s="280"/>
      <c r="BO430" s="280"/>
      <c r="BP430" s="280"/>
      <c r="BQ430" s="280"/>
      <c r="BR430" s="280"/>
      <c r="BS430" s="280"/>
      <c r="BT430" s="280"/>
      <c r="BU430" s="280"/>
      <c r="BV430" s="280"/>
      <c r="BW430" s="280"/>
      <c r="BX430" s="280"/>
      <c r="BY430" s="280"/>
      <c r="BZ430" s="280"/>
      <c r="CA430" s="280"/>
      <c r="CB430" s="280"/>
      <c r="CC430" s="280"/>
      <c r="CD430" s="280"/>
      <c r="CE430" s="280"/>
      <c r="CF430" s="280"/>
      <c r="CG430" s="280"/>
      <c r="CH430" s="280"/>
      <c r="CI430" s="280"/>
      <c r="CJ430" s="280"/>
      <c r="CK430" s="280"/>
      <c r="CL430" s="280"/>
      <c r="CM430" s="280"/>
      <c r="CN430" s="280"/>
      <c r="CO430" s="280"/>
      <c r="CP430" s="280"/>
      <c r="CQ430" s="280"/>
      <c r="CR430" s="280"/>
      <c r="CS430" s="280"/>
      <c r="CT430" s="280"/>
      <c r="CU430" s="280"/>
      <c r="CV430" s="280"/>
      <c r="CW430" s="280"/>
      <c r="CX430" s="280"/>
      <c r="CY430" s="280"/>
      <c r="CZ430" s="280"/>
      <c r="DA430" s="280"/>
      <c r="DB430" s="280"/>
      <c r="DC430" s="280"/>
      <c r="DD430" s="280"/>
      <c r="DE430" s="280"/>
      <c r="DF430" s="280"/>
      <c r="DG430" s="280"/>
      <c r="DH430" s="280"/>
      <c r="DI430" s="280"/>
      <c r="DJ430" s="280"/>
      <c r="DK430" s="280"/>
      <c r="DL430" s="280"/>
      <c r="DM430" s="280"/>
      <c r="DN430" s="280"/>
      <c r="DO430" s="280"/>
      <c r="DP430" s="280"/>
      <c r="DQ430" s="280"/>
      <c r="DR430" s="280"/>
      <c r="DS430" s="280"/>
      <c r="DT430" s="280"/>
      <c r="DU430" s="280"/>
      <c r="DV430" s="280"/>
      <c r="DW430" s="280"/>
      <c r="DX430" s="280"/>
      <c r="DY430" s="280"/>
      <c r="DZ430" s="280"/>
      <c r="EA430" s="280"/>
      <c r="EB430" s="280"/>
      <c r="EC430" s="280"/>
      <c r="ED430" s="280"/>
      <c r="EE430" s="280"/>
      <c r="EF430" s="280"/>
      <c r="EG430" s="280"/>
    </row>
    <row r="431" spans="1:137" x14ac:dyDescent="0.25">
      <c r="A431" s="119"/>
      <c r="B431" s="119"/>
      <c r="C431" s="119"/>
      <c r="D431" s="119"/>
      <c r="E431" s="119"/>
      <c r="F431" s="119"/>
      <c r="G431" s="272"/>
      <c r="H431" s="119"/>
      <c r="I431" s="119"/>
      <c r="J431" s="111"/>
      <c r="V431" s="280"/>
      <c r="W431" s="280"/>
      <c r="X431" s="280"/>
      <c r="Y431" s="280"/>
      <c r="Z431" s="280"/>
      <c r="AA431" s="280"/>
      <c r="AB431" s="280"/>
      <c r="AC431" s="280"/>
      <c r="AD431" s="280"/>
      <c r="AE431" s="280"/>
      <c r="AF431" s="280"/>
      <c r="AG431" s="280"/>
      <c r="AH431" s="280"/>
      <c r="AI431" s="280"/>
      <c r="AJ431" s="280"/>
      <c r="AK431" s="280"/>
      <c r="AL431" s="280"/>
      <c r="AM431" s="280"/>
      <c r="AN431" s="280"/>
      <c r="AO431" s="280"/>
      <c r="AP431" s="280"/>
      <c r="AQ431" s="280"/>
      <c r="AR431" s="280"/>
      <c r="AS431" s="280"/>
      <c r="AT431" s="280"/>
      <c r="AU431" s="280"/>
      <c r="AV431" s="280"/>
      <c r="AW431" s="280"/>
      <c r="AX431" s="280"/>
      <c r="AY431" s="280"/>
      <c r="AZ431" s="280"/>
      <c r="BA431" s="280"/>
      <c r="BB431" s="280"/>
      <c r="BC431" s="280"/>
      <c r="BD431" s="280"/>
      <c r="BE431" s="280"/>
      <c r="BF431" s="280"/>
      <c r="BG431" s="280"/>
      <c r="BH431" s="280"/>
      <c r="BI431" s="280"/>
      <c r="BJ431" s="280"/>
      <c r="BK431" s="280"/>
      <c r="BL431" s="280"/>
      <c r="BM431" s="280"/>
      <c r="BN431" s="280"/>
      <c r="BO431" s="280"/>
      <c r="BP431" s="280"/>
      <c r="BQ431" s="280"/>
      <c r="BR431" s="280"/>
      <c r="BS431" s="280"/>
      <c r="BT431" s="280"/>
      <c r="BU431" s="280"/>
      <c r="BV431" s="280"/>
      <c r="BW431" s="280"/>
      <c r="BX431" s="280"/>
      <c r="BY431" s="280"/>
      <c r="BZ431" s="280"/>
      <c r="CA431" s="280"/>
      <c r="CB431" s="280"/>
      <c r="CC431" s="280"/>
      <c r="CD431" s="280"/>
      <c r="CE431" s="280"/>
      <c r="CF431" s="280"/>
      <c r="CG431" s="280"/>
      <c r="CH431" s="280"/>
      <c r="CI431" s="280"/>
      <c r="CJ431" s="280"/>
      <c r="CK431" s="280"/>
      <c r="CL431" s="280"/>
      <c r="CM431" s="280"/>
      <c r="CN431" s="280"/>
      <c r="CO431" s="280"/>
      <c r="CP431" s="280"/>
      <c r="CQ431" s="280"/>
      <c r="CR431" s="280"/>
      <c r="CS431" s="280"/>
      <c r="CT431" s="280"/>
      <c r="CU431" s="280"/>
      <c r="CV431" s="280"/>
      <c r="CW431" s="280"/>
      <c r="CX431" s="280"/>
      <c r="CY431" s="280"/>
      <c r="CZ431" s="280"/>
      <c r="DA431" s="280"/>
      <c r="DB431" s="280"/>
      <c r="DC431" s="280"/>
      <c r="DD431" s="280"/>
      <c r="DE431" s="280"/>
      <c r="DF431" s="280"/>
      <c r="DG431" s="280"/>
      <c r="DH431" s="280"/>
      <c r="DI431" s="280"/>
      <c r="DJ431" s="280"/>
      <c r="DK431" s="280"/>
      <c r="DL431" s="280"/>
      <c r="DM431" s="280"/>
      <c r="DN431" s="280"/>
      <c r="DO431" s="280"/>
      <c r="DP431" s="280"/>
      <c r="DQ431" s="280"/>
      <c r="DR431" s="280"/>
      <c r="DS431" s="280"/>
      <c r="DT431" s="280"/>
      <c r="DU431" s="280"/>
      <c r="DV431" s="280"/>
      <c r="DW431" s="280"/>
      <c r="DX431" s="280"/>
      <c r="DY431" s="280"/>
      <c r="DZ431" s="280"/>
      <c r="EA431" s="280"/>
      <c r="EB431" s="280"/>
      <c r="EC431" s="280"/>
      <c r="ED431" s="280"/>
      <c r="EE431" s="280"/>
      <c r="EF431" s="280"/>
      <c r="EG431" s="280"/>
    </row>
    <row r="432" spans="1:137" x14ac:dyDescent="0.25">
      <c r="A432" s="119"/>
      <c r="B432" s="119"/>
      <c r="C432" s="119"/>
      <c r="D432" s="119"/>
      <c r="E432" s="119"/>
      <c r="F432" s="119"/>
      <c r="G432" s="272"/>
      <c r="H432" s="119"/>
      <c r="I432" s="119"/>
      <c r="J432" s="111"/>
      <c r="V432" s="280"/>
      <c r="W432" s="280"/>
      <c r="X432" s="280"/>
      <c r="Y432" s="280"/>
      <c r="Z432" s="280"/>
      <c r="AA432" s="280"/>
      <c r="AB432" s="280"/>
      <c r="AC432" s="280"/>
      <c r="AD432" s="280"/>
      <c r="AE432" s="280"/>
      <c r="AF432" s="280"/>
      <c r="AG432" s="280"/>
      <c r="AH432" s="280"/>
      <c r="AI432" s="280"/>
      <c r="AJ432" s="280"/>
      <c r="AK432" s="280"/>
      <c r="AL432" s="280"/>
      <c r="AM432" s="280"/>
      <c r="AN432" s="280"/>
      <c r="AO432" s="280"/>
      <c r="AP432" s="280"/>
      <c r="AQ432" s="280"/>
      <c r="AR432" s="280"/>
      <c r="AS432" s="280"/>
      <c r="AT432" s="280"/>
      <c r="AU432" s="280"/>
      <c r="AV432" s="280"/>
      <c r="AW432" s="280"/>
      <c r="AX432" s="280"/>
      <c r="AY432" s="280"/>
      <c r="AZ432" s="280"/>
      <c r="BA432" s="280"/>
      <c r="BB432" s="280"/>
      <c r="BC432" s="280"/>
      <c r="BD432" s="280"/>
      <c r="BE432" s="280"/>
      <c r="BF432" s="280"/>
      <c r="BG432" s="280"/>
      <c r="BH432" s="280"/>
      <c r="BI432" s="280"/>
      <c r="BJ432" s="280"/>
      <c r="BK432" s="280"/>
      <c r="BL432" s="280"/>
      <c r="BM432" s="280"/>
      <c r="BN432" s="280"/>
      <c r="BO432" s="280"/>
      <c r="BP432" s="280"/>
      <c r="BQ432" s="280"/>
      <c r="BR432" s="280"/>
      <c r="BS432" s="280"/>
      <c r="BT432" s="280"/>
      <c r="BU432" s="280"/>
      <c r="BV432" s="280"/>
      <c r="BW432" s="280"/>
      <c r="BX432" s="280"/>
      <c r="BY432" s="280"/>
      <c r="BZ432" s="280"/>
      <c r="CA432" s="280"/>
      <c r="CB432" s="280"/>
      <c r="CC432" s="280"/>
      <c r="CD432" s="280"/>
      <c r="CE432" s="280"/>
      <c r="CF432" s="280"/>
      <c r="CG432" s="280"/>
      <c r="CH432" s="280"/>
      <c r="CI432" s="280"/>
      <c r="CJ432" s="280"/>
      <c r="CK432" s="280"/>
      <c r="CL432" s="280"/>
      <c r="CM432" s="280"/>
      <c r="CN432" s="280"/>
      <c r="CO432" s="280"/>
      <c r="CP432" s="280"/>
      <c r="CQ432" s="280"/>
      <c r="CR432" s="280"/>
      <c r="CS432" s="280"/>
      <c r="CT432" s="280"/>
      <c r="CU432" s="280"/>
      <c r="CV432" s="280"/>
      <c r="CW432" s="280"/>
      <c r="CX432" s="280"/>
      <c r="CY432" s="280"/>
      <c r="CZ432" s="280"/>
      <c r="DA432" s="280"/>
      <c r="DB432" s="280"/>
      <c r="DC432" s="280"/>
      <c r="DD432" s="280"/>
      <c r="DE432" s="280"/>
      <c r="DF432" s="280"/>
      <c r="DG432" s="280"/>
      <c r="DH432" s="280"/>
      <c r="DI432" s="280"/>
      <c r="DJ432" s="280"/>
      <c r="DK432" s="280"/>
      <c r="DL432" s="280"/>
      <c r="DM432" s="280"/>
      <c r="DN432" s="280"/>
      <c r="DO432" s="280"/>
      <c r="DP432" s="280"/>
      <c r="DQ432" s="280"/>
      <c r="DR432" s="280"/>
      <c r="DS432" s="280"/>
      <c r="DT432" s="280"/>
      <c r="DU432" s="280"/>
      <c r="DV432" s="280"/>
      <c r="DW432" s="280"/>
      <c r="DX432" s="280"/>
      <c r="DY432" s="280"/>
      <c r="DZ432" s="280"/>
      <c r="EA432" s="280"/>
      <c r="EB432" s="280"/>
      <c r="EC432" s="280"/>
      <c r="ED432" s="280"/>
      <c r="EE432" s="280"/>
      <c r="EF432" s="280"/>
      <c r="EG432" s="280"/>
    </row>
    <row r="433" spans="1:137" x14ac:dyDescent="0.25">
      <c r="A433" s="119"/>
      <c r="B433" s="119"/>
      <c r="C433" s="119"/>
      <c r="D433" s="119"/>
      <c r="E433" s="119"/>
      <c r="F433" s="119"/>
      <c r="G433" s="272"/>
      <c r="H433" s="119"/>
      <c r="I433" s="119"/>
      <c r="J433" s="111"/>
      <c r="V433" s="280"/>
      <c r="W433" s="280"/>
      <c r="X433" s="280"/>
      <c r="Y433" s="280"/>
      <c r="Z433" s="280"/>
      <c r="AA433" s="280"/>
      <c r="AB433" s="280"/>
      <c r="AC433" s="280"/>
      <c r="AD433" s="280"/>
      <c r="AE433" s="280"/>
      <c r="AF433" s="280"/>
      <c r="AG433" s="280"/>
      <c r="AH433" s="280"/>
      <c r="AI433" s="280"/>
      <c r="AJ433" s="280"/>
      <c r="AK433" s="280"/>
      <c r="AL433" s="280"/>
      <c r="AM433" s="280"/>
      <c r="AN433" s="280"/>
      <c r="AO433" s="280"/>
      <c r="AP433" s="280"/>
      <c r="AQ433" s="280"/>
      <c r="AR433" s="280"/>
      <c r="AS433" s="280"/>
      <c r="AT433" s="280"/>
      <c r="AU433" s="280"/>
      <c r="AV433" s="280"/>
      <c r="AW433" s="280"/>
      <c r="AX433" s="280"/>
      <c r="AY433" s="280"/>
      <c r="AZ433" s="280"/>
      <c r="BA433" s="280"/>
      <c r="BB433" s="280"/>
      <c r="BC433" s="280"/>
      <c r="BD433" s="280"/>
      <c r="BE433" s="280"/>
      <c r="BF433" s="280"/>
      <c r="BG433" s="280"/>
      <c r="BH433" s="280"/>
      <c r="BI433" s="280"/>
      <c r="BJ433" s="280"/>
      <c r="BK433" s="280"/>
      <c r="BL433" s="280"/>
      <c r="BM433" s="280"/>
      <c r="BN433" s="280"/>
      <c r="BO433" s="280"/>
      <c r="BP433" s="280"/>
      <c r="BQ433" s="280"/>
      <c r="BR433" s="280"/>
      <c r="BS433" s="280"/>
      <c r="BT433" s="280"/>
      <c r="BU433" s="280"/>
      <c r="BV433" s="280"/>
      <c r="BW433" s="280"/>
      <c r="BX433" s="280"/>
      <c r="BY433" s="280"/>
      <c r="BZ433" s="280"/>
      <c r="CA433" s="280"/>
      <c r="CB433" s="280"/>
      <c r="CC433" s="280"/>
      <c r="CD433" s="280"/>
      <c r="CE433" s="280"/>
      <c r="CF433" s="280"/>
      <c r="CG433" s="280"/>
      <c r="CH433" s="280"/>
      <c r="CI433" s="280"/>
      <c r="CJ433" s="280"/>
      <c r="CK433" s="280"/>
      <c r="CL433" s="280"/>
      <c r="CM433" s="280"/>
      <c r="CN433" s="280"/>
      <c r="CO433" s="280"/>
      <c r="CP433" s="280"/>
      <c r="CQ433" s="280"/>
      <c r="CR433" s="280"/>
      <c r="CS433" s="280"/>
      <c r="CT433" s="280"/>
      <c r="CU433" s="280"/>
      <c r="CV433" s="280"/>
      <c r="CW433" s="280"/>
      <c r="CX433" s="280"/>
      <c r="CY433" s="280"/>
      <c r="CZ433" s="280"/>
      <c r="DA433" s="280"/>
      <c r="DB433" s="280"/>
      <c r="DC433" s="280"/>
      <c r="DD433" s="280"/>
      <c r="DE433" s="280"/>
      <c r="DF433" s="280"/>
      <c r="DG433" s="280"/>
      <c r="DH433" s="280"/>
      <c r="DI433" s="280"/>
      <c r="DJ433" s="280"/>
      <c r="DK433" s="280"/>
      <c r="DL433" s="280"/>
      <c r="DM433" s="280"/>
      <c r="DN433" s="280"/>
      <c r="DO433" s="280"/>
      <c r="DP433" s="280"/>
      <c r="DQ433" s="280"/>
      <c r="DR433" s="280"/>
      <c r="DS433" s="280"/>
      <c r="DT433" s="280"/>
      <c r="DU433" s="280"/>
      <c r="DV433" s="280"/>
      <c r="DW433" s="280"/>
      <c r="DX433" s="280"/>
      <c r="DY433" s="280"/>
      <c r="DZ433" s="280"/>
      <c r="EA433" s="280"/>
      <c r="EB433" s="280"/>
      <c r="EC433" s="280"/>
      <c r="ED433" s="280"/>
      <c r="EE433" s="280"/>
      <c r="EF433" s="280"/>
      <c r="EG433" s="280"/>
    </row>
    <row r="434" spans="1:137" x14ac:dyDescent="0.25">
      <c r="A434" s="119"/>
      <c r="B434" s="119"/>
      <c r="C434" s="119"/>
      <c r="D434" s="119"/>
      <c r="E434" s="119"/>
      <c r="F434" s="119"/>
      <c r="G434" s="272"/>
      <c r="H434" s="119"/>
      <c r="I434" s="119"/>
      <c r="J434" s="111"/>
      <c r="V434" s="280"/>
      <c r="W434" s="280"/>
      <c r="X434" s="280"/>
      <c r="Y434" s="280"/>
      <c r="Z434" s="280"/>
      <c r="AA434" s="280"/>
      <c r="AB434" s="280"/>
      <c r="AC434" s="280"/>
      <c r="AD434" s="280"/>
      <c r="AE434" s="280"/>
      <c r="AF434" s="280"/>
      <c r="AG434" s="280"/>
      <c r="AH434" s="280"/>
      <c r="AI434" s="280"/>
      <c r="AJ434" s="280"/>
      <c r="AK434" s="280"/>
      <c r="AL434" s="280"/>
      <c r="AM434" s="280"/>
      <c r="AN434" s="280"/>
      <c r="AO434" s="280"/>
      <c r="AP434" s="280"/>
      <c r="AQ434" s="280"/>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280"/>
      <c r="BP434" s="280"/>
      <c r="BQ434" s="280"/>
      <c r="BR434" s="280"/>
      <c r="BS434" s="280"/>
      <c r="BT434" s="280"/>
      <c r="BU434" s="280"/>
      <c r="BV434" s="280"/>
      <c r="BW434" s="280"/>
      <c r="BX434" s="280"/>
      <c r="BY434" s="280"/>
      <c r="BZ434" s="280"/>
      <c r="CA434" s="280"/>
      <c r="CB434" s="280"/>
      <c r="CC434" s="280"/>
      <c r="CD434" s="280"/>
      <c r="CE434" s="280"/>
      <c r="CF434" s="280"/>
      <c r="CG434" s="280"/>
      <c r="CH434" s="280"/>
      <c r="CI434" s="280"/>
      <c r="CJ434" s="280"/>
      <c r="CK434" s="280"/>
      <c r="CL434" s="280"/>
      <c r="CM434" s="280"/>
      <c r="CN434" s="280"/>
      <c r="CO434" s="280"/>
      <c r="CP434" s="280"/>
      <c r="CQ434" s="280"/>
      <c r="CR434" s="280"/>
      <c r="CS434" s="280"/>
      <c r="CT434" s="280"/>
      <c r="CU434" s="280"/>
      <c r="CV434" s="280"/>
      <c r="CW434" s="280"/>
      <c r="CX434" s="280"/>
      <c r="CY434" s="280"/>
      <c r="CZ434" s="280"/>
      <c r="DA434" s="280"/>
      <c r="DB434" s="280"/>
      <c r="DC434" s="280"/>
      <c r="DD434" s="280"/>
      <c r="DE434" s="280"/>
      <c r="DF434" s="280"/>
      <c r="DG434" s="280"/>
      <c r="DH434" s="280"/>
      <c r="DI434" s="280"/>
      <c r="DJ434" s="280"/>
      <c r="DK434" s="280"/>
      <c r="DL434" s="280"/>
      <c r="DM434" s="280"/>
      <c r="DN434" s="280"/>
      <c r="DO434" s="280"/>
      <c r="DP434" s="280"/>
      <c r="DQ434" s="280"/>
      <c r="DR434" s="280"/>
      <c r="DS434" s="280"/>
      <c r="DT434" s="280"/>
      <c r="DU434" s="280"/>
      <c r="DV434" s="280"/>
      <c r="DW434" s="280"/>
      <c r="DX434" s="280"/>
      <c r="DY434" s="280"/>
      <c r="DZ434" s="280"/>
      <c r="EA434" s="280"/>
      <c r="EB434" s="280"/>
      <c r="EC434" s="280"/>
      <c r="ED434" s="280"/>
      <c r="EE434" s="280"/>
      <c r="EF434" s="280"/>
      <c r="EG434" s="280"/>
    </row>
    <row r="435" spans="1:137" x14ac:dyDescent="0.25">
      <c r="A435" s="119"/>
      <c r="B435" s="119"/>
      <c r="C435" s="119"/>
      <c r="D435" s="119"/>
      <c r="E435" s="119"/>
      <c r="F435" s="119"/>
      <c r="G435" s="272"/>
      <c r="H435" s="119"/>
      <c r="I435" s="119"/>
      <c r="J435" s="111"/>
      <c r="V435" s="280"/>
      <c r="W435" s="280"/>
      <c r="X435" s="280"/>
      <c r="Y435" s="280"/>
      <c r="Z435" s="280"/>
      <c r="AA435" s="280"/>
      <c r="AB435" s="280"/>
      <c r="AC435" s="280"/>
      <c r="AD435" s="280"/>
      <c r="AE435" s="280"/>
      <c r="AF435" s="280"/>
      <c r="AG435" s="280"/>
      <c r="AH435" s="280"/>
      <c r="AI435" s="280"/>
      <c r="AJ435" s="280"/>
      <c r="AK435" s="280"/>
      <c r="AL435" s="280"/>
      <c r="AM435" s="280"/>
      <c r="AN435" s="280"/>
      <c r="AO435" s="280"/>
      <c r="AP435" s="280"/>
      <c r="AQ435" s="280"/>
      <c r="AR435" s="280"/>
      <c r="AS435" s="280"/>
      <c r="AT435" s="280"/>
      <c r="AU435" s="280"/>
      <c r="AV435" s="280"/>
      <c r="AW435" s="280"/>
      <c r="AX435" s="280"/>
      <c r="AY435" s="280"/>
      <c r="AZ435" s="280"/>
      <c r="BA435" s="280"/>
      <c r="BB435" s="280"/>
      <c r="BC435" s="280"/>
      <c r="BD435" s="280"/>
      <c r="BE435" s="280"/>
      <c r="BF435" s="280"/>
      <c r="BG435" s="280"/>
      <c r="BH435" s="280"/>
      <c r="BI435" s="280"/>
      <c r="BJ435" s="280"/>
      <c r="BK435" s="280"/>
      <c r="BL435" s="280"/>
      <c r="BM435" s="280"/>
      <c r="BN435" s="280"/>
      <c r="BO435" s="280"/>
      <c r="BP435" s="280"/>
      <c r="BQ435" s="280"/>
      <c r="BR435" s="280"/>
      <c r="BS435" s="280"/>
      <c r="BT435" s="280"/>
      <c r="BU435" s="280"/>
      <c r="BV435" s="280"/>
      <c r="BW435" s="280"/>
      <c r="BX435" s="280"/>
      <c r="BY435" s="280"/>
      <c r="BZ435" s="280"/>
      <c r="CA435" s="280"/>
      <c r="CB435" s="280"/>
      <c r="CC435" s="280"/>
      <c r="CD435" s="280"/>
      <c r="CE435" s="280"/>
      <c r="CF435" s="280"/>
      <c r="CG435" s="280"/>
      <c r="CH435" s="280"/>
      <c r="CI435" s="280"/>
      <c r="CJ435" s="280"/>
      <c r="CK435" s="280"/>
      <c r="CL435" s="280"/>
      <c r="CM435" s="280"/>
      <c r="CN435" s="280"/>
      <c r="CO435" s="280"/>
      <c r="CP435" s="280"/>
      <c r="CQ435" s="280"/>
      <c r="CR435" s="280"/>
      <c r="CS435" s="280"/>
      <c r="CT435" s="280"/>
      <c r="CU435" s="280"/>
      <c r="CV435" s="280"/>
      <c r="CW435" s="280"/>
      <c r="CX435" s="280"/>
      <c r="CY435" s="280"/>
      <c r="CZ435" s="280"/>
      <c r="DA435" s="280"/>
      <c r="DB435" s="280"/>
      <c r="DC435" s="280"/>
      <c r="DD435" s="280"/>
      <c r="DE435" s="280"/>
      <c r="DF435" s="280"/>
      <c r="DG435" s="280"/>
      <c r="DH435" s="280"/>
      <c r="DI435" s="280"/>
      <c r="DJ435" s="280"/>
      <c r="DK435" s="280"/>
      <c r="DL435" s="280"/>
      <c r="DM435" s="280"/>
      <c r="DN435" s="280"/>
      <c r="DO435" s="280"/>
      <c r="DP435" s="280"/>
      <c r="DQ435" s="280"/>
      <c r="DR435" s="280"/>
      <c r="DS435" s="280"/>
      <c r="DT435" s="280"/>
      <c r="DU435" s="280"/>
      <c r="DV435" s="280"/>
      <c r="DW435" s="280"/>
      <c r="DX435" s="280"/>
      <c r="DY435" s="280"/>
      <c r="DZ435" s="280"/>
      <c r="EA435" s="280"/>
      <c r="EB435" s="280"/>
      <c r="EC435" s="280"/>
      <c r="ED435" s="280"/>
      <c r="EE435" s="280"/>
      <c r="EF435" s="280"/>
      <c r="EG435" s="280"/>
    </row>
    <row r="436" spans="1:137" x14ac:dyDescent="0.25">
      <c r="A436" s="119"/>
      <c r="B436" s="119"/>
      <c r="C436" s="119"/>
      <c r="D436" s="119"/>
      <c r="E436" s="119"/>
      <c r="F436" s="119"/>
      <c r="G436" s="272"/>
      <c r="H436" s="119"/>
      <c r="I436" s="119"/>
      <c r="J436" s="111"/>
      <c r="V436" s="280"/>
      <c r="W436" s="280"/>
      <c r="X436" s="280"/>
      <c r="Y436" s="280"/>
      <c r="Z436" s="280"/>
      <c r="AA436" s="280"/>
      <c r="AB436" s="280"/>
      <c r="AC436" s="280"/>
      <c r="AD436" s="280"/>
      <c r="AE436" s="280"/>
      <c r="AF436" s="280"/>
      <c r="AG436" s="280"/>
      <c r="AH436" s="280"/>
      <c r="AI436" s="280"/>
      <c r="AJ436" s="280"/>
      <c r="AK436" s="280"/>
      <c r="AL436" s="280"/>
      <c r="AM436" s="280"/>
      <c r="AN436" s="280"/>
      <c r="AO436" s="280"/>
      <c r="AP436" s="280"/>
      <c r="AQ436" s="280"/>
      <c r="AR436" s="280"/>
      <c r="AS436" s="280"/>
      <c r="AT436" s="280"/>
      <c r="AU436" s="280"/>
      <c r="AV436" s="280"/>
      <c r="AW436" s="280"/>
      <c r="AX436" s="280"/>
      <c r="AY436" s="280"/>
      <c r="AZ436" s="280"/>
      <c r="BA436" s="280"/>
      <c r="BB436" s="280"/>
      <c r="BC436" s="280"/>
      <c r="BD436" s="280"/>
      <c r="BE436" s="280"/>
      <c r="BF436" s="280"/>
      <c r="BG436" s="280"/>
      <c r="BH436" s="280"/>
      <c r="BI436" s="280"/>
      <c r="BJ436" s="280"/>
      <c r="BK436" s="280"/>
      <c r="BL436" s="280"/>
      <c r="BM436" s="280"/>
      <c r="BN436" s="280"/>
      <c r="BO436" s="280"/>
      <c r="BP436" s="280"/>
      <c r="BQ436" s="280"/>
      <c r="BR436" s="280"/>
      <c r="BS436" s="280"/>
      <c r="BT436" s="280"/>
      <c r="BU436" s="280"/>
      <c r="BV436" s="280"/>
      <c r="BW436" s="280"/>
      <c r="BX436" s="280"/>
      <c r="BY436" s="280"/>
      <c r="BZ436" s="280"/>
      <c r="CA436" s="280"/>
      <c r="CB436" s="280"/>
      <c r="CC436" s="280"/>
      <c r="CD436" s="280"/>
      <c r="CE436" s="280"/>
      <c r="CF436" s="280"/>
      <c r="CG436" s="280"/>
      <c r="CH436" s="280"/>
      <c r="CI436" s="280"/>
      <c r="CJ436" s="280"/>
      <c r="CK436" s="280"/>
      <c r="CL436" s="280"/>
      <c r="CM436" s="280"/>
      <c r="CN436" s="280"/>
      <c r="CO436" s="280"/>
      <c r="CP436" s="280"/>
      <c r="CQ436" s="280"/>
      <c r="CR436" s="280"/>
      <c r="CS436" s="280"/>
      <c r="CT436" s="280"/>
      <c r="CU436" s="280"/>
      <c r="CV436" s="280"/>
      <c r="CW436" s="280"/>
      <c r="CX436" s="280"/>
      <c r="CY436" s="280"/>
      <c r="CZ436" s="280"/>
      <c r="DA436" s="280"/>
      <c r="DB436" s="280"/>
      <c r="DC436" s="280"/>
      <c r="DD436" s="280"/>
      <c r="DE436" s="280"/>
      <c r="DF436" s="280"/>
      <c r="DG436" s="280"/>
      <c r="DH436" s="280"/>
      <c r="DI436" s="280"/>
      <c r="DJ436" s="280"/>
      <c r="DK436" s="280"/>
      <c r="DL436" s="280"/>
      <c r="DM436" s="280"/>
      <c r="DN436" s="280"/>
      <c r="DO436" s="280"/>
      <c r="DP436" s="280"/>
      <c r="DQ436" s="280"/>
      <c r="DR436" s="280"/>
      <c r="DS436" s="280"/>
      <c r="DT436" s="280"/>
      <c r="DU436" s="280"/>
      <c r="DV436" s="280"/>
      <c r="DW436" s="280"/>
      <c r="DX436" s="280"/>
      <c r="DY436" s="280"/>
      <c r="DZ436" s="280"/>
      <c r="EA436" s="280"/>
      <c r="EB436" s="280"/>
      <c r="EC436" s="280"/>
      <c r="ED436" s="280"/>
      <c r="EE436" s="280"/>
      <c r="EF436" s="280"/>
      <c r="EG436" s="280"/>
    </row>
    <row r="437" spans="1:137" x14ac:dyDescent="0.25">
      <c r="A437" s="119"/>
      <c r="B437" s="119"/>
      <c r="C437" s="119"/>
      <c r="D437" s="119"/>
      <c r="E437" s="119"/>
      <c r="F437" s="119"/>
      <c r="G437" s="272"/>
      <c r="H437" s="119"/>
      <c r="I437" s="119"/>
      <c r="J437" s="111"/>
      <c r="V437" s="280"/>
      <c r="W437" s="280"/>
      <c r="X437" s="280"/>
      <c r="Y437" s="280"/>
      <c r="Z437" s="280"/>
      <c r="AA437" s="280"/>
      <c r="AB437" s="280"/>
      <c r="AC437" s="280"/>
      <c r="AD437" s="280"/>
      <c r="AE437" s="280"/>
      <c r="AF437" s="280"/>
      <c r="AG437" s="280"/>
      <c r="AH437" s="280"/>
      <c r="AI437" s="280"/>
      <c r="AJ437" s="280"/>
      <c r="AK437" s="280"/>
      <c r="AL437" s="280"/>
      <c r="AM437" s="280"/>
      <c r="AN437" s="280"/>
      <c r="AO437" s="280"/>
      <c r="AP437" s="280"/>
      <c r="AQ437" s="280"/>
      <c r="AR437" s="280"/>
      <c r="AS437" s="280"/>
      <c r="AT437" s="280"/>
      <c r="AU437" s="280"/>
      <c r="AV437" s="280"/>
      <c r="AW437" s="280"/>
      <c r="AX437" s="280"/>
      <c r="AY437" s="280"/>
      <c r="AZ437" s="280"/>
      <c r="BA437" s="280"/>
      <c r="BB437" s="280"/>
      <c r="BC437" s="280"/>
      <c r="BD437" s="280"/>
      <c r="BE437" s="280"/>
      <c r="BF437" s="280"/>
      <c r="BG437" s="280"/>
      <c r="BH437" s="280"/>
      <c r="BI437" s="280"/>
      <c r="BJ437" s="280"/>
      <c r="BK437" s="280"/>
      <c r="BL437" s="280"/>
      <c r="BM437" s="280"/>
      <c r="BN437" s="280"/>
      <c r="BO437" s="280"/>
      <c r="BP437" s="280"/>
      <c r="BQ437" s="280"/>
      <c r="BR437" s="280"/>
      <c r="BS437" s="280"/>
      <c r="BT437" s="280"/>
      <c r="BU437" s="280"/>
      <c r="BV437" s="280"/>
      <c r="BW437" s="280"/>
      <c r="BX437" s="280"/>
      <c r="BY437" s="280"/>
      <c r="BZ437" s="280"/>
      <c r="CA437" s="280"/>
      <c r="CB437" s="280"/>
      <c r="CC437" s="280"/>
      <c r="CD437" s="280"/>
      <c r="CE437" s="280"/>
      <c r="CF437" s="280"/>
      <c r="CG437" s="280"/>
      <c r="CH437" s="280"/>
      <c r="CI437" s="280"/>
      <c r="CJ437" s="280"/>
      <c r="CK437" s="280"/>
      <c r="CL437" s="280"/>
      <c r="CM437" s="280"/>
      <c r="CN437" s="280"/>
      <c r="CO437" s="280"/>
      <c r="CP437" s="280"/>
      <c r="CQ437" s="280"/>
      <c r="CR437" s="280"/>
      <c r="CS437" s="280"/>
      <c r="CT437" s="280"/>
      <c r="CU437" s="280"/>
      <c r="CV437" s="280"/>
      <c r="CW437" s="280"/>
      <c r="CX437" s="280"/>
      <c r="CY437" s="280"/>
      <c r="CZ437" s="280"/>
      <c r="DA437" s="280"/>
      <c r="DB437" s="280"/>
      <c r="DC437" s="280"/>
      <c r="DD437" s="280"/>
      <c r="DE437" s="280"/>
      <c r="DF437" s="280"/>
      <c r="DG437" s="280"/>
      <c r="DH437" s="280"/>
      <c r="DI437" s="280"/>
      <c r="DJ437" s="280"/>
      <c r="DK437" s="280"/>
      <c r="DL437" s="280"/>
      <c r="DM437" s="280"/>
      <c r="DN437" s="280"/>
      <c r="DO437" s="280"/>
      <c r="DP437" s="280"/>
      <c r="DQ437" s="280"/>
      <c r="DR437" s="280"/>
      <c r="DS437" s="280"/>
      <c r="DT437" s="280"/>
      <c r="DU437" s="280"/>
      <c r="DV437" s="280"/>
      <c r="DW437" s="280"/>
      <c r="DX437" s="280"/>
      <c r="DY437" s="280"/>
      <c r="DZ437" s="280"/>
      <c r="EA437" s="280"/>
      <c r="EB437" s="280"/>
      <c r="EC437" s="280"/>
      <c r="ED437" s="280"/>
      <c r="EE437" s="280"/>
      <c r="EF437" s="280"/>
      <c r="EG437" s="280"/>
    </row>
    <row r="438" spans="1:137" x14ac:dyDescent="0.25">
      <c r="A438" s="119"/>
      <c r="B438" s="119"/>
      <c r="C438" s="119"/>
      <c r="D438" s="119"/>
      <c r="E438" s="119"/>
      <c r="F438" s="119"/>
      <c r="G438" s="272"/>
      <c r="H438" s="119"/>
      <c r="I438" s="119"/>
      <c r="J438" s="111"/>
      <c r="V438" s="280"/>
      <c r="W438" s="280"/>
      <c r="X438" s="280"/>
      <c r="Y438" s="280"/>
      <c r="Z438" s="280"/>
      <c r="AA438" s="280"/>
      <c r="AB438" s="280"/>
      <c r="AC438" s="280"/>
      <c r="AD438" s="280"/>
      <c r="AE438" s="280"/>
      <c r="AF438" s="280"/>
      <c r="AG438" s="280"/>
      <c r="AH438" s="280"/>
      <c r="AI438" s="280"/>
      <c r="AJ438" s="280"/>
      <c r="AK438" s="280"/>
      <c r="AL438" s="280"/>
      <c r="AM438" s="280"/>
      <c r="AN438" s="280"/>
      <c r="AO438" s="280"/>
      <c r="AP438" s="280"/>
      <c r="AQ438" s="280"/>
      <c r="AR438" s="280"/>
      <c r="AS438" s="280"/>
      <c r="AT438" s="280"/>
      <c r="AU438" s="280"/>
      <c r="AV438" s="280"/>
      <c r="AW438" s="280"/>
      <c r="AX438" s="280"/>
      <c r="AY438" s="280"/>
      <c r="AZ438" s="280"/>
      <c r="BA438" s="280"/>
      <c r="BB438" s="280"/>
      <c r="BC438" s="280"/>
      <c r="BD438" s="280"/>
      <c r="BE438" s="280"/>
      <c r="BF438" s="280"/>
      <c r="BG438" s="280"/>
      <c r="BH438" s="280"/>
      <c r="BI438" s="280"/>
      <c r="BJ438" s="280"/>
      <c r="BK438" s="280"/>
      <c r="BL438" s="280"/>
      <c r="BM438" s="280"/>
      <c r="BN438" s="280"/>
      <c r="BO438" s="280"/>
      <c r="BP438" s="280"/>
      <c r="BQ438" s="280"/>
      <c r="BR438" s="280"/>
      <c r="BS438" s="280"/>
      <c r="BT438" s="280"/>
      <c r="BU438" s="280"/>
      <c r="BV438" s="280"/>
      <c r="BW438" s="280"/>
      <c r="BX438" s="280"/>
      <c r="BY438" s="280"/>
      <c r="BZ438" s="280"/>
      <c r="CA438" s="280"/>
      <c r="CB438" s="280"/>
      <c r="CC438" s="280"/>
      <c r="CD438" s="280"/>
      <c r="CE438" s="280"/>
      <c r="CF438" s="280"/>
      <c r="CG438" s="280"/>
      <c r="CH438" s="280"/>
      <c r="CI438" s="280"/>
      <c r="CJ438" s="280"/>
      <c r="CK438" s="280"/>
      <c r="CL438" s="280"/>
      <c r="CM438" s="280"/>
      <c r="CN438" s="280"/>
      <c r="CO438" s="280"/>
      <c r="CP438" s="280"/>
      <c r="CQ438" s="280"/>
      <c r="CR438" s="280"/>
      <c r="CS438" s="280"/>
      <c r="CT438" s="280"/>
      <c r="CU438" s="280"/>
      <c r="CV438" s="280"/>
      <c r="CW438" s="280"/>
      <c r="CX438" s="280"/>
      <c r="CY438" s="280"/>
      <c r="CZ438" s="280"/>
      <c r="DA438" s="280"/>
      <c r="DB438" s="280"/>
      <c r="DC438" s="280"/>
      <c r="DD438" s="280"/>
      <c r="DE438" s="280"/>
      <c r="DF438" s="280"/>
      <c r="DG438" s="280"/>
      <c r="DH438" s="280"/>
      <c r="DI438" s="280"/>
      <c r="DJ438" s="280"/>
      <c r="DK438" s="280"/>
      <c r="DL438" s="280"/>
      <c r="DM438" s="280"/>
      <c r="DN438" s="280"/>
      <c r="DO438" s="280"/>
      <c r="DP438" s="280"/>
      <c r="DQ438" s="280"/>
      <c r="DR438" s="280"/>
      <c r="DS438" s="280"/>
      <c r="DT438" s="280"/>
      <c r="DU438" s="280"/>
      <c r="DV438" s="280"/>
      <c r="DW438" s="280"/>
      <c r="DX438" s="280"/>
      <c r="DY438" s="280"/>
      <c r="DZ438" s="280"/>
      <c r="EA438" s="280"/>
      <c r="EB438" s="280"/>
      <c r="EC438" s="280"/>
      <c r="ED438" s="280"/>
      <c r="EE438" s="280"/>
      <c r="EF438" s="280"/>
      <c r="EG438" s="280"/>
    </row>
    <row r="439" spans="1:137" x14ac:dyDescent="0.25">
      <c r="A439" s="119"/>
      <c r="B439" s="119"/>
      <c r="C439" s="119"/>
      <c r="D439" s="119"/>
      <c r="E439" s="119"/>
      <c r="F439" s="119"/>
      <c r="G439" s="272"/>
      <c r="H439" s="119"/>
      <c r="I439" s="119"/>
      <c r="J439" s="111"/>
      <c r="V439" s="280"/>
      <c r="W439" s="280"/>
      <c r="X439" s="280"/>
      <c r="Y439" s="280"/>
      <c r="Z439" s="280"/>
      <c r="AA439" s="280"/>
      <c r="AB439" s="280"/>
      <c r="AC439" s="280"/>
      <c r="AD439" s="280"/>
      <c r="AE439" s="280"/>
      <c r="AF439" s="280"/>
      <c r="AG439" s="280"/>
      <c r="AH439" s="280"/>
      <c r="AI439" s="280"/>
      <c r="AJ439" s="280"/>
      <c r="AK439" s="280"/>
      <c r="AL439" s="280"/>
      <c r="AM439" s="280"/>
      <c r="AN439" s="280"/>
      <c r="AO439" s="280"/>
      <c r="AP439" s="280"/>
      <c r="AQ439" s="280"/>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280"/>
      <c r="BP439" s="280"/>
      <c r="BQ439" s="280"/>
      <c r="BR439" s="280"/>
      <c r="BS439" s="280"/>
      <c r="BT439" s="280"/>
      <c r="BU439" s="280"/>
      <c r="BV439" s="280"/>
      <c r="BW439" s="280"/>
      <c r="BX439" s="280"/>
      <c r="BY439" s="280"/>
      <c r="BZ439" s="280"/>
      <c r="CA439" s="280"/>
      <c r="CB439" s="280"/>
      <c r="CC439" s="280"/>
      <c r="CD439" s="280"/>
      <c r="CE439" s="280"/>
      <c r="CF439" s="280"/>
      <c r="CG439" s="280"/>
      <c r="CH439" s="280"/>
      <c r="CI439" s="280"/>
      <c r="CJ439" s="280"/>
      <c r="CK439" s="280"/>
      <c r="CL439" s="280"/>
      <c r="CM439" s="280"/>
      <c r="CN439" s="280"/>
      <c r="CO439" s="280"/>
      <c r="CP439" s="280"/>
      <c r="CQ439" s="280"/>
      <c r="CR439" s="280"/>
      <c r="CS439" s="280"/>
      <c r="CT439" s="280"/>
      <c r="CU439" s="280"/>
      <c r="CV439" s="280"/>
      <c r="CW439" s="280"/>
      <c r="CX439" s="280"/>
      <c r="CY439" s="280"/>
      <c r="CZ439" s="280"/>
      <c r="DA439" s="280"/>
      <c r="DB439" s="280"/>
      <c r="DC439" s="280"/>
      <c r="DD439" s="280"/>
      <c r="DE439" s="280"/>
      <c r="DF439" s="280"/>
      <c r="DG439" s="280"/>
      <c r="DH439" s="280"/>
      <c r="DI439" s="280"/>
      <c r="DJ439" s="280"/>
      <c r="DK439" s="280"/>
      <c r="DL439" s="280"/>
      <c r="DM439" s="280"/>
      <c r="DN439" s="280"/>
      <c r="DO439" s="280"/>
      <c r="DP439" s="280"/>
      <c r="DQ439" s="280"/>
      <c r="DR439" s="280"/>
      <c r="DS439" s="280"/>
      <c r="DT439" s="280"/>
      <c r="DU439" s="280"/>
      <c r="DV439" s="280"/>
      <c r="DW439" s="280"/>
      <c r="DX439" s="280"/>
      <c r="DY439" s="280"/>
      <c r="DZ439" s="280"/>
      <c r="EA439" s="280"/>
      <c r="EB439" s="280"/>
      <c r="EC439" s="280"/>
      <c r="ED439" s="280"/>
      <c r="EE439" s="280"/>
      <c r="EF439" s="280"/>
      <c r="EG439" s="280"/>
    </row>
    <row r="440" spans="1:137" x14ac:dyDescent="0.25">
      <c r="A440" s="119"/>
      <c r="B440" s="119"/>
      <c r="C440" s="119"/>
      <c r="D440" s="119"/>
      <c r="E440" s="119"/>
      <c r="F440" s="119"/>
      <c r="G440" s="272"/>
      <c r="H440" s="119"/>
      <c r="I440" s="119"/>
      <c r="J440" s="111"/>
      <c r="V440" s="280"/>
      <c r="W440" s="280"/>
      <c r="X440" s="280"/>
      <c r="Y440" s="280"/>
      <c r="Z440" s="280"/>
      <c r="AA440" s="280"/>
      <c r="AB440" s="280"/>
      <c r="AC440" s="280"/>
      <c r="AD440" s="280"/>
      <c r="AE440" s="280"/>
      <c r="AF440" s="280"/>
      <c r="AG440" s="280"/>
      <c r="AH440" s="280"/>
      <c r="AI440" s="280"/>
      <c r="AJ440" s="280"/>
      <c r="AK440" s="280"/>
      <c r="AL440" s="280"/>
      <c r="AM440" s="280"/>
      <c r="AN440" s="280"/>
      <c r="AO440" s="280"/>
      <c r="AP440" s="280"/>
      <c r="AQ440" s="280"/>
      <c r="AR440" s="280"/>
      <c r="AS440" s="280"/>
      <c r="AT440" s="280"/>
      <c r="AU440" s="280"/>
      <c r="AV440" s="280"/>
      <c r="AW440" s="280"/>
      <c r="AX440" s="280"/>
      <c r="AY440" s="280"/>
      <c r="AZ440" s="280"/>
      <c r="BA440" s="280"/>
      <c r="BB440" s="280"/>
      <c r="BC440" s="280"/>
      <c r="BD440" s="280"/>
      <c r="BE440" s="280"/>
      <c r="BF440" s="280"/>
      <c r="BG440" s="280"/>
      <c r="BH440" s="280"/>
      <c r="BI440" s="280"/>
      <c r="BJ440" s="280"/>
      <c r="BK440" s="280"/>
      <c r="BL440" s="280"/>
      <c r="BM440" s="280"/>
      <c r="BN440" s="280"/>
      <c r="BO440" s="280"/>
      <c r="BP440" s="280"/>
      <c r="BQ440" s="280"/>
      <c r="BR440" s="280"/>
      <c r="BS440" s="280"/>
      <c r="BT440" s="280"/>
      <c r="BU440" s="280"/>
      <c r="BV440" s="280"/>
      <c r="BW440" s="280"/>
      <c r="BX440" s="280"/>
      <c r="BY440" s="280"/>
      <c r="BZ440" s="280"/>
      <c r="CA440" s="280"/>
      <c r="CB440" s="280"/>
      <c r="CC440" s="280"/>
      <c r="CD440" s="280"/>
      <c r="CE440" s="280"/>
      <c r="CF440" s="280"/>
      <c r="CG440" s="280"/>
      <c r="CH440" s="280"/>
      <c r="CI440" s="280"/>
      <c r="CJ440" s="280"/>
      <c r="CK440" s="280"/>
      <c r="CL440" s="280"/>
      <c r="CM440" s="280"/>
      <c r="CN440" s="280"/>
      <c r="CO440" s="280"/>
      <c r="CP440" s="280"/>
      <c r="CQ440" s="280"/>
      <c r="CR440" s="280"/>
      <c r="CS440" s="280"/>
      <c r="CT440" s="280"/>
      <c r="CU440" s="280"/>
      <c r="CV440" s="280"/>
      <c r="CW440" s="280"/>
      <c r="CX440" s="280"/>
      <c r="CY440" s="280"/>
      <c r="CZ440" s="280"/>
      <c r="DA440" s="280"/>
      <c r="DB440" s="280"/>
      <c r="DC440" s="280"/>
      <c r="DD440" s="280"/>
      <c r="DE440" s="280"/>
      <c r="DF440" s="280"/>
      <c r="DG440" s="280"/>
      <c r="DH440" s="280"/>
      <c r="DI440" s="280"/>
      <c r="DJ440" s="280"/>
      <c r="DK440" s="280"/>
      <c r="DL440" s="280"/>
      <c r="DM440" s="280"/>
      <c r="DN440" s="280"/>
      <c r="DO440" s="280"/>
      <c r="DP440" s="280"/>
      <c r="DQ440" s="280"/>
      <c r="DR440" s="280"/>
      <c r="DS440" s="280"/>
      <c r="DT440" s="280"/>
      <c r="DU440" s="280"/>
      <c r="DV440" s="280"/>
      <c r="DW440" s="280"/>
      <c r="DX440" s="280"/>
      <c r="DY440" s="280"/>
      <c r="DZ440" s="280"/>
      <c r="EA440" s="280"/>
      <c r="EB440" s="280"/>
      <c r="EC440" s="280"/>
      <c r="ED440" s="280"/>
      <c r="EE440" s="280"/>
      <c r="EF440" s="280"/>
      <c r="EG440" s="280"/>
    </row>
    <row r="441" spans="1:137" x14ac:dyDescent="0.25">
      <c r="A441" s="119"/>
      <c r="B441" s="119"/>
      <c r="C441" s="119"/>
      <c r="D441" s="119"/>
      <c r="E441" s="119"/>
      <c r="F441" s="119"/>
      <c r="G441" s="272"/>
      <c r="H441" s="119"/>
      <c r="I441" s="119"/>
      <c r="J441" s="111"/>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280"/>
      <c r="BP441" s="280"/>
      <c r="BQ441" s="280"/>
      <c r="BR441" s="280"/>
      <c r="BS441" s="280"/>
      <c r="BT441" s="280"/>
      <c r="BU441" s="280"/>
      <c r="BV441" s="280"/>
      <c r="BW441" s="280"/>
      <c r="BX441" s="280"/>
      <c r="BY441" s="280"/>
      <c r="BZ441" s="280"/>
      <c r="CA441" s="280"/>
      <c r="CB441" s="280"/>
      <c r="CC441" s="280"/>
      <c r="CD441" s="280"/>
      <c r="CE441" s="280"/>
      <c r="CF441" s="280"/>
      <c r="CG441" s="280"/>
      <c r="CH441" s="280"/>
      <c r="CI441" s="280"/>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row>
    <row r="442" spans="1:137" x14ac:dyDescent="0.25">
      <c r="A442" s="119"/>
      <c r="B442" s="119"/>
      <c r="C442" s="119"/>
      <c r="D442" s="119"/>
      <c r="E442" s="119"/>
      <c r="F442" s="119"/>
      <c r="G442" s="272"/>
      <c r="H442" s="119"/>
      <c r="I442" s="119"/>
      <c r="J442" s="111"/>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280"/>
      <c r="BP442" s="280"/>
      <c r="BQ442" s="280"/>
      <c r="BR442" s="280"/>
      <c r="BS442" s="280"/>
      <c r="BT442" s="280"/>
      <c r="BU442" s="280"/>
      <c r="BV442" s="280"/>
      <c r="BW442" s="280"/>
      <c r="BX442" s="280"/>
      <c r="BY442" s="280"/>
      <c r="BZ442" s="280"/>
      <c r="CA442" s="280"/>
      <c r="CB442" s="280"/>
      <c r="CC442" s="280"/>
      <c r="CD442" s="280"/>
      <c r="CE442" s="280"/>
      <c r="CF442" s="280"/>
      <c r="CG442" s="280"/>
      <c r="CH442" s="280"/>
      <c r="CI442" s="280"/>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row>
    <row r="443" spans="1:137" x14ac:dyDescent="0.25">
      <c r="A443" s="119"/>
      <c r="B443" s="119"/>
      <c r="C443" s="119"/>
      <c r="D443" s="119"/>
      <c r="E443" s="119"/>
      <c r="F443" s="119"/>
      <c r="G443" s="272"/>
      <c r="H443" s="119"/>
      <c r="I443" s="119"/>
      <c r="J443" s="111"/>
      <c r="V443" s="280"/>
      <c r="W443" s="280"/>
      <c r="X443" s="280"/>
      <c r="Y443" s="280"/>
      <c r="Z443" s="280"/>
      <c r="AA443" s="280"/>
      <c r="AB443" s="280"/>
      <c r="AC443" s="280"/>
      <c r="AD443" s="280"/>
      <c r="AE443" s="280"/>
      <c r="AF443" s="280"/>
      <c r="AG443" s="280"/>
      <c r="AH443" s="280"/>
      <c r="AI443" s="280"/>
      <c r="AJ443" s="280"/>
      <c r="AK443" s="280"/>
      <c r="AL443" s="280"/>
      <c r="AM443" s="280"/>
      <c r="AN443" s="280"/>
      <c r="AO443" s="280"/>
      <c r="AP443" s="280"/>
      <c r="AQ443" s="280"/>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280"/>
      <c r="BP443" s="280"/>
      <c r="BQ443" s="280"/>
      <c r="BR443" s="280"/>
      <c r="BS443" s="280"/>
      <c r="BT443" s="280"/>
      <c r="BU443" s="280"/>
      <c r="BV443" s="280"/>
      <c r="BW443" s="280"/>
      <c r="BX443" s="280"/>
      <c r="BY443" s="280"/>
      <c r="BZ443" s="280"/>
      <c r="CA443" s="280"/>
      <c r="CB443" s="280"/>
      <c r="CC443" s="280"/>
      <c r="CD443" s="280"/>
      <c r="CE443" s="280"/>
      <c r="CF443" s="280"/>
      <c r="CG443" s="280"/>
      <c r="CH443" s="280"/>
      <c r="CI443" s="280"/>
      <c r="CJ443" s="280"/>
      <c r="CK443" s="280"/>
      <c r="CL443" s="280"/>
      <c r="CM443" s="280"/>
      <c r="CN443" s="280"/>
      <c r="CO443" s="280"/>
      <c r="CP443" s="280"/>
      <c r="CQ443" s="280"/>
      <c r="CR443" s="280"/>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0"/>
      <c r="EG443" s="280"/>
    </row>
    <row r="444" spans="1:137" x14ac:dyDescent="0.25">
      <c r="A444" s="119"/>
      <c r="B444" s="119"/>
      <c r="C444" s="119"/>
      <c r="D444" s="119"/>
      <c r="E444" s="119"/>
      <c r="F444" s="119"/>
      <c r="G444" s="272"/>
      <c r="H444" s="119"/>
      <c r="I444" s="119"/>
      <c r="J444" s="111"/>
      <c r="V444" s="280"/>
      <c r="W444" s="280"/>
      <c r="X444" s="280"/>
      <c r="Y444" s="280"/>
      <c r="Z444" s="280"/>
      <c r="AA444" s="280"/>
      <c r="AB444" s="280"/>
      <c r="AC444" s="280"/>
      <c r="AD444" s="280"/>
      <c r="AE444" s="280"/>
      <c r="AF444" s="280"/>
      <c r="AG444" s="280"/>
      <c r="AH444" s="280"/>
      <c r="AI444" s="280"/>
      <c r="AJ444" s="280"/>
      <c r="AK444" s="280"/>
      <c r="AL444" s="280"/>
      <c r="AM444" s="280"/>
      <c r="AN444" s="280"/>
      <c r="AO444" s="280"/>
      <c r="AP444" s="280"/>
      <c r="AQ444" s="280"/>
      <c r="AR444" s="280"/>
      <c r="AS444" s="280"/>
      <c r="AT444" s="280"/>
      <c r="AU444" s="280"/>
      <c r="AV444" s="280"/>
      <c r="AW444" s="280"/>
      <c r="AX444" s="280"/>
      <c r="AY444" s="280"/>
      <c r="AZ444" s="280"/>
      <c r="BA444" s="280"/>
      <c r="BB444" s="280"/>
      <c r="BC444" s="280"/>
      <c r="BD444" s="280"/>
      <c r="BE444" s="280"/>
      <c r="BF444" s="280"/>
      <c r="BG444" s="280"/>
      <c r="BH444" s="280"/>
      <c r="BI444" s="280"/>
      <c r="BJ444" s="280"/>
      <c r="BK444" s="280"/>
      <c r="BL444" s="280"/>
      <c r="BM444" s="280"/>
      <c r="BN444" s="280"/>
      <c r="BO444" s="280"/>
      <c r="BP444" s="280"/>
      <c r="BQ444" s="280"/>
      <c r="BR444" s="280"/>
      <c r="BS444" s="280"/>
      <c r="BT444" s="280"/>
      <c r="BU444" s="280"/>
      <c r="BV444" s="280"/>
      <c r="BW444" s="280"/>
      <c r="BX444" s="280"/>
      <c r="BY444" s="280"/>
      <c r="BZ444" s="280"/>
      <c r="CA444" s="280"/>
      <c r="CB444" s="280"/>
      <c r="CC444" s="280"/>
      <c r="CD444" s="280"/>
      <c r="CE444" s="280"/>
      <c r="CF444" s="280"/>
      <c r="CG444" s="280"/>
      <c r="CH444" s="280"/>
      <c r="CI444" s="280"/>
      <c r="CJ444" s="280"/>
      <c r="CK444" s="280"/>
      <c r="CL444" s="280"/>
      <c r="CM444" s="280"/>
      <c r="CN444" s="280"/>
      <c r="CO444" s="280"/>
      <c r="CP444" s="280"/>
      <c r="CQ444" s="280"/>
      <c r="CR444" s="280"/>
      <c r="CS444" s="280"/>
      <c r="CT444" s="280"/>
      <c r="CU444" s="280"/>
      <c r="CV444" s="280"/>
      <c r="CW444" s="280"/>
      <c r="CX444" s="280"/>
      <c r="CY444" s="280"/>
      <c r="CZ444" s="280"/>
      <c r="DA444" s="280"/>
      <c r="DB444" s="280"/>
      <c r="DC444" s="280"/>
      <c r="DD444" s="280"/>
      <c r="DE444" s="280"/>
      <c r="DF444" s="280"/>
      <c r="DG444" s="280"/>
      <c r="DH444" s="280"/>
      <c r="DI444" s="280"/>
      <c r="DJ444" s="280"/>
      <c r="DK444" s="280"/>
      <c r="DL444" s="280"/>
      <c r="DM444" s="280"/>
      <c r="DN444" s="280"/>
      <c r="DO444" s="280"/>
      <c r="DP444" s="280"/>
      <c r="DQ444" s="280"/>
      <c r="DR444" s="280"/>
      <c r="DS444" s="280"/>
      <c r="DT444" s="280"/>
      <c r="DU444" s="280"/>
      <c r="DV444" s="280"/>
      <c r="DW444" s="280"/>
      <c r="DX444" s="280"/>
      <c r="DY444" s="280"/>
      <c r="DZ444" s="280"/>
      <c r="EA444" s="280"/>
      <c r="EB444" s="280"/>
      <c r="EC444" s="280"/>
      <c r="ED444" s="280"/>
      <c r="EE444" s="280"/>
      <c r="EF444" s="280"/>
      <c r="EG444" s="280"/>
    </row>
    <row r="445" spans="1:137" x14ac:dyDescent="0.25">
      <c r="A445" s="119"/>
      <c r="B445" s="119"/>
      <c r="C445" s="119"/>
      <c r="D445" s="119"/>
      <c r="E445" s="119"/>
      <c r="F445" s="119"/>
      <c r="G445" s="272"/>
      <c r="H445" s="119"/>
      <c r="I445" s="119"/>
      <c r="J445" s="111"/>
      <c r="V445" s="280"/>
      <c r="W445" s="280"/>
      <c r="X445" s="280"/>
      <c r="Y445" s="280"/>
      <c r="Z445" s="280"/>
      <c r="AA445" s="280"/>
      <c r="AB445" s="280"/>
      <c r="AC445" s="280"/>
      <c r="AD445" s="280"/>
      <c r="AE445" s="280"/>
      <c r="AF445" s="280"/>
      <c r="AG445" s="280"/>
      <c r="AH445" s="280"/>
      <c r="AI445" s="280"/>
      <c r="AJ445" s="280"/>
      <c r="AK445" s="280"/>
      <c r="AL445" s="280"/>
      <c r="AM445" s="280"/>
      <c r="AN445" s="280"/>
      <c r="AO445" s="280"/>
      <c r="AP445" s="280"/>
      <c r="AQ445" s="280"/>
      <c r="AR445" s="280"/>
      <c r="AS445" s="280"/>
      <c r="AT445" s="280"/>
      <c r="AU445" s="280"/>
      <c r="AV445" s="280"/>
      <c r="AW445" s="280"/>
      <c r="AX445" s="280"/>
      <c r="AY445" s="280"/>
      <c r="AZ445" s="280"/>
      <c r="BA445" s="280"/>
      <c r="BB445" s="280"/>
      <c r="BC445" s="280"/>
      <c r="BD445" s="280"/>
      <c r="BE445" s="280"/>
      <c r="BF445" s="280"/>
      <c r="BG445" s="280"/>
      <c r="BH445" s="280"/>
      <c r="BI445" s="280"/>
      <c r="BJ445" s="280"/>
      <c r="BK445" s="280"/>
      <c r="BL445" s="280"/>
      <c r="BM445" s="280"/>
      <c r="BN445" s="280"/>
      <c r="BO445" s="280"/>
      <c r="BP445" s="280"/>
      <c r="BQ445" s="280"/>
      <c r="BR445" s="280"/>
      <c r="BS445" s="280"/>
      <c r="BT445" s="280"/>
      <c r="BU445" s="280"/>
      <c r="BV445" s="280"/>
      <c r="BW445" s="280"/>
      <c r="BX445" s="280"/>
      <c r="BY445" s="280"/>
      <c r="BZ445" s="280"/>
      <c r="CA445" s="280"/>
      <c r="CB445" s="280"/>
      <c r="CC445" s="280"/>
      <c r="CD445" s="280"/>
      <c r="CE445" s="280"/>
      <c r="CF445" s="280"/>
      <c r="CG445" s="280"/>
      <c r="CH445" s="280"/>
      <c r="CI445" s="280"/>
      <c r="CJ445" s="280"/>
      <c r="CK445" s="280"/>
      <c r="CL445" s="280"/>
      <c r="CM445" s="280"/>
      <c r="CN445" s="280"/>
      <c r="CO445" s="280"/>
      <c r="CP445" s="280"/>
      <c r="CQ445" s="280"/>
      <c r="CR445" s="280"/>
      <c r="CS445" s="280"/>
      <c r="CT445" s="280"/>
      <c r="CU445" s="280"/>
      <c r="CV445" s="280"/>
      <c r="CW445" s="280"/>
      <c r="CX445" s="280"/>
      <c r="CY445" s="280"/>
      <c r="CZ445" s="280"/>
      <c r="DA445" s="280"/>
      <c r="DB445" s="280"/>
      <c r="DC445" s="280"/>
      <c r="DD445" s="280"/>
      <c r="DE445" s="280"/>
      <c r="DF445" s="280"/>
      <c r="DG445" s="280"/>
      <c r="DH445" s="280"/>
      <c r="DI445" s="280"/>
      <c r="DJ445" s="280"/>
      <c r="DK445" s="280"/>
      <c r="DL445" s="280"/>
      <c r="DM445" s="280"/>
      <c r="DN445" s="280"/>
      <c r="DO445" s="280"/>
      <c r="DP445" s="280"/>
      <c r="DQ445" s="280"/>
      <c r="DR445" s="280"/>
      <c r="DS445" s="280"/>
      <c r="DT445" s="280"/>
      <c r="DU445" s="280"/>
      <c r="DV445" s="280"/>
      <c r="DW445" s="280"/>
      <c r="DX445" s="280"/>
      <c r="DY445" s="280"/>
      <c r="DZ445" s="280"/>
      <c r="EA445" s="280"/>
      <c r="EB445" s="280"/>
      <c r="EC445" s="280"/>
      <c r="ED445" s="280"/>
      <c r="EE445" s="280"/>
      <c r="EF445" s="280"/>
      <c r="EG445" s="280"/>
    </row>
    <row r="446" spans="1:137" x14ac:dyDescent="0.25">
      <c r="A446" s="119"/>
      <c r="B446" s="119"/>
      <c r="C446" s="119"/>
      <c r="D446" s="119"/>
      <c r="E446" s="119"/>
      <c r="F446" s="119"/>
      <c r="G446" s="272"/>
      <c r="H446" s="119"/>
      <c r="I446" s="119"/>
      <c r="J446" s="111"/>
      <c r="V446" s="280"/>
      <c r="W446" s="280"/>
      <c r="X446" s="280"/>
      <c r="Y446" s="280"/>
      <c r="Z446" s="280"/>
      <c r="AA446" s="280"/>
      <c r="AB446" s="280"/>
      <c r="AC446" s="280"/>
      <c r="AD446" s="280"/>
      <c r="AE446" s="280"/>
      <c r="AF446" s="280"/>
      <c r="AG446" s="280"/>
      <c r="AH446" s="280"/>
      <c r="AI446" s="280"/>
      <c r="AJ446" s="280"/>
      <c r="AK446" s="280"/>
      <c r="AL446" s="280"/>
      <c r="AM446" s="280"/>
      <c r="AN446" s="280"/>
      <c r="AO446" s="280"/>
      <c r="AP446" s="280"/>
      <c r="AQ446" s="280"/>
      <c r="AR446" s="280"/>
      <c r="AS446" s="280"/>
      <c r="AT446" s="280"/>
      <c r="AU446" s="280"/>
      <c r="AV446" s="280"/>
      <c r="AW446" s="280"/>
      <c r="AX446" s="280"/>
      <c r="AY446" s="280"/>
      <c r="AZ446" s="280"/>
      <c r="BA446" s="280"/>
      <c r="BB446" s="280"/>
      <c r="BC446" s="280"/>
      <c r="BD446" s="280"/>
      <c r="BE446" s="280"/>
      <c r="BF446" s="280"/>
      <c r="BG446" s="280"/>
      <c r="BH446" s="280"/>
      <c r="BI446" s="280"/>
      <c r="BJ446" s="280"/>
      <c r="BK446" s="280"/>
      <c r="BL446" s="280"/>
      <c r="BM446" s="280"/>
      <c r="BN446" s="280"/>
      <c r="BO446" s="280"/>
      <c r="BP446" s="280"/>
      <c r="BQ446" s="280"/>
      <c r="BR446" s="280"/>
      <c r="BS446" s="280"/>
      <c r="BT446" s="280"/>
      <c r="BU446" s="280"/>
      <c r="BV446" s="280"/>
      <c r="BW446" s="280"/>
      <c r="BX446" s="280"/>
      <c r="BY446" s="280"/>
      <c r="BZ446" s="280"/>
      <c r="CA446" s="280"/>
      <c r="CB446" s="280"/>
      <c r="CC446" s="280"/>
      <c r="CD446" s="280"/>
      <c r="CE446" s="280"/>
      <c r="CF446" s="280"/>
      <c r="CG446" s="280"/>
      <c r="CH446" s="280"/>
      <c r="CI446" s="280"/>
      <c r="CJ446" s="280"/>
      <c r="CK446" s="280"/>
      <c r="CL446" s="280"/>
      <c r="CM446" s="280"/>
      <c r="CN446" s="280"/>
      <c r="CO446" s="280"/>
      <c r="CP446" s="280"/>
      <c r="CQ446" s="280"/>
      <c r="CR446" s="280"/>
      <c r="CS446" s="280"/>
      <c r="CT446" s="280"/>
      <c r="CU446" s="280"/>
      <c r="CV446" s="280"/>
      <c r="CW446" s="280"/>
      <c r="CX446" s="280"/>
      <c r="CY446" s="280"/>
      <c r="CZ446" s="280"/>
      <c r="DA446" s="280"/>
      <c r="DB446" s="280"/>
      <c r="DC446" s="280"/>
      <c r="DD446" s="280"/>
      <c r="DE446" s="280"/>
      <c r="DF446" s="280"/>
      <c r="DG446" s="280"/>
      <c r="DH446" s="280"/>
      <c r="DI446" s="280"/>
      <c r="DJ446" s="280"/>
      <c r="DK446" s="280"/>
      <c r="DL446" s="280"/>
      <c r="DM446" s="280"/>
      <c r="DN446" s="280"/>
      <c r="DO446" s="280"/>
      <c r="DP446" s="280"/>
      <c r="DQ446" s="280"/>
      <c r="DR446" s="280"/>
      <c r="DS446" s="280"/>
      <c r="DT446" s="280"/>
      <c r="DU446" s="280"/>
      <c r="DV446" s="280"/>
      <c r="DW446" s="280"/>
      <c r="DX446" s="280"/>
      <c r="DY446" s="280"/>
      <c r="DZ446" s="280"/>
      <c r="EA446" s="280"/>
      <c r="EB446" s="280"/>
      <c r="EC446" s="280"/>
      <c r="ED446" s="280"/>
      <c r="EE446" s="280"/>
      <c r="EF446" s="280"/>
      <c r="EG446" s="280"/>
    </row>
    <row r="447" spans="1:137" x14ac:dyDescent="0.25">
      <c r="A447" s="119"/>
      <c r="B447" s="119"/>
      <c r="C447" s="119"/>
      <c r="D447" s="119"/>
      <c r="E447" s="119"/>
      <c r="F447" s="119"/>
      <c r="G447" s="272"/>
      <c r="H447" s="119"/>
      <c r="I447" s="119"/>
      <c r="J447" s="111"/>
      <c r="V447" s="280"/>
      <c r="W447" s="280"/>
      <c r="X447" s="280"/>
      <c r="Y447" s="280"/>
      <c r="Z447" s="280"/>
      <c r="AA447" s="280"/>
      <c r="AB447" s="280"/>
      <c r="AC447" s="280"/>
      <c r="AD447" s="280"/>
      <c r="AE447" s="280"/>
      <c r="AF447" s="280"/>
      <c r="AG447" s="280"/>
      <c r="AH447" s="280"/>
      <c r="AI447" s="280"/>
      <c r="AJ447" s="280"/>
      <c r="AK447" s="280"/>
      <c r="AL447" s="280"/>
      <c r="AM447" s="280"/>
      <c r="AN447" s="280"/>
      <c r="AO447" s="280"/>
      <c r="AP447" s="280"/>
      <c r="AQ447" s="280"/>
      <c r="AR447" s="280"/>
      <c r="AS447" s="280"/>
      <c r="AT447" s="280"/>
      <c r="AU447" s="280"/>
      <c r="AV447" s="280"/>
      <c r="AW447" s="280"/>
      <c r="AX447" s="280"/>
      <c r="AY447" s="280"/>
      <c r="AZ447" s="280"/>
      <c r="BA447" s="280"/>
      <c r="BB447" s="280"/>
      <c r="BC447" s="280"/>
      <c r="BD447" s="280"/>
      <c r="BE447" s="280"/>
      <c r="BF447" s="280"/>
      <c r="BG447" s="280"/>
      <c r="BH447" s="280"/>
      <c r="BI447" s="280"/>
      <c r="BJ447" s="280"/>
      <c r="BK447" s="280"/>
      <c r="BL447" s="280"/>
      <c r="BM447" s="280"/>
      <c r="BN447" s="280"/>
      <c r="BO447" s="280"/>
      <c r="BP447" s="280"/>
      <c r="BQ447" s="280"/>
      <c r="BR447" s="280"/>
      <c r="BS447" s="280"/>
      <c r="BT447" s="280"/>
      <c r="BU447" s="280"/>
      <c r="BV447" s="280"/>
      <c r="BW447" s="280"/>
      <c r="BX447" s="280"/>
      <c r="BY447" s="280"/>
      <c r="BZ447" s="280"/>
      <c r="CA447" s="280"/>
      <c r="CB447" s="280"/>
      <c r="CC447" s="280"/>
      <c r="CD447" s="280"/>
      <c r="CE447" s="280"/>
      <c r="CF447" s="280"/>
      <c r="CG447" s="280"/>
      <c r="CH447" s="280"/>
      <c r="CI447" s="280"/>
      <c r="CJ447" s="280"/>
      <c r="CK447" s="280"/>
      <c r="CL447" s="280"/>
      <c r="CM447" s="280"/>
      <c r="CN447" s="280"/>
      <c r="CO447" s="280"/>
      <c r="CP447" s="280"/>
      <c r="CQ447" s="280"/>
      <c r="CR447" s="280"/>
      <c r="CS447" s="280"/>
      <c r="CT447" s="280"/>
      <c r="CU447" s="280"/>
      <c r="CV447" s="280"/>
      <c r="CW447" s="280"/>
      <c r="CX447" s="280"/>
      <c r="CY447" s="280"/>
      <c r="CZ447" s="280"/>
      <c r="DA447" s="280"/>
      <c r="DB447" s="280"/>
      <c r="DC447" s="280"/>
      <c r="DD447" s="280"/>
      <c r="DE447" s="280"/>
      <c r="DF447" s="280"/>
      <c r="DG447" s="280"/>
      <c r="DH447" s="280"/>
      <c r="DI447" s="280"/>
      <c r="DJ447" s="280"/>
      <c r="DK447" s="280"/>
      <c r="DL447" s="280"/>
      <c r="DM447" s="280"/>
      <c r="DN447" s="280"/>
      <c r="DO447" s="280"/>
      <c r="DP447" s="280"/>
      <c r="DQ447" s="280"/>
      <c r="DR447" s="280"/>
      <c r="DS447" s="280"/>
      <c r="DT447" s="280"/>
      <c r="DU447" s="280"/>
      <c r="DV447" s="280"/>
      <c r="DW447" s="280"/>
      <c r="DX447" s="280"/>
      <c r="DY447" s="280"/>
      <c r="DZ447" s="280"/>
      <c r="EA447" s="280"/>
      <c r="EB447" s="280"/>
      <c r="EC447" s="280"/>
      <c r="ED447" s="280"/>
      <c r="EE447" s="280"/>
      <c r="EF447" s="280"/>
      <c r="EG447" s="280"/>
    </row>
    <row r="448" spans="1:137" x14ac:dyDescent="0.25">
      <c r="A448" s="119"/>
      <c r="B448" s="119"/>
      <c r="C448" s="119"/>
      <c r="D448" s="119"/>
      <c r="E448" s="119"/>
      <c r="F448" s="119"/>
      <c r="G448" s="272"/>
      <c r="H448" s="119"/>
      <c r="I448" s="119"/>
      <c r="J448" s="111"/>
      <c r="V448" s="280"/>
      <c r="W448" s="280"/>
      <c r="X448" s="280"/>
      <c r="Y448" s="280"/>
      <c r="Z448" s="280"/>
      <c r="AA448" s="280"/>
      <c r="AB448" s="280"/>
      <c r="AC448" s="280"/>
      <c r="AD448" s="280"/>
      <c r="AE448" s="280"/>
      <c r="AF448" s="280"/>
      <c r="AG448" s="280"/>
      <c r="AH448" s="280"/>
      <c r="AI448" s="280"/>
      <c r="AJ448" s="280"/>
      <c r="AK448" s="280"/>
      <c r="AL448" s="280"/>
      <c r="AM448" s="280"/>
      <c r="AN448" s="280"/>
      <c r="AO448" s="280"/>
      <c r="AP448" s="280"/>
      <c r="AQ448" s="280"/>
      <c r="AR448" s="280"/>
      <c r="AS448" s="280"/>
      <c r="AT448" s="280"/>
      <c r="AU448" s="280"/>
      <c r="AV448" s="280"/>
      <c r="AW448" s="280"/>
      <c r="AX448" s="280"/>
      <c r="AY448" s="280"/>
      <c r="AZ448" s="280"/>
      <c r="BA448" s="280"/>
      <c r="BB448" s="280"/>
      <c r="BC448" s="280"/>
      <c r="BD448" s="280"/>
      <c r="BE448" s="280"/>
      <c r="BF448" s="280"/>
      <c r="BG448" s="280"/>
      <c r="BH448" s="280"/>
      <c r="BI448" s="280"/>
      <c r="BJ448" s="280"/>
      <c r="BK448" s="280"/>
      <c r="BL448" s="280"/>
      <c r="BM448" s="280"/>
      <c r="BN448" s="280"/>
      <c r="BO448" s="280"/>
      <c r="BP448" s="280"/>
      <c r="BQ448" s="280"/>
      <c r="BR448" s="280"/>
      <c r="BS448" s="280"/>
      <c r="BT448" s="280"/>
      <c r="BU448" s="280"/>
      <c r="BV448" s="280"/>
      <c r="BW448" s="280"/>
      <c r="BX448" s="280"/>
      <c r="BY448" s="280"/>
      <c r="BZ448" s="280"/>
      <c r="CA448" s="280"/>
      <c r="CB448" s="280"/>
      <c r="CC448" s="280"/>
      <c r="CD448" s="280"/>
      <c r="CE448" s="280"/>
      <c r="CF448" s="280"/>
      <c r="CG448" s="280"/>
      <c r="CH448" s="280"/>
      <c r="CI448" s="280"/>
      <c r="CJ448" s="280"/>
      <c r="CK448" s="280"/>
      <c r="CL448" s="280"/>
      <c r="CM448" s="280"/>
      <c r="CN448" s="280"/>
      <c r="CO448" s="280"/>
      <c r="CP448" s="280"/>
      <c r="CQ448" s="280"/>
      <c r="CR448" s="280"/>
      <c r="CS448" s="280"/>
      <c r="CT448" s="280"/>
      <c r="CU448" s="280"/>
      <c r="CV448" s="280"/>
      <c r="CW448" s="280"/>
      <c r="CX448" s="280"/>
      <c r="CY448" s="280"/>
      <c r="CZ448" s="280"/>
      <c r="DA448" s="280"/>
      <c r="DB448" s="280"/>
      <c r="DC448" s="280"/>
      <c r="DD448" s="280"/>
      <c r="DE448" s="280"/>
      <c r="DF448" s="280"/>
      <c r="DG448" s="280"/>
      <c r="DH448" s="280"/>
      <c r="DI448" s="280"/>
      <c r="DJ448" s="280"/>
      <c r="DK448" s="280"/>
      <c r="DL448" s="280"/>
      <c r="DM448" s="280"/>
      <c r="DN448" s="280"/>
      <c r="DO448" s="280"/>
      <c r="DP448" s="280"/>
      <c r="DQ448" s="280"/>
      <c r="DR448" s="280"/>
      <c r="DS448" s="280"/>
      <c r="DT448" s="280"/>
      <c r="DU448" s="280"/>
      <c r="DV448" s="280"/>
      <c r="DW448" s="280"/>
      <c r="DX448" s="280"/>
      <c r="DY448" s="280"/>
      <c r="DZ448" s="280"/>
      <c r="EA448" s="280"/>
      <c r="EB448" s="280"/>
      <c r="EC448" s="280"/>
      <c r="ED448" s="280"/>
      <c r="EE448" s="280"/>
      <c r="EF448" s="280"/>
      <c r="EG448" s="280"/>
    </row>
    <row r="449" spans="1:137" x14ac:dyDescent="0.25">
      <c r="A449" s="119"/>
      <c r="B449" s="119"/>
      <c r="C449" s="119"/>
      <c r="D449" s="119"/>
      <c r="E449" s="119"/>
      <c r="F449" s="119"/>
      <c r="G449" s="272"/>
      <c r="H449" s="119"/>
      <c r="I449" s="119"/>
      <c r="J449" s="111"/>
      <c r="V449" s="280"/>
      <c r="W449" s="280"/>
      <c r="X449" s="280"/>
      <c r="Y449" s="280"/>
      <c r="Z449" s="280"/>
      <c r="AA449" s="280"/>
      <c r="AB449" s="280"/>
      <c r="AC449" s="280"/>
      <c r="AD449" s="280"/>
      <c r="AE449" s="280"/>
      <c r="AF449" s="280"/>
      <c r="AG449" s="280"/>
      <c r="AH449" s="280"/>
      <c r="AI449" s="280"/>
      <c r="AJ449" s="280"/>
      <c r="AK449" s="280"/>
      <c r="AL449" s="280"/>
      <c r="AM449" s="280"/>
      <c r="AN449" s="280"/>
      <c r="AO449" s="280"/>
      <c r="AP449" s="280"/>
      <c r="AQ449" s="280"/>
      <c r="AR449" s="280"/>
      <c r="AS449" s="280"/>
      <c r="AT449" s="280"/>
      <c r="AU449" s="280"/>
      <c r="AV449" s="280"/>
      <c r="AW449" s="280"/>
      <c r="AX449" s="280"/>
      <c r="AY449" s="280"/>
      <c r="AZ449" s="280"/>
      <c r="BA449" s="280"/>
      <c r="BB449" s="280"/>
      <c r="BC449" s="280"/>
      <c r="BD449" s="280"/>
      <c r="BE449" s="280"/>
      <c r="BF449" s="280"/>
      <c r="BG449" s="280"/>
      <c r="BH449" s="280"/>
      <c r="BI449" s="280"/>
      <c r="BJ449" s="280"/>
      <c r="BK449" s="280"/>
      <c r="BL449" s="280"/>
      <c r="BM449" s="280"/>
      <c r="BN449" s="280"/>
      <c r="BO449" s="280"/>
      <c r="BP449" s="280"/>
      <c r="BQ449" s="280"/>
      <c r="BR449" s="280"/>
      <c r="BS449" s="280"/>
      <c r="BT449" s="280"/>
      <c r="BU449" s="280"/>
      <c r="BV449" s="280"/>
      <c r="BW449" s="280"/>
      <c r="BX449" s="280"/>
      <c r="BY449" s="280"/>
      <c r="BZ449" s="280"/>
      <c r="CA449" s="280"/>
      <c r="CB449" s="280"/>
      <c r="CC449" s="280"/>
      <c r="CD449" s="280"/>
      <c r="CE449" s="280"/>
      <c r="CF449" s="280"/>
      <c r="CG449" s="280"/>
      <c r="CH449" s="280"/>
      <c r="CI449" s="280"/>
      <c r="CJ449" s="280"/>
      <c r="CK449" s="280"/>
      <c r="CL449" s="280"/>
      <c r="CM449" s="280"/>
      <c r="CN449" s="280"/>
      <c r="CO449" s="280"/>
      <c r="CP449" s="280"/>
      <c r="CQ449" s="280"/>
      <c r="CR449" s="280"/>
      <c r="CS449" s="280"/>
      <c r="CT449" s="280"/>
      <c r="CU449" s="280"/>
      <c r="CV449" s="280"/>
      <c r="CW449" s="280"/>
      <c r="CX449" s="280"/>
      <c r="CY449" s="280"/>
      <c r="CZ449" s="280"/>
      <c r="DA449" s="280"/>
      <c r="DB449" s="280"/>
      <c r="DC449" s="280"/>
      <c r="DD449" s="280"/>
      <c r="DE449" s="280"/>
      <c r="DF449" s="280"/>
      <c r="DG449" s="280"/>
      <c r="DH449" s="280"/>
      <c r="DI449" s="280"/>
      <c r="DJ449" s="280"/>
      <c r="DK449" s="280"/>
      <c r="DL449" s="280"/>
      <c r="DM449" s="280"/>
      <c r="DN449" s="280"/>
      <c r="DO449" s="280"/>
      <c r="DP449" s="280"/>
      <c r="DQ449" s="280"/>
      <c r="DR449" s="280"/>
      <c r="DS449" s="280"/>
      <c r="DT449" s="280"/>
      <c r="DU449" s="280"/>
      <c r="DV449" s="280"/>
      <c r="DW449" s="280"/>
      <c r="DX449" s="280"/>
      <c r="DY449" s="280"/>
      <c r="DZ449" s="280"/>
      <c r="EA449" s="280"/>
      <c r="EB449" s="280"/>
      <c r="EC449" s="280"/>
      <c r="ED449" s="280"/>
      <c r="EE449" s="280"/>
      <c r="EF449" s="280"/>
      <c r="EG449" s="280"/>
    </row>
    <row r="450" spans="1:137" x14ac:dyDescent="0.25">
      <c r="A450" s="119"/>
      <c r="B450" s="119"/>
      <c r="C450" s="119"/>
      <c r="D450" s="119"/>
      <c r="E450" s="119"/>
      <c r="F450" s="119"/>
      <c r="G450" s="272"/>
      <c r="H450" s="119"/>
      <c r="I450" s="119"/>
      <c r="J450" s="111"/>
      <c r="V450" s="280"/>
      <c r="W450" s="280"/>
      <c r="X450" s="280"/>
      <c r="Y450" s="280"/>
      <c r="Z450" s="280"/>
      <c r="AA450" s="280"/>
      <c r="AB450" s="280"/>
      <c r="AC450" s="280"/>
      <c r="AD450" s="280"/>
      <c r="AE450" s="280"/>
      <c r="AF450" s="280"/>
      <c r="AG450" s="280"/>
      <c r="AH450" s="280"/>
      <c r="AI450" s="280"/>
      <c r="AJ450" s="280"/>
      <c r="AK450" s="280"/>
      <c r="AL450" s="280"/>
      <c r="AM450" s="280"/>
      <c r="AN450" s="280"/>
      <c r="AO450" s="280"/>
      <c r="AP450" s="280"/>
      <c r="AQ450" s="280"/>
      <c r="AR450" s="280"/>
      <c r="AS450" s="280"/>
      <c r="AT450" s="280"/>
      <c r="AU450" s="280"/>
      <c r="AV450" s="280"/>
      <c r="AW450" s="280"/>
      <c r="AX450" s="280"/>
      <c r="AY450" s="280"/>
      <c r="AZ450" s="280"/>
      <c r="BA450" s="280"/>
      <c r="BB450" s="280"/>
      <c r="BC450" s="280"/>
      <c r="BD450" s="280"/>
      <c r="BE450" s="280"/>
      <c r="BF450" s="280"/>
      <c r="BG450" s="280"/>
      <c r="BH450" s="280"/>
      <c r="BI450" s="280"/>
      <c r="BJ450" s="280"/>
      <c r="BK450" s="280"/>
      <c r="BL450" s="280"/>
      <c r="BM450" s="280"/>
      <c r="BN450" s="280"/>
      <c r="BO450" s="280"/>
      <c r="BP450" s="280"/>
      <c r="BQ450" s="280"/>
      <c r="BR450" s="280"/>
      <c r="BS450" s="280"/>
      <c r="BT450" s="280"/>
      <c r="BU450" s="280"/>
      <c r="BV450" s="280"/>
      <c r="BW450" s="280"/>
      <c r="BX450" s="280"/>
      <c r="BY450" s="280"/>
      <c r="BZ450" s="280"/>
      <c r="CA450" s="280"/>
      <c r="CB450" s="280"/>
      <c r="CC450" s="280"/>
      <c r="CD450" s="280"/>
      <c r="CE450" s="280"/>
      <c r="CF450" s="280"/>
      <c r="CG450" s="280"/>
      <c r="CH450" s="280"/>
      <c r="CI450" s="280"/>
      <c r="CJ450" s="280"/>
      <c r="CK450" s="280"/>
      <c r="CL450" s="280"/>
      <c r="CM450" s="280"/>
      <c r="CN450" s="280"/>
      <c r="CO450" s="280"/>
      <c r="CP450" s="280"/>
      <c r="CQ450" s="280"/>
      <c r="CR450" s="280"/>
      <c r="CS450" s="280"/>
      <c r="CT450" s="280"/>
      <c r="CU450" s="280"/>
      <c r="CV450" s="280"/>
      <c r="CW450" s="280"/>
      <c r="CX450" s="280"/>
      <c r="CY450" s="280"/>
      <c r="CZ450" s="280"/>
      <c r="DA450" s="280"/>
      <c r="DB450" s="280"/>
      <c r="DC450" s="280"/>
      <c r="DD450" s="280"/>
      <c r="DE450" s="280"/>
      <c r="DF450" s="280"/>
      <c r="DG450" s="280"/>
      <c r="DH450" s="280"/>
      <c r="DI450" s="280"/>
      <c r="DJ450" s="280"/>
      <c r="DK450" s="280"/>
      <c r="DL450" s="280"/>
      <c r="DM450" s="280"/>
      <c r="DN450" s="280"/>
      <c r="DO450" s="280"/>
      <c r="DP450" s="280"/>
      <c r="DQ450" s="280"/>
      <c r="DR450" s="280"/>
      <c r="DS450" s="280"/>
      <c r="DT450" s="280"/>
      <c r="DU450" s="280"/>
      <c r="DV450" s="280"/>
      <c r="DW450" s="280"/>
      <c r="DX450" s="280"/>
      <c r="DY450" s="280"/>
      <c r="DZ450" s="280"/>
      <c r="EA450" s="280"/>
      <c r="EB450" s="280"/>
      <c r="EC450" s="280"/>
      <c r="ED450" s="280"/>
      <c r="EE450" s="280"/>
      <c r="EF450" s="280"/>
      <c r="EG450" s="280"/>
    </row>
    <row r="451" spans="1:137" x14ac:dyDescent="0.25">
      <c r="A451" s="119"/>
      <c r="B451" s="119"/>
      <c r="C451" s="119"/>
      <c r="D451" s="119"/>
      <c r="E451" s="119"/>
      <c r="F451" s="119"/>
      <c r="G451" s="272"/>
      <c r="H451" s="119"/>
      <c r="I451" s="119"/>
      <c r="J451" s="111"/>
      <c r="V451" s="280"/>
      <c r="W451" s="280"/>
      <c r="X451" s="280"/>
      <c r="Y451" s="280"/>
      <c r="Z451" s="280"/>
      <c r="AA451" s="280"/>
      <c r="AB451" s="280"/>
      <c r="AC451" s="280"/>
      <c r="AD451" s="280"/>
      <c r="AE451" s="280"/>
      <c r="AF451" s="280"/>
      <c r="AG451" s="280"/>
      <c r="AH451" s="280"/>
      <c r="AI451" s="280"/>
      <c r="AJ451" s="280"/>
      <c r="AK451" s="280"/>
      <c r="AL451" s="280"/>
      <c r="AM451" s="280"/>
      <c r="AN451" s="280"/>
      <c r="AO451" s="280"/>
      <c r="AP451" s="280"/>
      <c r="AQ451" s="280"/>
      <c r="AR451" s="280"/>
      <c r="AS451" s="280"/>
      <c r="AT451" s="280"/>
      <c r="AU451" s="280"/>
      <c r="AV451" s="280"/>
      <c r="AW451" s="280"/>
      <c r="AX451" s="280"/>
      <c r="AY451" s="280"/>
      <c r="AZ451" s="280"/>
      <c r="BA451" s="280"/>
      <c r="BB451" s="280"/>
      <c r="BC451" s="280"/>
      <c r="BD451" s="280"/>
      <c r="BE451" s="280"/>
      <c r="BF451" s="280"/>
      <c r="BG451" s="280"/>
      <c r="BH451" s="280"/>
      <c r="BI451" s="280"/>
      <c r="BJ451" s="280"/>
      <c r="BK451" s="280"/>
      <c r="BL451" s="280"/>
      <c r="BM451" s="280"/>
      <c r="BN451" s="280"/>
      <c r="BO451" s="280"/>
      <c r="BP451" s="280"/>
      <c r="BQ451" s="280"/>
      <c r="BR451" s="280"/>
      <c r="BS451" s="280"/>
      <c r="BT451" s="280"/>
      <c r="BU451" s="280"/>
      <c r="BV451" s="280"/>
      <c r="BW451" s="280"/>
      <c r="BX451" s="280"/>
      <c r="BY451" s="280"/>
      <c r="BZ451" s="280"/>
      <c r="CA451" s="280"/>
      <c r="CB451" s="280"/>
      <c r="CC451" s="280"/>
      <c r="CD451" s="280"/>
      <c r="CE451" s="280"/>
      <c r="CF451" s="280"/>
      <c r="CG451" s="280"/>
      <c r="CH451" s="280"/>
      <c r="CI451" s="280"/>
      <c r="CJ451" s="280"/>
      <c r="CK451" s="280"/>
      <c r="CL451" s="280"/>
      <c r="CM451" s="280"/>
      <c r="CN451" s="280"/>
      <c r="CO451" s="280"/>
      <c r="CP451" s="280"/>
      <c r="CQ451" s="280"/>
      <c r="CR451" s="280"/>
      <c r="CS451" s="280"/>
      <c r="CT451" s="280"/>
      <c r="CU451" s="280"/>
      <c r="CV451" s="280"/>
      <c r="CW451" s="280"/>
      <c r="CX451" s="280"/>
      <c r="CY451" s="280"/>
      <c r="CZ451" s="280"/>
      <c r="DA451" s="280"/>
      <c r="DB451" s="280"/>
      <c r="DC451" s="280"/>
      <c r="DD451" s="280"/>
      <c r="DE451" s="280"/>
      <c r="DF451" s="280"/>
      <c r="DG451" s="280"/>
      <c r="DH451" s="280"/>
      <c r="DI451" s="280"/>
      <c r="DJ451" s="280"/>
      <c r="DK451" s="280"/>
      <c r="DL451" s="280"/>
      <c r="DM451" s="280"/>
      <c r="DN451" s="280"/>
      <c r="DO451" s="280"/>
      <c r="DP451" s="280"/>
      <c r="DQ451" s="280"/>
      <c r="DR451" s="280"/>
      <c r="DS451" s="280"/>
      <c r="DT451" s="280"/>
      <c r="DU451" s="280"/>
      <c r="DV451" s="280"/>
      <c r="DW451" s="280"/>
      <c r="DX451" s="280"/>
      <c r="DY451" s="280"/>
      <c r="DZ451" s="280"/>
      <c r="EA451" s="280"/>
      <c r="EB451" s="280"/>
      <c r="EC451" s="280"/>
      <c r="ED451" s="280"/>
      <c r="EE451" s="280"/>
      <c r="EF451" s="280"/>
      <c r="EG451" s="280"/>
    </row>
    <row r="452" spans="1:137" x14ac:dyDescent="0.25">
      <c r="A452" s="119"/>
      <c r="B452" s="119"/>
      <c r="C452" s="119"/>
      <c r="D452" s="119"/>
      <c r="E452" s="119"/>
      <c r="F452" s="119"/>
      <c r="G452" s="272"/>
      <c r="H452" s="119"/>
      <c r="I452" s="119"/>
      <c r="J452" s="111"/>
      <c r="V452" s="280"/>
      <c r="W452" s="280"/>
      <c r="X452" s="280"/>
      <c r="Y452" s="280"/>
      <c r="Z452" s="280"/>
      <c r="AA452" s="280"/>
      <c r="AB452" s="280"/>
      <c r="AC452" s="280"/>
      <c r="AD452" s="280"/>
      <c r="AE452" s="280"/>
      <c r="AF452" s="280"/>
      <c r="AG452" s="280"/>
      <c r="AH452" s="280"/>
      <c r="AI452" s="280"/>
      <c r="AJ452" s="280"/>
      <c r="AK452" s="280"/>
      <c r="AL452" s="280"/>
      <c r="AM452" s="280"/>
      <c r="AN452" s="280"/>
      <c r="AO452" s="280"/>
      <c r="AP452" s="280"/>
      <c r="AQ452" s="280"/>
      <c r="AR452" s="280"/>
      <c r="AS452" s="280"/>
      <c r="AT452" s="280"/>
      <c r="AU452" s="280"/>
      <c r="AV452" s="280"/>
      <c r="AW452" s="280"/>
      <c r="AX452" s="280"/>
      <c r="AY452" s="280"/>
      <c r="AZ452" s="280"/>
      <c r="BA452" s="280"/>
      <c r="BB452" s="280"/>
      <c r="BC452" s="280"/>
      <c r="BD452" s="280"/>
      <c r="BE452" s="280"/>
      <c r="BF452" s="280"/>
      <c r="BG452" s="280"/>
      <c r="BH452" s="280"/>
      <c r="BI452" s="280"/>
      <c r="BJ452" s="280"/>
      <c r="BK452" s="280"/>
      <c r="BL452" s="280"/>
      <c r="BM452" s="280"/>
      <c r="BN452" s="280"/>
      <c r="BO452" s="280"/>
      <c r="BP452" s="280"/>
      <c r="BQ452" s="280"/>
      <c r="BR452" s="280"/>
      <c r="BS452" s="280"/>
      <c r="BT452" s="280"/>
      <c r="BU452" s="280"/>
      <c r="BV452" s="280"/>
      <c r="BW452" s="280"/>
      <c r="BX452" s="280"/>
      <c r="BY452" s="280"/>
      <c r="BZ452" s="280"/>
      <c r="CA452" s="280"/>
      <c r="CB452" s="280"/>
      <c r="CC452" s="280"/>
      <c r="CD452" s="280"/>
      <c r="CE452" s="280"/>
      <c r="CF452" s="280"/>
      <c r="CG452" s="280"/>
      <c r="CH452" s="280"/>
      <c r="CI452" s="280"/>
      <c r="CJ452" s="280"/>
      <c r="CK452" s="280"/>
      <c r="CL452" s="280"/>
      <c r="CM452" s="280"/>
      <c r="CN452" s="280"/>
      <c r="CO452" s="280"/>
      <c r="CP452" s="280"/>
      <c r="CQ452" s="280"/>
      <c r="CR452" s="280"/>
      <c r="CS452" s="280"/>
      <c r="CT452" s="280"/>
      <c r="CU452" s="280"/>
      <c r="CV452" s="280"/>
      <c r="CW452" s="280"/>
      <c r="CX452" s="280"/>
      <c r="CY452" s="280"/>
      <c r="CZ452" s="280"/>
      <c r="DA452" s="280"/>
      <c r="DB452" s="280"/>
      <c r="DC452" s="280"/>
      <c r="DD452" s="280"/>
      <c r="DE452" s="280"/>
      <c r="DF452" s="280"/>
      <c r="DG452" s="280"/>
      <c r="DH452" s="280"/>
      <c r="DI452" s="280"/>
      <c r="DJ452" s="280"/>
      <c r="DK452" s="280"/>
      <c r="DL452" s="280"/>
      <c r="DM452" s="280"/>
      <c r="DN452" s="280"/>
      <c r="DO452" s="280"/>
      <c r="DP452" s="280"/>
      <c r="DQ452" s="280"/>
      <c r="DR452" s="280"/>
      <c r="DS452" s="280"/>
      <c r="DT452" s="280"/>
      <c r="DU452" s="280"/>
      <c r="DV452" s="280"/>
      <c r="DW452" s="280"/>
      <c r="DX452" s="280"/>
      <c r="DY452" s="280"/>
      <c r="DZ452" s="280"/>
      <c r="EA452" s="280"/>
      <c r="EB452" s="280"/>
      <c r="EC452" s="280"/>
      <c r="ED452" s="280"/>
      <c r="EE452" s="280"/>
      <c r="EF452" s="280"/>
      <c r="EG452" s="280"/>
    </row>
    <row r="453" spans="1:137" x14ac:dyDescent="0.25">
      <c r="A453" s="119"/>
      <c r="B453" s="119"/>
      <c r="C453" s="119"/>
      <c r="D453" s="119"/>
      <c r="E453" s="119"/>
      <c r="F453" s="119"/>
      <c r="G453" s="272"/>
      <c r="H453" s="119"/>
      <c r="I453" s="119"/>
      <c r="J453" s="111"/>
      <c r="V453" s="280"/>
      <c r="W453" s="280"/>
      <c r="X453" s="280"/>
      <c r="Y453" s="280"/>
      <c r="Z453" s="280"/>
      <c r="AA453" s="280"/>
      <c r="AB453" s="280"/>
      <c r="AC453" s="280"/>
      <c r="AD453" s="280"/>
      <c r="AE453" s="280"/>
      <c r="AF453" s="280"/>
      <c r="AG453" s="280"/>
      <c r="AH453" s="280"/>
      <c r="AI453" s="280"/>
      <c r="AJ453" s="280"/>
      <c r="AK453" s="280"/>
      <c r="AL453" s="280"/>
      <c r="AM453" s="280"/>
      <c r="AN453" s="280"/>
      <c r="AO453" s="280"/>
      <c r="AP453" s="280"/>
      <c r="AQ453" s="280"/>
      <c r="AR453" s="280"/>
      <c r="AS453" s="280"/>
      <c r="AT453" s="280"/>
      <c r="AU453" s="280"/>
      <c r="AV453" s="280"/>
      <c r="AW453" s="280"/>
      <c r="AX453" s="280"/>
      <c r="AY453" s="280"/>
      <c r="AZ453" s="280"/>
      <c r="BA453" s="280"/>
      <c r="BB453" s="280"/>
      <c r="BC453" s="280"/>
      <c r="BD453" s="280"/>
      <c r="BE453" s="280"/>
      <c r="BF453" s="280"/>
      <c r="BG453" s="280"/>
      <c r="BH453" s="280"/>
      <c r="BI453" s="280"/>
      <c r="BJ453" s="280"/>
      <c r="BK453" s="280"/>
      <c r="BL453" s="280"/>
      <c r="BM453" s="280"/>
      <c r="BN453" s="280"/>
      <c r="BO453" s="280"/>
      <c r="BP453" s="280"/>
      <c r="BQ453" s="280"/>
      <c r="BR453" s="280"/>
      <c r="BS453" s="280"/>
      <c r="BT453" s="280"/>
      <c r="BU453" s="280"/>
      <c r="BV453" s="280"/>
      <c r="BW453" s="280"/>
      <c r="BX453" s="280"/>
      <c r="BY453" s="280"/>
      <c r="BZ453" s="280"/>
      <c r="CA453" s="280"/>
      <c r="CB453" s="280"/>
      <c r="CC453" s="280"/>
      <c r="CD453" s="280"/>
      <c r="CE453" s="280"/>
      <c r="CF453" s="280"/>
      <c r="CG453" s="280"/>
      <c r="CH453" s="280"/>
      <c r="CI453" s="280"/>
      <c r="CJ453" s="280"/>
      <c r="CK453" s="280"/>
      <c r="CL453" s="280"/>
      <c r="CM453" s="280"/>
      <c r="CN453" s="280"/>
      <c r="CO453" s="280"/>
      <c r="CP453" s="280"/>
      <c r="CQ453" s="280"/>
      <c r="CR453" s="280"/>
      <c r="CS453" s="280"/>
      <c r="CT453" s="280"/>
      <c r="CU453" s="280"/>
      <c r="CV453" s="280"/>
      <c r="CW453" s="280"/>
      <c r="CX453" s="280"/>
      <c r="CY453" s="280"/>
      <c r="CZ453" s="280"/>
      <c r="DA453" s="280"/>
      <c r="DB453" s="280"/>
      <c r="DC453" s="280"/>
      <c r="DD453" s="280"/>
      <c r="DE453" s="280"/>
      <c r="DF453" s="280"/>
      <c r="DG453" s="280"/>
      <c r="DH453" s="280"/>
      <c r="DI453" s="280"/>
      <c r="DJ453" s="280"/>
      <c r="DK453" s="280"/>
      <c r="DL453" s="280"/>
      <c r="DM453" s="280"/>
      <c r="DN453" s="280"/>
      <c r="DO453" s="280"/>
      <c r="DP453" s="280"/>
      <c r="DQ453" s="280"/>
      <c r="DR453" s="280"/>
      <c r="DS453" s="280"/>
      <c r="DT453" s="280"/>
      <c r="DU453" s="280"/>
      <c r="DV453" s="280"/>
      <c r="DW453" s="280"/>
      <c r="DX453" s="280"/>
      <c r="DY453" s="280"/>
      <c r="DZ453" s="280"/>
      <c r="EA453" s="280"/>
      <c r="EB453" s="280"/>
      <c r="EC453" s="280"/>
      <c r="ED453" s="280"/>
      <c r="EE453" s="280"/>
      <c r="EF453" s="280"/>
      <c r="EG453" s="280"/>
    </row>
    <row r="454" spans="1:137" x14ac:dyDescent="0.25">
      <c r="A454" s="119"/>
      <c r="B454" s="119"/>
      <c r="C454" s="119"/>
      <c r="D454" s="119"/>
      <c r="E454" s="119"/>
      <c r="F454" s="119"/>
      <c r="G454" s="272"/>
      <c r="H454" s="119"/>
      <c r="I454" s="119"/>
      <c r="J454" s="111"/>
      <c r="V454" s="280"/>
      <c r="W454" s="280"/>
      <c r="X454" s="280"/>
      <c r="Y454" s="280"/>
      <c r="Z454" s="280"/>
      <c r="AA454" s="280"/>
      <c r="AB454" s="280"/>
      <c r="AC454" s="280"/>
      <c r="AD454" s="280"/>
      <c r="AE454" s="280"/>
      <c r="AF454" s="280"/>
      <c r="AG454" s="280"/>
      <c r="AH454" s="280"/>
      <c r="AI454" s="280"/>
      <c r="AJ454" s="280"/>
      <c r="AK454" s="280"/>
      <c r="AL454" s="280"/>
      <c r="AM454" s="280"/>
      <c r="AN454" s="280"/>
      <c r="AO454" s="280"/>
      <c r="AP454" s="280"/>
      <c r="AQ454" s="280"/>
      <c r="AR454" s="280"/>
      <c r="AS454" s="280"/>
      <c r="AT454" s="280"/>
      <c r="AU454" s="280"/>
      <c r="AV454" s="280"/>
      <c r="AW454" s="280"/>
      <c r="AX454" s="280"/>
      <c r="AY454" s="280"/>
      <c r="AZ454" s="280"/>
      <c r="BA454" s="280"/>
      <c r="BB454" s="280"/>
      <c r="BC454" s="280"/>
      <c r="BD454" s="280"/>
      <c r="BE454" s="280"/>
      <c r="BF454" s="280"/>
      <c r="BG454" s="280"/>
      <c r="BH454" s="280"/>
      <c r="BI454" s="280"/>
      <c r="BJ454" s="280"/>
      <c r="BK454" s="280"/>
      <c r="BL454" s="280"/>
      <c r="BM454" s="280"/>
      <c r="BN454" s="280"/>
      <c r="BO454" s="280"/>
      <c r="BP454" s="280"/>
      <c r="BQ454" s="280"/>
      <c r="BR454" s="280"/>
      <c r="BS454" s="280"/>
      <c r="BT454" s="280"/>
      <c r="BU454" s="280"/>
      <c r="BV454" s="280"/>
      <c r="BW454" s="280"/>
      <c r="BX454" s="280"/>
      <c r="BY454" s="280"/>
      <c r="BZ454" s="280"/>
      <c r="CA454" s="280"/>
      <c r="CB454" s="280"/>
      <c r="CC454" s="280"/>
      <c r="CD454" s="280"/>
      <c r="CE454" s="280"/>
      <c r="CF454" s="280"/>
      <c r="CG454" s="280"/>
      <c r="CH454" s="280"/>
      <c r="CI454" s="280"/>
      <c r="CJ454" s="280"/>
      <c r="CK454" s="280"/>
      <c r="CL454" s="280"/>
      <c r="CM454" s="280"/>
      <c r="CN454" s="280"/>
      <c r="CO454" s="280"/>
      <c r="CP454" s="280"/>
      <c r="CQ454" s="280"/>
      <c r="CR454" s="280"/>
      <c r="CS454" s="280"/>
      <c r="CT454" s="280"/>
      <c r="CU454" s="280"/>
      <c r="CV454" s="280"/>
      <c r="CW454" s="280"/>
      <c r="CX454" s="280"/>
      <c r="CY454" s="280"/>
      <c r="CZ454" s="280"/>
      <c r="DA454" s="280"/>
      <c r="DB454" s="280"/>
      <c r="DC454" s="280"/>
      <c r="DD454" s="280"/>
      <c r="DE454" s="280"/>
      <c r="DF454" s="280"/>
      <c r="DG454" s="280"/>
      <c r="DH454" s="280"/>
      <c r="DI454" s="280"/>
      <c r="DJ454" s="280"/>
      <c r="DK454" s="280"/>
      <c r="DL454" s="280"/>
      <c r="DM454" s="280"/>
      <c r="DN454" s="280"/>
      <c r="DO454" s="280"/>
      <c r="DP454" s="280"/>
      <c r="DQ454" s="280"/>
      <c r="DR454" s="280"/>
      <c r="DS454" s="280"/>
      <c r="DT454" s="280"/>
      <c r="DU454" s="280"/>
      <c r="DV454" s="280"/>
      <c r="DW454" s="280"/>
      <c r="DX454" s="280"/>
      <c r="DY454" s="280"/>
      <c r="DZ454" s="280"/>
      <c r="EA454" s="280"/>
      <c r="EB454" s="280"/>
      <c r="EC454" s="280"/>
      <c r="ED454" s="280"/>
      <c r="EE454" s="280"/>
      <c r="EF454" s="280"/>
      <c r="EG454" s="280"/>
    </row>
    <row r="455" spans="1:137" x14ac:dyDescent="0.25">
      <c r="A455" s="119"/>
      <c r="B455" s="119"/>
      <c r="C455" s="119"/>
      <c r="D455" s="119"/>
      <c r="E455" s="119"/>
      <c r="F455" s="119"/>
      <c r="G455" s="272"/>
      <c r="H455" s="119"/>
      <c r="I455" s="119"/>
      <c r="J455" s="111"/>
      <c r="V455" s="280"/>
      <c r="W455" s="280"/>
      <c r="X455" s="280"/>
      <c r="Y455" s="280"/>
      <c r="Z455" s="280"/>
      <c r="AA455" s="280"/>
      <c r="AB455" s="280"/>
      <c r="AC455" s="280"/>
      <c r="AD455" s="280"/>
      <c r="AE455" s="280"/>
      <c r="AF455" s="280"/>
      <c r="AG455" s="280"/>
      <c r="AH455" s="280"/>
      <c r="AI455" s="280"/>
      <c r="AJ455" s="280"/>
      <c r="AK455" s="280"/>
      <c r="AL455" s="280"/>
      <c r="AM455" s="280"/>
      <c r="AN455" s="280"/>
      <c r="AO455" s="280"/>
      <c r="AP455" s="280"/>
      <c r="AQ455" s="280"/>
      <c r="AR455" s="280"/>
      <c r="AS455" s="280"/>
      <c r="AT455" s="280"/>
      <c r="AU455" s="280"/>
      <c r="AV455" s="280"/>
      <c r="AW455" s="280"/>
      <c r="AX455" s="280"/>
      <c r="AY455" s="280"/>
      <c r="AZ455" s="280"/>
      <c r="BA455" s="280"/>
      <c r="BB455" s="280"/>
      <c r="BC455" s="280"/>
      <c r="BD455" s="280"/>
      <c r="BE455" s="280"/>
      <c r="BF455" s="280"/>
      <c r="BG455" s="280"/>
      <c r="BH455" s="280"/>
      <c r="BI455" s="280"/>
      <c r="BJ455" s="280"/>
      <c r="BK455" s="280"/>
      <c r="BL455" s="280"/>
      <c r="BM455" s="280"/>
      <c r="BN455" s="280"/>
      <c r="BO455" s="280"/>
      <c r="BP455" s="280"/>
      <c r="BQ455" s="280"/>
      <c r="BR455" s="280"/>
      <c r="BS455" s="280"/>
      <c r="BT455" s="280"/>
      <c r="BU455" s="280"/>
      <c r="BV455" s="280"/>
      <c r="BW455" s="280"/>
      <c r="BX455" s="280"/>
      <c r="BY455" s="280"/>
      <c r="BZ455" s="280"/>
      <c r="CA455" s="280"/>
      <c r="CB455" s="280"/>
      <c r="CC455" s="280"/>
      <c r="CD455" s="280"/>
      <c r="CE455" s="280"/>
      <c r="CF455" s="280"/>
      <c r="CG455" s="280"/>
      <c r="CH455" s="280"/>
      <c r="CI455" s="280"/>
      <c r="CJ455" s="280"/>
      <c r="CK455" s="280"/>
      <c r="CL455" s="280"/>
      <c r="CM455" s="280"/>
      <c r="CN455" s="280"/>
      <c r="CO455" s="280"/>
      <c r="CP455" s="280"/>
      <c r="CQ455" s="280"/>
      <c r="CR455" s="280"/>
      <c r="CS455" s="280"/>
      <c r="CT455" s="280"/>
      <c r="CU455" s="280"/>
      <c r="CV455" s="280"/>
      <c r="CW455" s="280"/>
      <c r="CX455" s="280"/>
      <c r="CY455" s="280"/>
      <c r="CZ455" s="280"/>
      <c r="DA455" s="280"/>
      <c r="DB455" s="280"/>
      <c r="DC455" s="280"/>
      <c r="DD455" s="280"/>
      <c r="DE455" s="280"/>
      <c r="DF455" s="280"/>
      <c r="DG455" s="280"/>
      <c r="DH455" s="280"/>
      <c r="DI455" s="280"/>
      <c r="DJ455" s="280"/>
      <c r="DK455" s="280"/>
      <c r="DL455" s="280"/>
      <c r="DM455" s="280"/>
      <c r="DN455" s="280"/>
      <c r="DO455" s="280"/>
      <c r="DP455" s="280"/>
      <c r="DQ455" s="280"/>
      <c r="DR455" s="280"/>
      <c r="DS455" s="280"/>
      <c r="DT455" s="280"/>
      <c r="DU455" s="280"/>
      <c r="DV455" s="280"/>
      <c r="DW455" s="280"/>
      <c r="DX455" s="280"/>
      <c r="DY455" s="280"/>
      <c r="DZ455" s="280"/>
      <c r="EA455" s="280"/>
      <c r="EB455" s="280"/>
      <c r="EC455" s="280"/>
      <c r="ED455" s="280"/>
      <c r="EE455" s="280"/>
      <c r="EF455" s="280"/>
      <c r="EG455" s="280"/>
    </row>
    <row r="456" spans="1:137" x14ac:dyDescent="0.25">
      <c r="A456" s="119"/>
      <c r="B456" s="119"/>
      <c r="C456" s="119"/>
      <c r="D456" s="119"/>
      <c r="E456" s="119"/>
      <c r="F456" s="119"/>
      <c r="G456" s="272"/>
      <c r="H456" s="119"/>
      <c r="I456" s="119"/>
      <c r="J456" s="111"/>
      <c r="V456" s="280"/>
      <c r="W456" s="280"/>
      <c r="X456" s="280"/>
      <c r="Y456" s="280"/>
      <c r="Z456" s="280"/>
      <c r="AA456" s="280"/>
      <c r="AB456" s="280"/>
      <c r="AC456" s="280"/>
      <c r="AD456" s="280"/>
      <c r="AE456" s="280"/>
      <c r="AF456" s="280"/>
      <c r="AG456" s="280"/>
      <c r="AH456" s="280"/>
      <c r="AI456" s="280"/>
      <c r="AJ456" s="280"/>
      <c r="AK456" s="280"/>
      <c r="AL456" s="280"/>
      <c r="AM456" s="280"/>
      <c r="AN456" s="280"/>
      <c r="AO456" s="280"/>
      <c r="AP456" s="280"/>
      <c r="AQ456" s="280"/>
      <c r="AR456" s="280"/>
      <c r="AS456" s="280"/>
      <c r="AT456" s="280"/>
      <c r="AU456" s="280"/>
      <c r="AV456" s="280"/>
      <c r="AW456" s="280"/>
      <c r="AX456" s="280"/>
      <c r="AY456" s="280"/>
      <c r="AZ456" s="280"/>
      <c r="BA456" s="280"/>
      <c r="BB456" s="280"/>
      <c r="BC456" s="280"/>
      <c r="BD456" s="280"/>
      <c r="BE456" s="280"/>
      <c r="BF456" s="280"/>
      <c r="BG456" s="280"/>
      <c r="BH456" s="280"/>
      <c r="BI456" s="280"/>
      <c r="BJ456" s="280"/>
      <c r="BK456" s="280"/>
      <c r="BL456" s="280"/>
      <c r="BM456" s="280"/>
      <c r="BN456" s="280"/>
      <c r="BO456" s="280"/>
      <c r="BP456" s="280"/>
      <c r="BQ456" s="280"/>
      <c r="BR456" s="280"/>
      <c r="BS456" s="280"/>
      <c r="BT456" s="280"/>
      <c r="BU456" s="280"/>
      <c r="BV456" s="280"/>
      <c r="BW456" s="280"/>
      <c r="BX456" s="280"/>
      <c r="BY456" s="280"/>
      <c r="BZ456" s="280"/>
      <c r="CA456" s="280"/>
      <c r="CB456" s="280"/>
      <c r="CC456" s="280"/>
      <c r="CD456" s="280"/>
      <c r="CE456" s="280"/>
      <c r="CF456" s="280"/>
      <c r="CG456" s="280"/>
      <c r="CH456" s="280"/>
      <c r="CI456" s="280"/>
      <c r="CJ456" s="280"/>
      <c r="CK456" s="280"/>
      <c r="CL456" s="280"/>
      <c r="CM456" s="280"/>
      <c r="CN456" s="280"/>
      <c r="CO456" s="280"/>
      <c r="CP456" s="280"/>
      <c r="CQ456" s="280"/>
      <c r="CR456" s="280"/>
      <c r="CS456" s="280"/>
      <c r="CT456" s="280"/>
      <c r="CU456" s="280"/>
      <c r="CV456" s="280"/>
      <c r="CW456" s="280"/>
      <c r="CX456" s="280"/>
      <c r="CY456" s="280"/>
      <c r="CZ456" s="280"/>
      <c r="DA456" s="280"/>
      <c r="DB456" s="280"/>
      <c r="DC456" s="280"/>
      <c r="DD456" s="280"/>
      <c r="DE456" s="280"/>
      <c r="DF456" s="280"/>
      <c r="DG456" s="280"/>
      <c r="DH456" s="280"/>
      <c r="DI456" s="280"/>
      <c r="DJ456" s="280"/>
      <c r="DK456" s="280"/>
      <c r="DL456" s="280"/>
      <c r="DM456" s="280"/>
      <c r="DN456" s="280"/>
      <c r="DO456" s="280"/>
      <c r="DP456" s="280"/>
      <c r="DQ456" s="280"/>
      <c r="DR456" s="280"/>
      <c r="DS456" s="280"/>
      <c r="DT456" s="280"/>
      <c r="DU456" s="280"/>
      <c r="DV456" s="280"/>
      <c r="DW456" s="280"/>
      <c r="DX456" s="280"/>
      <c r="DY456" s="280"/>
      <c r="DZ456" s="280"/>
      <c r="EA456" s="280"/>
      <c r="EB456" s="280"/>
      <c r="EC456" s="280"/>
      <c r="ED456" s="280"/>
      <c r="EE456" s="280"/>
      <c r="EF456" s="280"/>
      <c r="EG456" s="280"/>
    </row>
    <row r="457" spans="1:137" x14ac:dyDescent="0.25">
      <c r="A457" s="119"/>
      <c r="B457" s="119"/>
      <c r="C457" s="119"/>
      <c r="D457" s="119"/>
      <c r="E457" s="119"/>
      <c r="F457" s="119"/>
      <c r="G457" s="272"/>
      <c r="H457" s="119"/>
      <c r="I457" s="119"/>
      <c r="J457" s="111"/>
      <c r="V457" s="280"/>
      <c r="W457" s="280"/>
      <c r="X457" s="280"/>
      <c r="Y457" s="280"/>
      <c r="Z457" s="280"/>
      <c r="AA457" s="280"/>
      <c r="AB457" s="280"/>
      <c r="AC457" s="280"/>
      <c r="AD457" s="280"/>
      <c r="AE457" s="280"/>
      <c r="AF457" s="280"/>
      <c r="AG457" s="280"/>
      <c r="AH457" s="280"/>
      <c r="AI457" s="280"/>
      <c r="AJ457" s="280"/>
      <c r="AK457" s="280"/>
      <c r="AL457" s="280"/>
      <c r="AM457" s="280"/>
      <c r="AN457" s="280"/>
      <c r="AO457" s="280"/>
      <c r="AP457" s="280"/>
      <c r="AQ457" s="280"/>
      <c r="AR457" s="280"/>
      <c r="AS457" s="280"/>
      <c r="AT457" s="280"/>
      <c r="AU457" s="280"/>
      <c r="AV457" s="280"/>
      <c r="AW457" s="280"/>
      <c r="AX457" s="280"/>
      <c r="AY457" s="280"/>
      <c r="AZ457" s="280"/>
      <c r="BA457" s="280"/>
      <c r="BB457" s="280"/>
      <c r="BC457" s="280"/>
      <c r="BD457" s="280"/>
      <c r="BE457" s="280"/>
      <c r="BF457" s="280"/>
      <c r="BG457" s="280"/>
      <c r="BH457" s="280"/>
      <c r="BI457" s="280"/>
      <c r="BJ457" s="280"/>
      <c r="BK457" s="280"/>
      <c r="BL457" s="280"/>
      <c r="BM457" s="280"/>
      <c r="BN457" s="280"/>
      <c r="BO457" s="280"/>
      <c r="BP457" s="280"/>
      <c r="BQ457" s="280"/>
      <c r="BR457" s="280"/>
      <c r="BS457" s="280"/>
      <c r="BT457" s="280"/>
      <c r="BU457" s="280"/>
      <c r="BV457" s="280"/>
      <c r="BW457" s="280"/>
      <c r="BX457" s="280"/>
      <c r="BY457" s="280"/>
      <c r="BZ457" s="280"/>
      <c r="CA457" s="280"/>
      <c r="CB457" s="280"/>
      <c r="CC457" s="280"/>
      <c r="CD457" s="280"/>
      <c r="CE457" s="280"/>
      <c r="CF457" s="280"/>
      <c r="CG457" s="280"/>
      <c r="CH457" s="280"/>
      <c r="CI457" s="280"/>
      <c r="CJ457" s="280"/>
      <c r="CK457" s="280"/>
      <c r="CL457" s="280"/>
      <c r="CM457" s="280"/>
      <c r="CN457" s="280"/>
      <c r="CO457" s="280"/>
      <c r="CP457" s="280"/>
      <c r="CQ457" s="280"/>
      <c r="CR457" s="280"/>
      <c r="CS457" s="280"/>
      <c r="CT457" s="280"/>
      <c r="CU457" s="280"/>
      <c r="CV457" s="280"/>
      <c r="CW457" s="280"/>
      <c r="CX457" s="280"/>
      <c r="CY457" s="280"/>
      <c r="CZ457" s="280"/>
      <c r="DA457" s="280"/>
      <c r="DB457" s="280"/>
      <c r="DC457" s="280"/>
      <c r="DD457" s="280"/>
      <c r="DE457" s="280"/>
      <c r="DF457" s="280"/>
      <c r="DG457" s="280"/>
      <c r="DH457" s="280"/>
      <c r="DI457" s="280"/>
      <c r="DJ457" s="280"/>
      <c r="DK457" s="280"/>
      <c r="DL457" s="280"/>
      <c r="DM457" s="280"/>
      <c r="DN457" s="280"/>
      <c r="DO457" s="280"/>
      <c r="DP457" s="280"/>
      <c r="DQ457" s="280"/>
      <c r="DR457" s="280"/>
      <c r="DS457" s="280"/>
      <c r="DT457" s="280"/>
      <c r="DU457" s="280"/>
      <c r="DV457" s="280"/>
      <c r="DW457" s="280"/>
      <c r="DX457" s="280"/>
      <c r="DY457" s="280"/>
      <c r="DZ457" s="280"/>
      <c r="EA457" s="280"/>
      <c r="EB457" s="280"/>
      <c r="EC457" s="280"/>
      <c r="ED457" s="280"/>
      <c r="EE457" s="280"/>
      <c r="EF457" s="280"/>
      <c r="EG457" s="280"/>
    </row>
    <row r="458" spans="1:137" x14ac:dyDescent="0.25">
      <c r="A458" s="119"/>
      <c r="B458" s="119"/>
      <c r="C458" s="119"/>
      <c r="D458" s="119"/>
      <c r="E458" s="119"/>
      <c r="F458" s="119"/>
      <c r="G458" s="272"/>
      <c r="H458" s="119"/>
      <c r="I458" s="119"/>
      <c r="J458" s="111"/>
      <c r="V458" s="280"/>
      <c r="W458" s="280"/>
      <c r="X458" s="280"/>
      <c r="Y458" s="280"/>
      <c r="Z458" s="280"/>
      <c r="AA458" s="280"/>
      <c r="AB458" s="280"/>
      <c r="AC458" s="280"/>
      <c r="AD458" s="280"/>
      <c r="AE458" s="280"/>
      <c r="AF458" s="280"/>
      <c r="AG458" s="280"/>
      <c r="AH458" s="280"/>
      <c r="AI458" s="280"/>
      <c r="AJ458" s="280"/>
      <c r="AK458" s="280"/>
      <c r="AL458" s="280"/>
      <c r="AM458" s="280"/>
      <c r="AN458" s="280"/>
      <c r="AO458" s="280"/>
      <c r="AP458" s="280"/>
      <c r="AQ458" s="280"/>
      <c r="AR458" s="280"/>
      <c r="AS458" s="280"/>
      <c r="AT458" s="280"/>
      <c r="AU458" s="280"/>
      <c r="AV458" s="280"/>
      <c r="AW458" s="280"/>
      <c r="AX458" s="280"/>
      <c r="AY458" s="280"/>
      <c r="AZ458" s="280"/>
      <c r="BA458" s="280"/>
      <c r="BB458" s="280"/>
      <c r="BC458" s="280"/>
      <c r="BD458" s="280"/>
      <c r="BE458" s="280"/>
      <c r="BF458" s="280"/>
      <c r="BG458" s="280"/>
      <c r="BH458" s="280"/>
      <c r="BI458" s="280"/>
      <c r="BJ458" s="280"/>
      <c r="BK458" s="280"/>
      <c r="BL458" s="280"/>
      <c r="BM458" s="280"/>
      <c r="BN458" s="280"/>
      <c r="BO458" s="280"/>
      <c r="BP458" s="280"/>
      <c r="BQ458" s="280"/>
      <c r="BR458" s="280"/>
      <c r="BS458" s="280"/>
      <c r="BT458" s="280"/>
      <c r="BU458" s="280"/>
      <c r="BV458" s="280"/>
      <c r="BW458" s="280"/>
      <c r="BX458" s="280"/>
      <c r="BY458" s="280"/>
      <c r="BZ458" s="280"/>
      <c r="CA458" s="280"/>
      <c r="CB458" s="280"/>
      <c r="CC458" s="280"/>
      <c r="CD458" s="280"/>
      <c r="CE458" s="280"/>
      <c r="CF458" s="280"/>
      <c r="CG458" s="280"/>
      <c r="CH458" s="280"/>
      <c r="CI458" s="280"/>
      <c r="CJ458" s="280"/>
      <c r="CK458" s="280"/>
      <c r="CL458" s="280"/>
      <c r="CM458" s="280"/>
      <c r="CN458" s="280"/>
      <c r="CO458" s="280"/>
      <c r="CP458" s="280"/>
      <c r="CQ458" s="280"/>
      <c r="CR458" s="280"/>
      <c r="CS458" s="280"/>
      <c r="CT458" s="280"/>
      <c r="CU458" s="280"/>
      <c r="CV458" s="280"/>
      <c r="CW458" s="280"/>
      <c r="CX458" s="280"/>
      <c r="CY458" s="280"/>
      <c r="CZ458" s="280"/>
      <c r="DA458" s="280"/>
      <c r="DB458" s="280"/>
      <c r="DC458" s="280"/>
      <c r="DD458" s="280"/>
      <c r="DE458" s="280"/>
      <c r="DF458" s="280"/>
      <c r="DG458" s="280"/>
      <c r="DH458" s="280"/>
      <c r="DI458" s="280"/>
      <c r="DJ458" s="280"/>
      <c r="DK458" s="280"/>
      <c r="DL458" s="280"/>
      <c r="DM458" s="280"/>
      <c r="DN458" s="280"/>
      <c r="DO458" s="280"/>
      <c r="DP458" s="280"/>
      <c r="DQ458" s="280"/>
      <c r="DR458" s="280"/>
      <c r="DS458" s="280"/>
      <c r="DT458" s="280"/>
      <c r="DU458" s="280"/>
      <c r="DV458" s="280"/>
      <c r="DW458" s="280"/>
      <c r="DX458" s="280"/>
      <c r="DY458" s="280"/>
      <c r="DZ458" s="280"/>
      <c r="EA458" s="280"/>
      <c r="EB458" s="280"/>
      <c r="EC458" s="280"/>
      <c r="ED458" s="280"/>
      <c r="EE458" s="280"/>
      <c r="EF458" s="280"/>
      <c r="EG458" s="280"/>
    </row>
    <row r="459" spans="1:137" x14ac:dyDescent="0.25">
      <c r="A459" s="119"/>
      <c r="B459" s="119"/>
      <c r="C459" s="119"/>
      <c r="D459" s="119"/>
      <c r="E459" s="119"/>
      <c r="F459" s="119"/>
      <c r="G459" s="272"/>
      <c r="H459" s="119"/>
      <c r="I459" s="119"/>
      <c r="J459" s="111"/>
      <c r="V459" s="280"/>
      <c r="W459" s="280"/>
      <c r="X459" s="280"/>
      <c r="Y459" s="280"/>
      <c r="Z459" s="280"/>
      <c r="AA459" s="280"/>
      <c r="AB459" s="280"/>
      <c r="AC459" s="280"/>
      <c r="AD459" s="280"/>
      <c r="AE459" s="280"/>
      <c r="AF459" s="280"/>
      <c r="AG459" s="280"/>
      <c r="AH459" s="280"/>
      <c r="AI459" s="280"/>
      <c r="AJ459" s="280"/>
      <c r="AK459" s="280"/>
      <c r="AL459" s="280"/>
      <c r="AM459" s="280"/>
      <c r="AN459" s="280"/>
      <c r="AO459" s="280"/>
      <c r="AP459" s="280"/>
      <c r="AQ459" s="280"/>
      <c r="AR459" s="280"/>
      <c r="AS459" s="280"/>
      <c r="AT459" s="280"/>
      <c r="AU459" s="280"/>
      <c r="AV459" s="280"/>
      <c r="AW459" s="280"/>
      <c r="AX459" s="280"/>
      <c r="AY459" s="280"/>
      <c r="AZ459" s="280"/>
      <c r="BA459" s="280"/>
      <c r="BB459" s="280"/>
      <c r="BC459" s="280"/>
      <c r="BD459" s="280"/>
      <c r="BE459" s="280"/>
      <c r="BF459" s="280"/>
      <c r="BG459" s="280"/>
      <c r="BH459" s="280"/>
      <c r="BI459" s="280"/>
      <c r="BJ459" s="280"/>
      <c r="BK459" s="280"/>
      <c r="BL459" s="280"/>
      <c r="BM459" s="280"/>
      <c r="BN459" s="280"/>
      <c r="BO459" s="280"/>
      <c r="BP459" s="280"/>
      <c r="BQ459" s="280"/>
      <c r="BR459" s="280"/>
      <c r="BS459" s="280"/>
      <c r="BT459" s="280"/>
      <c r="BU459" s="280"/>
      <c r="BV459" s="280"/>
      <c r="BW459" s="280"/>
      <c r="BX459" s="280"/>
      <c r="BY459" s="280"/>
      <c r="BZ459" s="280"/>
      <c r="CA459" s="280"/>
      <c r="CB459" s="280"/>
      <c r="CC459" s="280"/>
      <c r="CD459" s="280"/>
      <c r="CE459" s="280"/>
      <c r="CF459" s="280"/>
      <c r="CG459" s="280"/>
      <c r="CH459" s="280"/>
      <c r="CI459" s="280"/>
      <c r="CJ459" s="280"/>
      <c r="CK459" s="280"/>
      <c r="CL459" s="280"/>
      <c r="CM459" s="280"/>
      <c r="CN459" s="280"/>
      <c r="CO459" s="280"/>
      <c r="CP459" s="280"/>
      <c r="CQ459" s="280"/>
      <c r="CR459" s="280"/>
      <c r="CS459" s="280"/>
      <c r="CT459" s="280"/>
      <c r="CU459" s="280"/>
      <c r="CV459" s="280"/>
      <c r="CW459" s="280"/>
      <c r="CX459" s="280"/>
      <c r="CY459" s="280"/>
      <c r="CZ459" s="280"/>
      <c r="DA459" s="280"/>
      <c r="DB459" s="280"/>
      <c r="DC459" s="280"/>
      <c r="DD459" s="280"/>
      <c r="DE459" s="280"/>
      <c r="DF459" s="280"/>
      <c r="DG459" s="280"/>
      <c r="DH459" s="280"/>
      <c r="DI459" s="280"/>
      <c r="DJ459" s="280"/>
      <c r="DK459" s="280"/>
      <c r="DL459" s="280"/>
      <c r="DM459" s="280"/>
      <c r="DN459" s="280"/>
      <c r="DO459" s="280"/>
      <c r="DP459" s="280"/>
      <c r="DQ459" s="280"/>
      <c r="DR459" s="280"/>
      <c r="DS459" s="280"/>
      <c r="DT459" s="280"/>
      <c r="DU459" s="280"/>
      <c r="DV459" s="280"/>
      <c r="DW459" s="280"/>
      <c r="DX459" s="280"/>
      <c r="DY459" s="280"/>
      <c r="DZ459" s="280"/>
      <c r="EA459" s="280"/>
      <c r="EB459" s="280"/>
      <c r="EC459" s="280"/>
      <c r="ED459" s="280"/>
      <c r="EE459" s="280"/>
      <c r="EF459" s="280"/>
      <c r="EG459" s="280"/>
    </row>
    <row r="460" spans="1:137" x14ac:dyDescent="0.25">
      <c r="A460" s="119"/>
      <c r="B460" s="119"/>
      <c r="C460" s="119"/>
      <c r="D460" s="119"/>
      <c r="E460" s="119"/>
      <c r="F460" s="119"/>
      <c r="G460" s="272"/>
      <c r="H460" s="119"/>
      <c r="I460" s="119"/>
      <c r="J460" s="111"/>
      <c r="V460" s="280"/>
      <c r="W460" s="280"/>
      <c r="X460" s="280"/>
      <c r="Y460" s="280"/>
      <c r="Z460" s="280"/>
      <c r="AA460" s="280"/>
      <c r="AB460" s="280"/>
      <c r="AC460" s="280"/>
      <c r="AD460" s="280"/>
      <c r="AE460" s="280"/>
      <c r="AF460" s="280"/>
      <c r="AG460" s="280"/>
      <c r="AH460" s="280"/>
      <c r="AI460" s="280"/>
      <c r="AJ460" s="280"/>
      <c r="AK460" s="280"/>
      <c r="AL460" s="280"/>
      <c r="AM460" s="280"/>
      <c r="AN460" s="280"/>
      <c r="AO460" s="280"/>
      <c r="AP460" s="280"/>
      <c r="AQ460" s="280"/>
      <c r="AR460" s="280"/>
      <c r="AS460" s="280"/>
      <c r="AT460" s="280"/>
      <c r="AU460" s="280"/>
      <c r="AV460" s="280"/>
      <c r="AW460" s="280"/>
      <c r="AX460" s="280"/>
      <c r="AY460" s="280"/>
      <c r="AZ460" s="280"/>
      <c r="BA460" s="280"/>
      <c r="BB460" s="280"/>
      <c r="BC460" s="280"/>
      <c r="BD460" s="280"/>
      <c r="BE460" s="280"/>
      <c r="BF460" s="280"/>
      <c r="BG460" s="280"/>
      <c r="BH460" s="280"/>
      <c r="BI460" s="280"/>
      <c r="BJ460" s="280"/>
      <c r="BK460" s="280"/>
      <c r="BL460" s="280"/>
      <c r="BM460" s="280"/>
      <c r="BN460" s="280"/>
      <c r="BO460" s="280"/>
      <c r="BP460" s="280"/>
      <c r="BQ460" s="280"/>
      <c r="BR460" s="280"/>
      <c r="BS460" s="280"/>
      <c r="BT460" s="280"/>
      <c r="BU460" s="280"/>
      <c r="BV460" s="280"/>
      <c r="BW460" s="280"/>
      <c r="BX460" s="280"/>
      <c r="BY460" s="280"/>
      <c r="BZ460" s="280"/>
      <c r="CA460" s="280"/>
      <c r="CB460" s="280"/>
      <c r="CC460" s="280"/>
      <c r="CD460" s="280"/>
      <c r="CE460" s="280"/>
      <c r="CF460" s="280"/>
      <c r="CG460" s="280"/>
      <c r="CH460" s="280"/>
      <c r="CI460" s="280"/>
      <c r="CJ460" s="280"/>
      <c r="CK460" s="280"/>
      <c r="CL460" s="280"/>
      <c r="CM460" s="280"/>
      <c r="CN460" s="280"/>
      <c r="CO460" s="280"/>
      <c r="CP460" s="280"/>
      <c r="CQ460" s="280"/>
      <c r="CR460" s="280"/>
      <c r="CS460" s="280"/>
      <c r="CT460" s="280"/>
      <c r="CU460" s="280"/>
      <c r="CV460" s="280"/>
      <c r="CW460" s="280"/>
      <c r="CX460" s="280"/>
      <c r="CY460" s="280"/>
      <c r="CZ460" s="280"/>
      <c r="DA460" s="280"/>
      <c r="DB460" s="280"/>
      <c r="DC460" s="280"/>
      <c r="DD460" s="280"/>
      <c r="DE460" s="280"/>
      <c r="DF460" s="280"/>
      <c r="DG460" s="280"/>
      <c r="DH460" s="280"/>
      <c r="DI460" s="280"/>
      <c r="DJ460" s="280"/>
      <c r="DK460" s="280"/>
      <c r="DL460" s="280"/>
      <c r="DM460" s="280"/>
      <c r="DN460" s="280"/>
      <c r="DO460" s="280"/>
      <c r="DP460" s="280"/>
      <c r="DQ460" s="280"/>
      <c r="DR460" s="280"/>
      <c r="DS460" s="280"/>
      <c r="DT460" s="280"/>
      <c r="DU460" s="280"/>
      <c r="DV460" s="280"/>
      <c r="DW460" s="280"/>
      <c r="DX460" s="280"/>
      <c r="DY460" s="280"/>
      <c r="DZ460" s="280"/>
      <c r="EA460" s="280"/>
      <c r="EB460" s="280"/>
      <c r="EC460" s="280"/>
      <c r="ED460" s="280"/>
      <c r="EE460" s="280"/>
      <c r="EF460" s="280"/>
      <c r="EG460" s="280"/>
    </row>
    <row r="461" spans="1:137" x14ac:dyDescent="0.25">
      <c r="A461" s="119"/>
      <c r="B461" s="119"/>
      <c r="C461" s="119"/>
      <c r="D461" s="119"/>
      <c r="E461" s="119"/>
      <c r="F461" s="119"/>
      <c r="G461" s="272"/>
      <c r="H461" s="119"/>
      <c r="I461" s="119"/>
      <c r="J461" s="111"/>
      <c r="V461" s="280"/>
      <c r="W461" s="280"/>
      <c r="X461" s="280"/>
      <c r="Y461" s="280"/>
      <c r="Z461" s="280"/>
      <c r="AA461" s="280"/>
      <c r="AB461" s="280"/>
      <c r="AC461" s="280"/>
      <c r="AD461" s="280"/>
      <c r="AE461" s="280"/>
      <c r="AF461" s="280"/>
      <c r="AG461" s="280"/>
      <c r="AH461" s="280"/>
      <c r="AI461" s="280"/>
      <c r="AJ461" s="280"/>
      <c r="AK461" s="280"/>
      <c r="AL461" s="280"/>
      <c r="AM461" s="280"/>
      <c r="AN461" s="280"/>
      <c r="AO461" s="280"/>
      <c r="AP461" s="280"/>
      <c r="AQ461" s="280"/>
      <c r="AR461" s="280"/>
      <c r="AS461" s="280"/>
      <c r="AT461" s="280"/>
      <c r="AU461" s="280"/>
      <c r="AV461" s="280"/>
      <c r="AW461" s="280"/>
      <c r="AX461" s="280"/>
      <c r="AY461" s="280"/>
      <c r="AZ461" s="280"/>
      <c r="BA461" s="280"/>
      <c r="BB461" s="280"/>
      <c r="BC461" s="280"/>
      <c r="BD461" s="280"/>
      <c r="BE461" s="280"/>
      <c r="BF461" s="280"/>
      <c r="BG461" s="280"/>
      <c r="BH461" s="280"/>
      <c r="BI461" s="280"/>
      <c r="BJ461" s="280"/>
      <c r="BK461" s="280"/>
      <c r="BL461" s="280"/>
      <c r="BM461" s="280"/>
      <c r="BN461" s="280"/>
      <c r="BO461" s="280"/>
      <c r="BP461" s="280"/>
      <c r="BQ461" s="280"/>
      <c r="BR461" s="280"/>
      <c r="BS461" s="280"/>
      <c r="BT461" s="280"/>
      <c r="BU461" s="280"/>
      <c r="BV461" s="280"/>
      <c r="BW461" s="280"/>
      <c r="BX461" s="280"/>
      <c r="BY461" s="280"/>
      <c r="BZ461" s="280"/>
      <c r="CA461" s="280"/>
      <c r="CB461" s="280"/>
      <c r="CC461" s="280"/>
      <c r="CD461" s="280"/>
      <c r="CE461" s="280"/>
      <c r="CF461" s="280"/>
      <c r="CG461" s="280"/>
      <c r="CH461" s="280"/>
      <c r="CI461" s="280"/>
      <c r="CJ461" s="280"/>
      <c r="CK461" s="280"/>
      <c r="CL461" s="280"/>
      <c r="CM461" s="280"/>
      <c r="CN461" s="280"/>
      <c r="CO461" s="280"/>
      <c r="CP461" s="280"/>
      <c r="CQ461" s="280"/>
      <c r="CR461" s="280"/>
      <c r="CS461" s="280"/>
      <c r="CT461" s="280"/>
      <c r="CU461" s="280"/>
      <c r="CV461" s="280"/>
      <c r="CW461" s="280"/>
      <c r="CX461" s="280"/>
      <c r="CY461" s="280"/>
      <c r="CZ461" s="280"/>
      <c r="DA461" s="280"/>
      <c r="DB461" s="280"/>
      <c r="DC461" s="280"/>
      <c r="DD461" s="280"/>
      <c r="DE461" s="280"/>
      <c r="DF461" s="280"/>
      <c r="DG461" s="280"/>
      <c r="DH461" s="280"/>
      <c r="DI461" s="280"/>
      <c r="DJ461" s="280"/>
      <c r="DK461" s="280"/>
      <c r="DL461" s="280"/>
      <c r="DM461" s="280"/>
      <c r="DN461" s="280"/>
      <c r="DO461" s="280"/>
      <c r="DP461" s="280"/>
      <c r="DQ461" s="280"/>
      <c r="DR461" s="280"/>
      <c r="DS461" s="280"/>
      <c r="DT461" s="280"/>
      <c r="DU461" s="280"/>
      <c r="DV461" s="280"/>
      <c r="DW461" s="280"/>
      <c r="DX461" s="280"/>
      <c r="DY461" s="280"/>
      <c r="DZ461" s="280"/>
      <c r="EA461" s="280"/>
      <c r="EB461" s="280"/>
      <c r="EC461" s="280"/>
      <c r="ED461" s="280"/>
      <c r="EE461" s="280"/>
      <c r="EF461" s="280"/>
      <c r="EG461" s="280"/>
    </row>
    <row r="462" spans="1:137" x14ac:dyDescent="0.25">
      <c r="A462" s="119"/>
      <c r="B462" s="119"/>
      <c r="C462" s="119"/>
      <c r="D462" s="119"/>
      <c r="E462" s="119"/>
      <c r="F462" s="119"/>
      <c r="G462" s="272"/>
      <c r="H462" s="119"/>
      <c r="I462" s="119"/>
      <c r="J462" s="111"/>
      <c r="V462" s="280"/>
      <c r="W462" s="280"/>
      <c r="X462" s="280"/>
      <c r="Y462" s="280"/>
      <c r="Z462" s="280"/>
      <c r="AA462" s="280"/>
      <c r="AB462" s="280"/>
      <c r="AC462" s="280"/>
      <c r="AD462" s="280"/>
      <c r="AE462" s="280"/>
      <c r="AF462" s="280"/>
      <c r="AG462" s="280"/>
      <c r="AH462" s="280"/>
      <c r="AI462" s="280"/>
      <c r="AJ462" s="280"/>
      <c r="AK462" s="280"/>
      <c r="AL462" s="280"/>
      <c r="AM462" s="280"/>
      <c r="AN462" s="280"/>
      <c r="AO462" s="280"/>
      <c r="AP462" s="280"/>
      <c r="AQ462" s="280"/>
      <c r="AR462" s="280"/>
      <c r="AS462" s="280"/>
      <c r="AT462" s="280"/>
      <c r="AU462" s="280"/>
      <c r="AV462" s="280"/>
      <c r="AW462" s="280"/>
      <c r="AX462" s="280"/>
      <c r="AY462" s="280"/>
      <c r="AZ462" s="280"/>
      <c r="BA462" s="280"/>
      <c r="BB462" s="280"/>
      <c r="BC462" s="280"/>
      <c r="BD462" s="280"/>
      <c r="BE462" s="280"/>
      <c r="BF462" s="280"/>
      <c r="BG462" s="280"/>
      <c r="BH462" s="280"/>
      <c r="BI462" s="280"/>
      <c r="BJ462" s="280"/>
      <c r="BK462" s="280"/>
      <c r="BL462" s="280"/>
      <c r="BM462" s="280"/>
      <c r="BN462" s="280"/>
      <c r="BO462" s="280"/>
      <c r="BP462" s="280"/>
      <c r="BQ462" s="280"/>
      <c r="BR462" s="280"/>
      <c r="BS462" s="280"/>
      <c r="BT462" s="280"/>
      <c r="BU462" s="280"/>
      <c r="BV462" s="280"/>
      <c r="BW462" s="280"/>
      <c r="BX462" s="280"/>
      <c r="BY462" s="280"/>
      <c r="BZ462" s="280"/>
      <c r="CA462" s="280"/>
      <c r="CB462" s="280"/>
      <c r="CC462" s="280"/>
      <c r="CD462" s="280"/>
      <c r="CE462" s="280"/>
      <c r="CF462" s="280"/>
      <c r="CG462" s="280"/>
      <c r="CH462" s="280"/>
      <c r="CI462" s="280"/>
      <c r="CJ462" s="280"/>
      <c r="CK462" s="280"/>
      <c r="CL462" s="280"/>
      <c r="CM462" s="280"/>
      <c r="CN462" s="280"/>
      <c r="CO462" s="280"/>
      <c r="CP462" s="280"/>
      <c r="CQ462" s="280"/>
      <c r="CR462" s="280"/>
      <c r="CS462" s="280"/>
      <c r="CT462" s="280"/>
      <c r="CU462" s="280"/>
      <c r="CV462" s="280"/>
      <c r="CW462" s="280"/>
      <c r="CX462" s="280"/>
      <c r="CY462" s="280"/>
      <c r="CZ462" s="280"/>
      <c r="DA462" s="280"/>
      <c r="DB462" s="280"/>
      <c r="DC462" s="280"/>
      <c r="DD462" s="280"/>
      <c r="DE462" s="280"/>
      <c r="DF462" s="280"/>
      <c r="DG462" s="280"/>
      <c r="DH462" s="280"/>
      <c r="DI462" s="280"/>
      <c r="DJ462" s="280"/>
      <c r="DK462" s="280"/>
      <c r="DL462" s="280"/>
      <c r="DM462" s="280"/>
      <c r="DN462" s="280"/>
      <c r="DO462" s="280"/>
      <c r="DP462" s="280"/>
      <c r="DQ462" s="280"/>
      <c r="DR462" s="280"/>
      <c r="DS462" s="280"/>
      <c r="DT462" s="280"/>
      <c r="DU462" s="280"/>
      <c r="DV462" s="280"/>
      <c r="DW462" s="280"/>
      <c r="DX462" s="280"/>
      <c r="DY462" s="280"/>
      <c r="DZ462" s="280"/>
      <c r="EA462" s="280"/>
      <c r="EB462" s="280"/>
      <c r="EC462" s="280"/>
      <c r="ED462" s="280"/>
      <c r="EE462" s="280"/>
      <c r="EF462" s="280"/>
      <c r="EG462" s="280"/>
    </row>
    <row r="463" spans="1:137" x14ac:dyDescent="0.25">
      <c r="A463" s="119"/>
      <c r="B463" s="119"/>
      <c r="C463" s="119"/>
      <c r="D463" s="119"/>
      <c r="E463" s="119"/>
      <c r="F463" s="119"/>
      <c r="G463" s="272"/>
      <c r="H463" s="119"/>
      <c r="I463" s="119"/>
      <c r="J463" s="111"/>
      <c r="V463" s="280"/>
      <c r="W463" s="280"/>
      <c r="X463" s="280"/>
      <c r="Y463" s="280"/>
      <c r="Z463" s="280"/>
      <c r="AA463" s="280"/>
      <c r="AB463" s="280"/>
      <c r="AC463" s="280"/>
      <c r="AD463" s="280"/>
      <c r="AE463" s="280"/>
      <c r="AF463" s="280"/>
      <c r="AG463" s="280"/>
      <c r="AH463" s="280"/>
      <c r="AI463" s="280"/>
      <c r="AJ463" s="280"/>
      <c r="AK463" s="280"/>
      <c r="AL463" s="280"/>
      <c r="AM463" s="280"/>
      <c r="AN463" s="280"/>
      <c r="AO463" s="280"/>
      <c r="AP463" s="280"/>
      <c r="AQ463" s="280"/>
      <c r="AR463" s="280"/>
      <c r="AS463" s="280"/>
      <c r="AT463" s="280"/>
      <c r="AU463" s="280"/>
      <c r="AV463" s="280"/>
      <c r="AW463" s="280"/>
      <c r="AX463" s="280"/>
      <c r="AY463" s="280"/>
      <c r="AZ463" s="280"/>
      <c r="BA463" s="280"/>
      <c r="BB463" s="280"/>
      <c r="BC463" s="280"/>
      <c r="BD463" s="280"/>
      <c r="BE463" s="280"/>
      <c r="BF463" s="280"/>
      <c r="BG463" s="280"/>
      <c r="BH463" s="280"/>
      <c r="BI463" s="280"/>
      <c r="BJ463" s="280"/>
      <c r="BK463" s="280"/>
      <c r="BL463" s="280"/>
      <c r="BM463" s="280"/>
      <c r="BN463" s="280"/>
      <c r="BO463" s="280"/>
      <c r="BP463" s="280"/>
      <c r="BQ463" s="280"/>
      <c r="BR463" s="280"/>
      <c r="BS463" s="280"/>
      <c r="BT463" s="280"/>
      <c r="BU463" s="280"/>
      <c r="BV463" s="280"/>
      <c r="BW463" s="280"/>
      <c r="BX463" s="280"/>
      <c r="BY463" s="280"/>
      <c r="BZ463" s="280"/>
      <c r="CA463" s="280"/>
      <c r="CB463" s="280"/>
      <c r="CC463" s="280"/>
      <c r="CD463" s="280"/>
      <c r="CE463" s="280"/>
      <c r="CF463" s="280"/>
      <c r="CG463" s="280"/>
      <c r="CH463" s="280"/>
      <c r="CI463" s="280"/>
      <c r="CJ463" s="280"/>
      <c r="CK463" s="280"/>
      <c r="CL463" s="280"/>
      <c r="CM463" s="280"/>
      <c r="CN463" s="280"/>
      <c r="CO463" s="280"/>
      <c r="CP463" s="280"/>
      <c r="CQ463" s="280"/>
      <c r="CR463" s="280"/>
      <c r="CS463" s="280"/>
      <c r="CT463" s="280"/>
      <c r="CU463" s="280"/>
      <c r="CV463" s="280"/>
      <c r="CW463" s="280"/>
      <c r="CX463" s="280"/>
      <c r="CY463" s="280"/>
      <c r="CZ463" s="280"/>
      <c r="DA463" s="280"/>
      <c r="DB463" s="280"/>
      <c r="DC463" s="280"/>
      <c r="DD463" s="280"/>
      <c r="DE463" s="280"/>
      <c r="DF463" s="280"/>
      <c r="DG463" s="280"/>
      <c r="DH463" s="280"/>
      <c r="DI463" s="280"/>
      <c r="DJ463" s="280"/>
      <c r="DK463" s="280"/>
      <c r="DL463" s="280"/>
      <c r="DM463" s="280"/>
      <c r="DN463" s="280"/>
      <c r="DO463" s="280"/>
      <c r="DP463" s="280"/>
      <c r="DQ463" s="280"/>
      <c r="DR463" s="280"/>
      <c r="DS463" s="280"/>
      <c r="DT463" s="280"/>
      <c r="DU463" s="280"/>
      <c r="DV463" s="280"/>
      <c r="DW463" s="280"/>
      <c r="DX463" s="280"/>
      <c r="DY463" s="280"/>
      <c r="DZ463" s="280"/>
      <c r="EA463" s="280"/>
      <c r="EB463" s="280"/>
      <c r="EC463" s="280"/>
      <c r="ED463" s="280"/>
      <c r="EE463" s="280"/>
      <c r="EF463" s="280"/>
      <c r="EG463" s="280"/>
    </row>
    <row r="464" spans="1:137" x14ac:dyDescent="0.25">
      <c r="A464" s="119"/>
      <c r="B464" s="119"/>
      <c r="C464" s="119"/>
      <c r="D464" s="119"/>
      <c r="E464" s="119"/>
      <c r="F464" s="119"/>
      <c r="G464" s="272"/>
      <c r="H464" s="119"/>
      <c r="I464" s="119"/>
      <c r="J464" s="111"/>
      <c r="V464" s="280"/>
      <c r="W464" s="280"/>
      <c r="X464" s="280"/>
      <c r="Y464" s="280"/>
      <c r="Z464" s="280"/>
      <c r="AA464" s="280"/>
      <c r="AB464" s="280"/>
      <c r="AC464" s="280"/>
      <c r="AD464" s="280"/>
      <c r="AE464" s="280"/>
      <c r="AF464" s="280"/>
      <c r="AG464" s="280"/>
      <c r="AH464" s="280"/>
      <c r="AI464" s="280"/>
      <c r="AJ464" s="280"/>
      <c r="AK464" s="280"/>
      <c r="AL464" s="280"/>
      <c r="AM464" s="280"/>
      <c r="AN464" s="280"/>
      <c r="AO464" s="280"/>
      <c r="AP464" s="280"/>
      <c r="AQ464" s="280"/>
      <c r="AR464" s="280"/>
      <c r="AS464" s="280"/>
      <c r="AT464" s="280"/>
      <c r="AU464" s="280"/>
      <c r="AV464" s="280"/>
      <c r="AW464" s="280"/>
      <c r="AX464" s="280"/>
      <c r="AY464" s="280"/>
      <c r="AZ464" s="280"/>
      <c r="BA464" s="280"/>
      <c r="BB464" s="280"/>
      <c r="BC464" s="280"/>
      <c r="BD464" s="280"/>
      <c r="BE464" s="280"/>
      <c r="BF464" s="280"/>
      <c r="BG464" s="280"/>
      <c r="BH464" s="280"/>
      <c r="BI464" s="280"/>
      <c r="BJ464" s="280"/>
      <c r="BK464" s="280"/>
      <c r="BL464" s="280"/>
      <c r="BM464" s="280"/>
      <c r="BN464" s="280"/>
      <c r="BO464" s="280"/>
      <c r="BP464" s="280"/>
      <c r="BQ464" s="280"/>
      <c r="BR464" s="280"/>
      <c r="BS464" s="280"/>
      <c r="BT464" s="280"/>
      <c r="BU464" s="280"/>
      <c r="BV464" s="280"/>
      <c r="BW464" s="280"/>
      <c r="BX464" s="280"/>
      <c r="BY464" s="280"/>
      <c r="BZ464" s="280"/>
      <c r="CA464" s="280"/>
      <c r="CB464" s="280"/>
      <c r="CC464" s="280"/>
      <c r="CD464" s="280"/>
      <c r="CE464" s="280"/>
      <c r="CF464" s="280"/>
      <c r="CG464" s="280"/>
      <c r="CH464" s="280"/>
      <c r="CI464" s="280"/>
      <c r="CJ464" s="280"/>
      <c r="CK464" s="280"/>
      <c r="CL464" s="280"/>
      <c r="CM464" s="280"/>
      <c r="CN464" s="280"/>
      <c r="CO464" s="280"/>
      <c r="CP464" s="280"/>
      <c r="CQ464" s="280"/>
      <c r="CR464" s="280"/>
      <c r="CS464" s="280"/>
      <c r="CT464" s="280"/>
      <c r="CU464" s="280"/>
      <c r="CV464" s="280"/>
      <c r="CW464" s="280"/>
      <c r="CX464" s="280"/>
      <c r="CY464" s="280"/>
      <c r="CZ464" s="280"/>
      <c r="DA464" s="280"/>
      <c r="DB464" s="280"/>
      <c r="DC464" s="280"/>
      <c r="DD464" s="280"/>
      <c r="DE464" s="280"/>
      <c r="DF464" s="280"/>
      <c r="DG464" s="280"/>
      <c r="DH464" s="280"/>
      <c r="DI464" s="280"/>
      <c r="DJ464" s="280"/>
      <c r="DK464" s="280"/>
      <c r="DL464" s="280"/>
      <c r="DM464" s="280"/>
      <c r="DN464" s="280"/>
      <c r="DO464" s="280"/>
      <c r="DP464" s="280"/>
      <c r="DQ464" s="280"/>
      <c r="DR464" s="280"/>
      <c r="DS464" s="280"/>
      <c r="DT464" s="280"/>
      <c r="DU464" s="280"/>
      <c r="DV464" s="280"/>
      <c r="DW464" s="280"/>
      <c r="DX464" s="280"/>
      <c r="DY464" s="280"/>
      <c r="DZ464" s="280"/>
      <c r="EA464" s="280"/>
      <c r="EB464" s="280"/>
      <c r="EC464" s="280"/>
      <c r="ED464" s="280"/>
      <c r="EE464" s="280"/>
      <c r="EF464" s="280"/>
      <c r="EG464" s="280"/>
    </row>
    <row r="465" spans="1:137" x14ac:dyDescent="0.25">
      <c r="A465" s="119"/>
      <c r="B465" s="119"/>
      <c r="C465" s="119"/>
      <c r="D465" s="119"/>
      <c r="E465" s="119"/>
      <c r="F465" s="119"/>
      <c r="G465" s="272"/>
      <c r="H465" s="119"/>
      <c r="I465" s="119"/>
      <c r="J465" s="111"/>
      <c r="V465" s="280"/>
      <c r="W465" s="280"/>
      <c r="X465" s="280"/>
      <c r="Y465" s="280"/>
      <c r="Z465" s="280"/>
      <c r="AA465" s="280"/>
      <c r="AB465" s="280"/>
      <c r="AC465" s="280"/>
      <c r="AD465" s="280"/>
      <c r="AE465" s="280"/>
      <c r="AF465" s="280"/>
      <c r="AG465" s="280"/>
      <c r="AH465" s="280"/>
      <c r="AI465" s="280"/>
      <c r="AJ465" s="280"/>
      <c r="AK465" s="280"/>
      <c r="AL465" s="280"/>
      <c r="AM465" s="280"/>
      <c r="AN465" s="280"/>
      <c r="AO465" s="280"/>
      <c r="AP465" s="280"/>
      <c r="AQ465" s="280"/>
      <c r="AR465" s="280"/>
      <c r="AS465" s="280"/>
      <c r="AT465" s="280"/>
      <c r="AU465" s="280"/>
      <c r="AV465" s="280"/>
      <c r="AW465" s="280"/>
      <c r="AX465" s="280"/>
      <c r="AY465" s="280"/>
      <c r="AZ465" s="280"/>
      <c r="BA465" s="280"/>
      <c r="BB465" s="280"/>
      <c r="BC465" s="280"/>
      <c r="BD465" s="280"/>
      <c r="BE465" s="280"/>
      <c r="BF465" s="280"/>
      <c r="BG465" s="280"/>
      <c r="BH465" s="280"/>
      <c r="BI465" s="280"/>
      <c r="BJ465" s="280"/>
      <c r="BK465" s="280"/>
      <c r="BL465" s="280"/>
      <c r="BM465" s="280"/>
      <c r="BN465" s="280"/>
      <c r="BO465" s="280"/>
      <c r="BP465" s="280"/>
      <c r="BQ465" s="280"/>
      <c r="BR465" s="280"/>
      <c r="BS465" s="280"/>
      <c r="BT465" s="280"/>
      <c r="BU465" s="280"/>
      <c r="BV465" s="280"/>
      <c r="BW465" s="280"/>
      <c r="BX465" s="280"/>
      <c r="BY465" s="280"/>
      <c r="BZ465" s="280"/>
      <c r="CA465" s="280"/>
      <c r="CB465" s="280"/>
      <c r="CC465" s="280"/>
      <c r="CD465" s="280"/>
      <c r="CE465" s="280"/>
      <c r="CF465" s="280"/>
      <c r="CG465" s="280"/>
      <c r="CH465" s="280"/>
      <c r="CI465" s="280"/>
      <c r="CJ465" s="280"/>
      <c r="CK465" s="280"/>
      <c r="CL465" s="280"/>
      <c r="CM465" s="280"/>
      <c r="CN465" s="280"/>
      <c r="CO465" s="280"/>
      <c r="CP465" s="280"/>
      <c r="CQ465" s="280"/>
      <c r="CR465" s="280"/>
      <c r="CS465" s="280"/>
      <c r="CT465" s="280"/>
      <c r="CU465" s="280"/>
      <c r="CV465" s="280"/>
      <c r="CW465" s="280"/>
      <c r="CX465" s="280"/>
      <c r="CY465" s="280"/>
      <c r="CZ465" s="280"/>
      <c r="DA465" s="280"/>
      <c r="DB465" s="280"/>
      <c r="DC465" s="280"/>
      <c r="DD465" s="280"/>
      <c r="DE465" s="280"/>
      <c r="DF465" s="280"/>
      <c r="DG465" s="280"/>
      <c r="DH465" s="280"/>
      <c r="DI465" s="280"/>
      <c r="DJ465" s="280"/>
      <c r="DK465" s="280"/>
      <c r="DL465" s="280"/>
      <c r="DM465" s="280"/>
      <c r="DN465" s="280"/>
      <c r="DO465" s="280"/>
      <c r="DP465" s="280"/>
      <c r="DQ465" s="280"/>
      <c r="DR465" s="280"/>
      <c r="DS465" s="280"/>
      <c r="DT465" s="280"/>
      <c r="DU465" s="280"/>
      <c r="DV465" s="280"/>
      <c r="DW465" s="280"/>
      <c r="DX465" s="280"/>
      <c r="DY465" s="280"/>
      <c r="DZ465" s="280"/>
      <c r="EA465" s="280"/>
      <c r="EB465" s="280"/>
      <c r="EC465" s="280"/>
      <c r="ED465" s="280"/>
      <c r="EE465" s="280"/>
      <c r="EF465" s="280"/>
      <c r="EG465" s="280"/>
    </row>
    <row r="466" spans="1:137" x14ac:dyDescent="0.25">
      <c r="A466" s="119"/>
      <c r="B466" s="119"/>
      <c r="C466" s="119"/>
      <c r="D466" s="119"/>
      <c r="E466" s="119"/>
      <c r="F466" s="119"/>
      <c r="G466" s="272"/>
      <c r="H466" s="119"/>
      <c r="I466" s="119"/>
      <c r="J466" s="111"/>
      <c r="V466" s="280"/>
      <c r="W466" s="280"/>
      <c r="X466" s="280"/>
      <c r="Y466" s="280"/>
      <c r="Z466" s="280"/>
      <c r="AA466" s="280"/>
      <c r="AB466" s="280"/>
      <c r="AC466" s="280"/>
      <c r="AD466" s="280"/>
      <c r="AE466" s="280"/>
      <c r="AF466" s="280"/>
      <c r="AG466" s="280"/>
      <c r="AH466" s="280"/>
      <c r="AI466" s="280"/>
      <c r="AJ466" s="280"/>
      <c r="AK466" s="280"/>
      <c r="AL466" s="280"/>
      <c r="AM466" s="280"/>
      <c r="AN466" s="280"/>
      <c r="AO466" s="280"/>
      <c r="AP466" s="280"/>
      <c r="AQ466" s="280"/>
      <c r="AR466" s="280"/>
      <c r="AS466" s="280"/>
      <c r="AT466" s="280"/>
      <c r="AU466" s="280"/>
      <c r="AV466" s="280"/>
      <c r="AW466" s="280"/>
      <c r="AX466" s="280"/>
      <c r="AY466" s="280"/>
      <c r="AZ466" s="280"/>
      <c r="BA466" s="280"/>
      <c r="BB466" s="280"/>
      <c r="BC466" s="280"/>
      <c r="BD466" s="280"/>
      <c r="BE466" s="280"/>
      <c r="BF466" s="280"/>
      <c r="BG466" s="280"/>
      <c r="BH466" s="280"/>
      <c r="BI466" s="280"/>
      <c r="BJ466" s="280"/>
      <c r="BK466" s="280"/>
      <c r="BL466" s="280"/>
      <c r="BM466" s="280"/>
      <c r="BN466" s="280"/>
      <c r="BO466" s="280"/>
      <c r="BP466" s="280"/>
      <c r="BQ466" s="280"/>
      <c r="BR466" s="280"/>
      <c r="BS466" s="280"/>
      <c r="BT466" s="280"/>
      <c r="BU466" s="280"/>
      <c r="BV466" s="280"/>
      <c r="BW466" s="280"/>
      <c r="BX466" s="280"/>
      <c r="BY466" s="280"/>
      <c r="BZ466" s="280"/>
      <c r="CA466" s="280"/>
      <c r="CB466" s="280"/>
      <c r="CC466" s="280"/>
      <c r="CD466" s="280"/>
      <c r="CE466" s="280"/>
      <c r="CF466" s="280"/>
      <c r="CG466" s="280"/>
      <c r="CH466" s="280"/>
      <c r="CI466" s="280"/>
      <c r="CJ466" s="280"/>
      <c r="CK466" s="280"/>
      <c r="CL466" s="280"/>
      <c r="CM466" s="280"/>
      <c r="CN466" s="280"/>
      <c r="CO466" s="280"/>
      <c r="CP466" s="280"/>
      <c r="CQ466" s="280"/>
      <c r="CR466" s="280"/>
      <c r="CS466" s="280"/>
      <c r="CT466" s="280"/>
      <c r="CU466" s="280"/>
      <c r="CV466" s="280"/>
      <c r="CW466" s="280"/>
      <c r="CX466" s="280"/>
      <c r="CY466" s="280"/>
      <c r="CZ466" s="280"/>
      <c r="DA466" s="280"/>
      <c r="DB466" s="280"/>
      <c r="DC466" s="280"/>
      <c r="DD466" s="280"/>
      <c r="DE466" s="280"/>
      <c r="DF466" s="280"/>
      <c r="DG466" s="280"/>
      <c r="DH466" s="280"/>
      <c r="DI466" s="280"/>
      <c r="DJ466" s="280"/>
      <c r="DK466" s="280"/>
      <c r="DL466" s="280"/>
      <c r="DM466" s="280"/>
      <c r="DN466" s="280"/>
      <c r="DO466" s="280"/>
      <c r="DP466" s="280"/>
      <c r="DQ466" s="280"/>
      <c r="DR466" s="280"/>
      <c r="DS466" s="280"/>
      <c r="DT466" s="280"/>
      <c r="DU466" s="280"/>
      <c r="DV466" s="280"/>
      <c r="DW466" s="280"/>
      <c r="DX466" s="280"/>
      <c r="DY466" s="280"/>
      <c r="DZ466" s="280"/>
      <c r="EA466" s="280"/>
      <c r="EB466" s="280"/>
      <c r="EC466" s="280"/>
      <c r="ED466" s="280"/>
      <c r="EE466" s="280"/>
      <c r="EF466" s="280"/>
      <c r="EG466" s="280"/>
    </row>
    <row r="467" spans="1:137" x14ac:dyDescent="0.25">
      <c r="A467" s="119"/>
      <c r="B467" s="119"/>
      <c r="C467" s="119"/>
      <c r="D467" s="119"/>
      <c r="E467" s="119"/>
      <c r="F467" s="119"/>
      <c r="G467" s="272"/>
      <c r="H467" s="119"/>
      <c r="I467" s="119"/>
      <c r="J467" s="111"/>
      <c r="V467" s="280"/>
      <c r="W467" s="280"/>
      <c r="X467" s="280"/>
      <c r="Y467" s="280"/>
      <c r="Z467" s="280"/>
      <c r="AA467" s="280"/>
      <c r="AB467" s="280"/>
      <c r="AC467" s="280"/>
      <c r="AD467" s="280"/>
      <c r="AE467" s="280"/>
      <c r="AF467" s="280"/>
      <c r="AG467" s="280"/>
      <c r="AH467" s="280"/>
      <c r="AI467" s="280"/>
      <c r="AJ467" s="280"/>
      <c r="AK467" s="280"/>
      <c r="AL467" s="280"/>
      <c r="AM467" s="280"/>
      <c r="AN467" s="280"/>
      <c r="AO467" s="280"/>
      <c r="AP467" s="280"/>
      <c r="AQ467" s="280"/>
      <c r="AR467" s="280"/>
      <c r="AS467" s="280"/>
      <c r="AT467" s="280"/>
      <c r="AU467" s="280"/>
      <c r="AV467" s="280"/>
      <c r="AW467" s="280"/>
      <c r="AX467" s="280"/>
      <c r="AY467" s="280"/>
      <c r="AZ467" s="280"/>
      <c r="BA467" s="280"/>
      <c r="BB467" s="280"/>
      <c r="BC467" s="280"/>
      <c r="BD467" s="280"/>
      <c r="BE467" s="280"/>
      <c r="BF467" s="280"/>
      <c r="BG467" s="280"/>
      <c r="BH467" s="280"/>
      <c r="BI467" s="280"/>
      <c r="BJ467" s="280"/>
      <c r="BK467" s="280"/>
      <c r="BL467" s="280"/>
      <c r="BM467" s="280"/>
      <c r="BN467" s="280"/>
      <c r="BO467" s="280"/>
      <c r="BP467" s="280"/>
      <c r="BQ467" s="280"/>
      <c r="BR467" s="280"/>
      <c r="BS467" s="280"/>
      <c r="BT467" s="280"/>
      <c r="BU467" s="280"/>
      <c r="BV467" s="280"/>
      <c r="BW467" s="280"/>
      <c r="BX467" s="280"/>
      <c r="BY467" s="280"/>
      <c r="BZ467" s="280"/>
      <c r="CA467" s="280"/>
      <c r="CB467" s="280"/>
      <c r="CC467" s="280"/>
      <c r="CD467" s="280"/>
      <c r="CE467" s="280"/>
      <c r="CF467" s="280"/>
      <c r="CG467" s="280"/>
      <c r="CH467" s="280"/>
      <c r="CI467" s="280"/>
      <c r="CJ467" s="280"/>
      <c r="CK467" s="280"/>
      <c r="CL467" s="280"/>
      <c r="CM467" s="280"/>
      <c r="CN467" s="280"/>
      <c r="CO467" s="280"/>
      <c r="CP467" s="280"/>
      <c r="CQ467" s="280"/>
      <c r="CR467" s="280"/>
      <c r="CS467" s="280"/>
      <c r="CT467" s="280"/>
      <c r="CU467" s="280"/>
      <c r="CV467" s="280"/>
      <c r="CW467" s="280"/>
      <c r="CX467" s="280"/>
      <c r="CY467" s="280"/>
      <c r="CZ467" s="280"/>
      <c r="DA467" s="280"/>
      <c r="DB467" s="280"/>
      <c r="DC467" s="280"/>
      <c r="DD467" s="280"/>
      <c r="DE467" s="280"/>
      <c r="DF467" s="280"/>
      <c r="DG467" s="280"/>
      <c r="DH467" s="280"/>
      <c r="DI467" s="280"/>
      <c r="DJ467" s="280"/>
      <c r="DK467" s="280"/>
      <c r="DL467" s="280"/>
      <c r="DM467" s="280"/>
      <c r="DN467" s="280"/>
      <c r="DO467" s="280"/>
      <c r="DP467" s="280"/>
      <c r="DQ467" s="280"/>
      <c r="DR467" s="280"/>
      <c r="DS467" s="280"/>
      <c r="DT467" s="280"/>
      <c r="DU467" s="280"/>
      <c r="DV467" s="280"/>
      <c r="DW467" s="280"/>
      <c r="DX467" s="280"/>
      <c r="DY467" s="280"/>
      <c r="DZ467" s="280"/>
      <c r="EA467" s="280"/>
      <c r="EB467" s="280"/>
      <c r="EC467" s="280"/>
      <c r="ED467" s="280"/>
      <c r="EE467" s="280"/>
      <c r="EF467" s="280"/>
      <c r="EG467" s="280"/>
    </row>
    <row r="468" spans="1:137" x14ac:dyDescent="0.25">
      <c r="A468" s="119"/>
      <c r="B468" s="119"/>
      <c r="C468" s="119"/>
      <c r="D468" s="119"/>
      <c r="E468" s="119"/>
      <c r="F468" s="119"/>
      <c r="G468" s="272"/>
      <c r="H468" s="119"/>
      <c r="I468" s="119"/>
      <c r="J468" s="111"/>
    </row>
    <row r="469" spans="1:137" x14ac:dyDescent="0.25">
      <c r="A469" s="119"/>
      <c r="B469" s="119"/>
      <c r="C469" s="119"/>
      <c r="D469" s="119"/>
      <c r="E469" s="119"/>
      <c r="F469" s="119"/>
      <c r="G469" s="272"/>
      <c r="H469" s="119"/>
      <c r="I469" s="119"/>
      <c r="J469" s="111"/>
    </row>
    <row r="470" spans="1:137" x14ac:dyDescent="0.25">
      <c r="A470" s="119"/>
      <c r="B470" s="119"/>
      <c r="C470" s="119"/>
      <c r="D470" s="119"/>
      <c r="E470" s="119"/>
      <c r="F470" s="119"/>
      <c r="G470" s="272"/>
      <c r="H470" s="119"/>
      <c r="I470" s="119"/>
      <c r="J470" s="111"/>
    </row>
    <row r="471" spans="1:137" x14ac:dyDescent="0.25">
      <c r="A471" s="119"/>
      <c r="B471" s="119"/>
      <c r="C471" s="119"/>
      <c r="D471" s="119"/>
      <c r="E471" s="119"/>
      <c r="F471" s="119"/>
      <c r="G471" s="272"/>
      <c r="H471" s="119"/>
      <c r="I471" s="119"/>
      <c r="J471" s="111"/>
    </row>
    <row r="472" spans="1:137" x14ac:dyDescent="0.25">
      <c r="A472" s="119"/>
      <c r="B472" s="119"/>
      <c r="C472" s="119"/>
      <c r="D472" s="119"/>
      <c r="E472" s="119"/>
      <c r="F472" s="119"/>
      <c r="G472" s="272"/>
      <c r="H472" s="119"/>
      <c r="I472" s="119"/>
      <c r="J472" s="111"/>
    </row>
    <row r="473" spans="1:137" x14ac:dyDescent="0.25">
      <c r="A473" s="281"/>
      <c r="B473" s="281"/>
      <c r="C473" s="281"/>
      <c r="D473" s="281"/>
      <c r="E473" s="281"/>
      <c r="F473" s="281"/>
    </row>
    <row r="474" spans="1:137" x14ac:dyDescent="0.25">
      <c r="A474" s="281"/>
      <c r="B474" s="281"/>
      <c r="C474" s="281"/>
      <c r="D474" s="281"/>
      <c r="E474" s="281"/>
      <c r="F474" s="281"/>
    </row>
    <row r="475" spans="1:137" x14ac:dyDescent="0.25">
      <c r="A475" s="281"/>
      <c r="B475" s="281"/>
      <c r="C475" s="281"/>
      <c r="D475" s="281"/>
      <c r="E475" s="281"/>
      <c r="F475" s="281"/>
    </row>
    <row r="476" spans="1:137" x14ac:dyDescent="0.25">
      <c r="A476" s="281"/>
      <c r="B476" s="281"/>
      <c r="C476" s="281"/>
      <c r="D476" s="281"/>
      <c r="E476" s="281"/>
      <c r="F476" s="281"/>
    </row>
    <row r="477" spans="1:137" x14ac:dyDescent="0.25">
      <c r="A477" s="281"/>
      <c r="B477" s="281"/>
      <c r="C477" s="281"/>
      <c r="D477" s="281"/>
      <c r="E477" s="281"/>
      <c r="F477" s="281"/>
    </row>
    <row r="478" spans="1:137" x14ac:dyDescent="0.25">
      <c r="A478" s="281"/>
      <c r="B478" s="281"/>
      <c r="C478" s="281"/>
      <c r="D478" s="281"/>
      <c r="E478" s="281"/>
      <c r="F478" s="281"/>
    </row>
    <row r="479" spans="1:137" x14ac:dyDescent="0.25">
      <c r="A479" s="281"/>
      <c r="B479" s="281"/>
      <c r="C479" s="281"/>
      <c r="D479" s="281"/>
      <c r="E479" s="281"/>
      <c r="F479" s="281"/>
    </row>
    <row r="480" spans="1:137" x14ac:dyDescent="0.25">
      <c r="A480" s="281"/>
      <c r="B480" s="281"/>
      <c r="C480" s="281"/>
      <c r="D480" s="281"/>
      <c r="E480" s="281"/>
      <c r="F480" s="281"/>
    </row>
    <row r="481" spans="1:6" x14ac:dyDescent="0.25">
      <c r="A481" s="281"/>
      <c r="B481" s="281"/>
      <c r="C481" s="281"/>
      <c r="D481" s="281"/>
      <c r="E481" s="281"/>
      <c r="F481" s="281"/>
    </row>
    <row r="482" spans="1:6" x14ac:dyDescent="0.25">
      <c r="A482" s="281"/>
      <c r="B482" s="281"/>
      <c r="C482" s="281"/>
      <c r="D482" s="281"/>
      <c r="E482" s="281"/>
      <c r="F482" s="281"/>
    </row>
    <row r="483" spans="1:6" x14ac:dyDescent="0.25">
      <c r="A483" s="281"/>
      <c r="B483" s="281"/>
      <c r="C483" s="281"/>
      <c r="D483" s="281"/>
      <c r="E483" s="281"/>
      <c r="F483" s="281"/>
    </row>
    <row r="484" spans="1:6" x14ac:dyDescent="0.25">
      <c r="A484" s="281"/>
      <c r="B484" s="281"/>
      <c r="C484" s="281"/>
      <c r="D484" s="281"/>
      <c r="E484" s="281"/>
      <c r="F484" s="281"/>
    </row>
    <row r="485" spans="1:6" x14ac:dyDescent="0.25">
      <c r="A485" s="281"/>
      <c r="B485" s="281"/>
      <c r="C485" s="281"/>
      <c r="D485" s="281"/>
      <c r="E485" s="281"/>
      <c r="F485" s="281"/>
    </row>
    <row r="486" spans="1:6" x14ac:dyDescent="0.25">
      <c r="A486" s="281"/>
      <c r="B486" s="281"/>
      <c r="C486" s="281"/>
      <c r="D486" s="281"/>
      <c r="E486" s="281"/>
      <c r="F486" s="281"/>
    </row>
    <row r="487" spans="1:6" x14ac:dyDescent="0.25">
      <c r="A487" s="281"/>
      <c r="B487" s="281"/>
      <c r="C487" s="281"/>
      <c r="D487" s="281"/>
      <c r="E487" s="281"/>
      <c r="F487" s="281"/>
    </row>
    <row r="488" spans="1:6" x14ac:dyDescent="0.25">
      <c r="A488" s="281"/>
      <c r="B488" s="281"/>
      <c r="C488" s="281"/>
      <c r="D488" s="281"/>
      <c r="E488" s="281"/>
      <c r="F488" s="281"/>
    </row>
    <row r="489" spans="1:6" x14ac:dyDescent="0.25">
      <c r="A489" s="281"/>
      <c r="B489" s="281"/>
      <c r="C489" s="281"/>
      <c r="D489" s="281"/>
      <c r="E489" s="281"/>
      <c r="F489" s="281"/>
    </row>
    <row r="490" spans="1:6" x14ac:dyDescent="0.25">
      <c r="A490" s="281"/>
      <c r="B490" s="281"/>
      <c r="C490" s="281"/>
      <c r="D490" s="281"/>
      <c r="E490" s="281"/>
      <c r="F490" s="281"/>
    </row>
    <row r="491" spans="1:6" x14ac:dyDescent="0.25">
      <c r="A491" s="281"/>
      <c r="B491" s="281"/>
      <c r="C491" s="281"/>
      <c r="D491" s="281"/>
      <c r="E491" s="281"/>
      <c r="F491" s="281"/>
    </row>
    <row r="492" spans="1:6" x14ac:dyDescent="0.25">
      <c r="A492" s="281"/>
      <c r="B492" s="281"/>
      <c r="C492" s="281"/>
      <c r="D492" s="281"/>
      <c r="E492" s="281"/>
      <c r="F492" s="281"/>
    </row>
    <row r="493" spans="1:6" x14ac:dyDescent="0.25">
      <c r="A493" s="281"/>
      <c r="B493" s="281"/>
      <c r="C493" s="281"/>
      <c r="D493" s="281"/>
      <c r="E493" s="281"/>
      <c r="F493" s="281"/>
    </row>
    <row r="494" spans="1:6" x14ac:dyDescent="0.25">
      <c r="A494" s="281"/>
      <c r="B494" s="281"/>
      <c r="C494" s="281"/>
      <c r="D494" s="281"/>
      <c r="E494" s="281"/>
      <c r="F494" s="281"/>
    </row>
    <row r="495" spans="1:6" x14ac:dyDescent="0.25">
      <c r="A495" s="281"/>
      <c r="B495" s="281"/>
      <c r="C495" s="281"/>
      <c r="D495" s="281"/>
      <c r="E495" s="281"/>
      <c r="F495" s="281"/>
    </row>
    <row r="496" spans="1:6" x14ac:dyDescent="0.25">
      <c r="A496" s="281"/>
      <c r="B496" s="281"/>
      <c r="C496" s="281"/>
      <c r="D496" s="281"/>
      <c r="E496" s="281"/>
      <c r="F496" s="281"/>
    </row>
  </sheetData>
  <sheetProtection insertHyperlinks="0" selectLockedCells="1" sort="0" autoFilter="0"/>
  <protectedRanges>
    <protectedRange sqref="H285:H286 H48:H283" name="Plage1"/>
  </protectedRanges>
  <dataConsolidate/>
  <conditionalFormatting sqref="I48">
    <cfRule type="iconSet" priority="151">
      <iconSet iconSet="3Symbols2" showValue="0">
        <cfvo type="percent" val="0"/>
        <cfvo type="num" val="100"/>
        <cfvo type="num" val="100"/>
      </iconSet>
    </cfRule>
    <cfRule type="iconSet" priority="152">
      <iconSet iconSet="3Symbols2">
        <cfvo type="percent" val="0"/>
        <cfvo type="num" val="100"/>
        <cfvo type="num" val="100"/>
      </iconSet>
    </cfRule>
  </conditionalFormatting>
  <conditionalFormatting sqref="I51:I53 I55:I56 I60 I66:I67">
    <cfRule type="iconSet" priority="149">
      <iconSet iconSet="3Symbols2" showValue="0">
        <cfvo type="percent" val="0"/>
        <cfvo type="num" val="100" gte="0"/>
        <cfvo type="num" val="100"/>
      </iconSet>
    </cfRule>
  </conditionalFormatting>
  <conditionalFormatting sqref="I49">
    <cfRule type="iconSet" priority="148">
      <iconSet iconSet="3Symbols2" showValue="0">
        <cfvo type="percent" val="0"/>
        <cfvo type="percent" val="100" gte="0"/>
        <cfvo type="num" val="100"/>
      </iconSet>
    </cfRule>
  </conditionalFormatting>
  <conditionalFormatting sqref="I50">
    <cfRule type="iconSet" priority="139">
      <iconSet iconSet="3Symbols2" showValue="0">
        <cfvo type="percent" val="0"/>
        <cfvo type="num" val="33"/>
        <cfvo type="num" val="67"/>
      </iconSet>
    </cfRule>
    <cfRule type="iconSet" priority="140">
      <iconSet iconSet="3Symbols2" showValue="0">
        <cfvo type="percent" val="0"/>
        <cfvo type="percent" val="33"/>
        <cfvo type="percent" val="67"/>
      </iconSet>
    </cfRule>
    <cfRule type="iconSet" priority="141">
      <iconSet iconSet="3Symbols2">
        <cfvo type="percent" val="0"/>
        <cfvo type="percent" val="33"/>
        <cfvo type="percent" val="67"/>
      </iconSet>
    </cfRule>
    <cfRule type="iconSet" priority="142">
      <iconSet iconSet="3Symbols2">
        <cfvo type="percent" val="0"/>
        <cfvo type="percent" val="33"/>
        <cfvo type="percent" val="67"/>
      </iconSet>
    </cfRule>
  </conditionalFormatting>
  <conditionalFormatting sqref="I59">
    <cfRule type="iconSet" priority="120">
      <iconSet iconSet="3Symbols2" showValue="0">
        <cfvo type="percent" val="0"/>
        <cfvo type="num" val="1"/>
        <cfvo type="num" val="1"/>
      </iconSet>
    </cfRule>
    <cfRule type="iconSet" priority="121">
      <iconSet iconSet="3Symbols2">
        <cfvo type="percent" val="0"/>
        <cfvo type="num" val="0"/>
        <cfvo type="num" val="0" gte="0"/>
      </iconSet>
    </cfRule>
    <cfRule type="iconSet" priority="122">
      <iconSet iconSet="3Symbols2" showValue="0">
        <cfvo type="percent" val="0"/>
        <cfvo type="formula" val="0"/>
        <cfvo type="num" val="1"/>
      </iconSet>
    </cfRule>
    <cfRule type="iconSet" priority="129">
      <iconSet iconSet="3Symbols2" showValue="0">
        <cfvo type="percent" val="0"/>
        <cfvo type="num" val="0"/>
        <cfvo type="num" val="1"/>
      </iconSet>
    </cfRule>
    <cfRule type="iconSet" priority="131">
      <iconSet iconSet="3Symbols2" showValue="0">
        <cfvo type="percent" val="0"/>
        <cfvo type="num" val="1" gte="0"/>
        <cfvo type="num" val="1"/>
      </iconSet>
    </cfRule>
    <cfRule type="iconSet" priority="132">
      <iconSet iconSet="3Symbols2" showValue="0">
        <cfvo type="percent" val="0"/>
        <cfvo type="percent" val="1" gte="0"/>
        <cfvo type="percent" val="1"/>
      </iconSet>
    </cfRule>
    <cfRule type="iconSet" priority="134">
      <iconSet iconSet="3Symbols2">
        <cfvo type="percent" val="0"/>
        <cfvo type="num" val="0"/>
        <cfvo type="num" val="0"/>
      </iconSet>
    </cfRule>
    <cfRule type="iconSet" priority="136">
      <iconSet iconSet="3Symbols2" showValue="0">
        <cfvo type="percent" val="0"/>
        <cfvo type="num" val="1" gte="0"/>
        <cfvo type="num" val="1"/>
      </iconSet>
    </cfRule>
    <cfRule type="iconSet" priority="137">
      <iconSet iconSet="3Symbols2">
        <cfvo type="percent" val="0"/>
        <cfvo type="percent" val="33"/>
        <cfvo type="percent" val="67"/>
      </iconSet>
    </cfRule>
  </conditionalFormatting>
  <conditionalFormatting sqref="J12">
    <cfRule type="iconSet" priority="127">
      <iconSet iconSet="3Flags">
        <cfvo type="percent" val="0"/>
        <cfvo type="percent" val="33"/>
        <cfvo type="percent" val="67"/>
      </iconSet>
    </cfRule>
  </conditionalFormatting>
  <conditionalFormatting sqref="I166 I54:I58 I60:I67">
    <cfRule type="iconSet" priority="164">
      <iconSet iconSet="3Symbols2" showValue="0">
        <cfvo type="percent" val="0"/>
        <cfvo type="num" val="100"/>
        <cfvo type="num" val="100"/>
      </iconSet>
    </cfRule>
  </conditionalFormatting>
  <conditionalFormatting sqref="I66">
    <cfRule type="iconSet" priority="119">
      <iconSet iconSet="3Symbols2" showValue="0">
        <cfvo type="percent" val="0"/>
        <cfvo type="num" val="1"/>
        <cfvo type="num" val="1"/>
      </iconSet>
    </cfRule>
  </conditionalFormatting>
  <conditionalFormatting sqref="I163">
    <cfRule type="iconSet" priority="71">
      <iconSet iconSet="3Symbols2">
        <cfvo type="percent" val="0"/>
        <cfvo type="num" val="1"/>
        <cfvo type="num" val="2"/>
      </iconSet>
    </cfRule>
    <cfRule type="iconSet" priority="116">
      <iconSet iconSet="3ArrowsGray">
        <cfvo type="percent" val="0"/>
        <cfvo type="percent" val="33"/>
        <cfvo type="percent" val="67"/>
      </iconSet>
    </cfRule>
  </conditionalFormatting>
  <conditionalFormatting sqref="I164:I165">
    <cfRule type="iconSet" priority="107">
      <iconSet iconSet="3Arrows" reverse="1">
        <cfvo type="percent" val="0"/>
        <cfvo type="num" val="2"/>
        <cfvo type="num" val="3"/>
      </iconSet>
    </cfRule>
    <cfRule type="iconSet" priority="108">
      <iconSet iconSet="3Arrows" showValue="0">
        <cfvo type="percent" val="0"/>
        <cfvo type="num" val="2"/>
        <cfvo type="num" val="3"/>
      </iconSet>
    </cfRule>
  </conditionalFormatting>
  <conditionalFormatting sqref="I165">
    <cfRule type="iconSet" priority="104">
      <iconSet iconSet="3Symbols2" showValue="0" reverse="1">
        <cfvo type="percent" val="0"/>
        <cfvo type="num" val="0.6"/>
        <cfvo type="num" val="0.8"/>
      </iconSet>
    </cfRule>
  </conditionalFormatting>
  <conditionalFormatting sqref="I184">
    <cfRule type="iconSet" priority="103">
      <iconSet iconSet="3Symbols2" showValue="0">
        <cfvo type="percent" val="0"/>
        <cfvo type="num" val="20"/>
        <cfvo type="num" val="20"/>
      </iconSet>
    </cfRule>
  </conditionalFormatting>
  <conditionalFormatting sqref="I167:I184 I68:I163">
    <cfRule type="iconSet" priority="178">
      <iconSet iconSet="3Symbols2" showValue="0">
        <cfvo type="percent" val="0"/>
        <cfvo type="num" val="100"/>
        <cfvo type="num" val="100"/>
      </iconSet>
    </cfRule>
  </conditionalFormatting>
  <conditionalFormatting sqref="H298:H304 H284 H288:H296">
    <cfRule type="iconSet" priority="194">
      <iconSet showValue="0">
        <cfvo type="percent" val="0"/>
        <cfvo type="percent" val="100"/>
        <cfvo type="percent" val="100"/>
      </iconSet>
    </cfRule>
  </conditionalFormatting>
  <conditionalFormatting sqref="H298:H304 H284 H288:H296">
    <cfRule type="iconSet" priority="199">
      <iconSet showValue="0">
        <cfvo type="percent" val="0"/>
        <cfvo type="num" val="100" gte="0"/>
        <cfvo type="num" val="100"/>
      </iconSet>
    </cfRule>
  </conditionalFormatting>
  <conditionalFormatting sqref="I284 I287:I304">
    <cfRule type="iconSet" priority="240">
      <iconSet iconSet="3Symbols2">
        <cfvo type="percent" val="0"/>
        <cfvo type="percent" val="0"/>
        <cfvo type="percent" val="100"/>
      </iconSet>
    </cfRule>
  </conditionalFormatting>
  <conditionalFormatting sqref="I281:I283">
    <cfRule type="iconSet" priority="253">
      <iconSet iconSet="3Symbols2">
        <cfvo type="percent" val="0"/>
        <cfvo type="percent" val="33"/>
        <cfvo type="percent" val="67"/>
      </iconSet>
    </cfRule>
  </conditionalFormatting>
  <conditionalFormatting sqref="I285">
    <cfRule type="iconSet" priority="87">
      <iconSet iconSet="3Symbols2" showValue="0">
        <cfvo type="percent" val="0"/>
        <cfvo type="num" val="100"/>
        <cfvo type="num" val="100"/>
      </iconSet>
    </cfRule>
  </conditionalFormatting>
  <conditionalFormatting sqref="I286">
    <cfRule type="iconSet" priority="48">
      <iconSet iconSet="3Symbols2" showValue="0">
        <cfvo type="percent" val="0"/>
        <cfvo type="num" val="40"/>
        <cfvo type="num" val="50"/>
      </iconSet>
    </cfRule>
    <cfRule type="iconSet" priority="85">
      <iconSet iconSet="3Symbols2" showValue="0">
        <cfvo type="percent" val="0"/>
        <cfvo type="num" val="100"/>
        <cfvo type="num" val="100"/>
      </iconSet>
    </cfRule>
  </conditionalFormatting>
  <conditionalFormatting sqref="I286">
    <cfRule type="iconSet" priority="86">
      <iconSet iconSet="3Symbols2" showValue="0">
        <cfvo type="percent" val="0"/>
        <cfvo type="num" val="100"/>
        <cfvo type="num" val="100"/>
      </iconSet>
    </cfRule>
  </conditionalFormatting>
  <conditionalFormatting sqref="I2">
    <cfRule type="iconSet" priority="84">
      <iconSet iconSet="3Symbols2">
        <cfvo type="percent" val="0"/>
        <cfvo type="percent" val="33"/>
        <cfvo type="percent" val="67"/>
      </iconSet>
    </cfRule>
  </conditionalFormatting>
  <conditionalFormatting sqref="I281:I283">
    <cfRule type="iconSet" priority="592">
      <iconSet iconSet="3Symbols2" showValue="0">
        <cfvo type="percent" val="0"/>
        <cfvo type="num" val="100"/>
        <cfvo type="num" val="100"/>
      </iconSet>
    </cfRule>
  </conditionalFormatting>
  <conditionalFormatting sqref="I268:I284">
    <cfRule type="iconSet" priority="593">
      <iconSet iconSet="3Symbols2" showValue="0">
        <cfvo type="percent" val="0"/>
        <cfvo type="num" val="100"/>
        <cfvo type="num" val="100"/>
      </iconSet>
    </cfRule>
  </conditionalFormatting>
  <conditionalFormatting sqref="I141:I145">
    <cfRule type="iconSet" priority="65">
      <iconSet iconSet="3Symbols2">
        <cfvo type="percent" val="0"/>
        <cfvo type="percent" val="33"/>
        <cfvo type="percent" val="67"/>
      </iconSet>
    </cfRule>
  </conditionalFormatting>
  <conditionalFormatting sqref="I165:I176 I179 I183">
    <cfRule type="iconSet" priority="61">
      <iconSet iconSet="3Symbols2">
        <cfvo type="percent" val="0"/>
        <cfvo type="percent" val="33"/>
        <cfvo type="percent" val="67"/>
      </iconSet>
    </cfRule>
  </conditionalFormatting>
  <conditionalFormatting sqref="I185">
    <cfRule type="iconSet" priority="53">
      <iconSet iconSet="3Symbols2" showValue="0">
        <cfvo type="percent" val="0"/>
        <cfvo type="num" val="60"/>
        <cfvo type="num" val="75"/>
      </iconSet>
    </cfRule>
    <cfRule type="iconSet" priority="54">
      <iconSet iconSet="3Symbols2" showValue="0">
        <cfvo type="percent" val="0"/>
        <cfvo type="num" val="40"/>
        <cfvo type="num" val="50"/>
      </iconSet>
    </cfRule>
  </conditionalFormatting>
  <conditionalFormatting sqref="I186">
    <cfRule type="iconSet" priority="55">
      <iconSet iconSet="3Symbols2" showValue="0">
        <cfvo type="percent" val="0"/>
        <cfvo type="num" val="90"/>
        <cfvo type="num" val="100"/>
      </iconSet>
    </cfRule>
    <cfRule type="iconSet" priority="57">
      <iconSet iconSet="3Symbols2">
        <cfvo type="percent" val="0"/>
        <cfvo type="num" val="90"/>
        <cfvo type="num" val="100"/>
      </iconSet>
    </cfRule>
  </conditionalFormatting>
  <conditionalFormatting sqref="I71">
    <cfRule type="iconSet" priority="44">
      <iconSet iconSet="3Symbols2">
        <cfvo type="percent" val="0"/>
        <cfvo type="percent" val="33"/>
        <cfvo type="percent" val="67"/>
      </iconSet>
    </cfRule>
  </conditionalFormatting>
  <conditionalFormatting sqref="I199">
    <cfRule type="iconSet" priority="41">
      <iconSet iconSet="3Symbols2" showValue="0">
        <cfvo type="percent" val="0"/>
        <cfvo type="num" val="1"/>
        <cfvo type="num" val="2"/>
      </iconSet>
    </cfRule>
  </conditionalFormatting>
  <conditionalFormatting sqref="I224">
    <cfRule type="iconSet" priority="39">
      <iconSet iconSet="3Symbols2" showValue="0">
        <cfvo type="percent" val="0"/>
        <cfvo type="num" val="20"/>
        <cfvo type="num" val="30"/>
      </iconSet>
    </cfRule>
  </conditionalFormatting>
  <conditionalFormatting sqref="I226">
    <cfRule type="iconSet" priority="36">
      <iconSet iconSet="3Symbols2" showValue="0">
        <cfvo type="percent" val="0"/>
        <cfvo type="num" val="0"/>
        <cfvo type="num" val="80"/>
      </iconSet>
    </cfRule>
  </conditionalFormatting>
  <conditionalFormatting sqref="I35:I36">
    <cfRule type="iconSet" priority="9">
      <iconSet iconSet="3Symbols2" showValue="0">
        <cfvo type="percent" val="0"/>
        <cfvo type="num" val="0"/>
        <cfvo type="num" val="1"/>
      </iconSet>
    </cfRule>
  </conditionalFormatting>
  <conditionalFormatting sqref="I35">
    <cfRule type="iconSet" priority="7">
      <iconSet iconSet="3Symbols2">
        <cfvo type="percent" val="0"/>
        <cfvo type="percent" val="33"/>
        <cfvo type="percent" val="67"/>
      </iconSet>
    </cfRule>
  </conditionalFormatting>
  <conditionalFormatting sqref="I185:I267">
    <cfRule type="iconSet" priority="1950">
      <iconSet iconSet="3Symbols2" showValue="0">
        <cfvo type="percent" val="0"/>
        <cfvo type="num" val="100"/>
        <cfvo type="num" val="100"/>
      </iconSet>
    </cfRule>
    <cfRule type="iconSet" priority="1951">
      <iconSet iconSet="3Symbols2">
        <cfvo type="percent" val="0"/>
        <cfvo type="num" val="100"/>
        <cfvo type="num" val="100"/>
      </iconSet>
    </cfRule>
    <cfRule type="iconSet" priority="1952">
      <iconSet iconSet="3Symbols2" showValue="0">
        <cfvo type="percent" val="0"/>
        <cfvo type="num" val="0"/>
        <cfvo type="num" val="100"/>
      </iconSet>
    </cfRule>
  </conditionalFormatting>
  <conditionalFormatting sqref="I284 I287:I307">
    <cfRule type="iconSet" priority="1953">
      <iconSet iconSet="3Symbols2" showValue="0">
        <cfvo type="percent" val="0"/>
        <cfvo type="num" val="100" gte="0"/>
        <cfvo type="num" val="100"/>
      </iconSet>
    </cfRule>
    <cfRule type="iconSet" priority="1954">
      <iconSet iconSet="3Symbols2">
        <cfvo type="percent" val="0"/>
        <cfvo type="percent" val="33"/>
        <cfvo type="percent" val="67"/>
      </iconSet>
    </cfRule>
  </conditionalFormatting>
  <conditionalFormatting sqref="I306:I307">
    <cfRule type="iconSet" priority="1957">
      <iconSet iconSet="3Symbols2">
        <cfvo type="percent" val="0"/>
        <cfvo type="percent" val="33"/>
        <cfvo type="percent" val="67"/>
      </iconSet>
    </cfRule>
  </conditionalFormatting>
  <conditionalFormatting sqref="I264">
    <cfRule type="iconSet" priority="3">
      <iconSet iconSet="3Symbols2" showValue="0">
        <cfvo type="percent" val="0"/>
        <cfvo type="num" val="10"/>
        <cfvo type="num" val="20"/>
      </iconSet>
    </cfRule>
  </conditionalFormatting>
  <dataValidations xWindow="1546" yWindow="296" count="9">
    <dataValidation type="list" allowBlank="1" showInputMessage="1" showErrorMessage="1" sqref="AZ2">
      <formula1>REP</formula1>
    </dataValidation>
    <dataValidation type="list" allowBlank="1" showInputMessage="1" showErrorMessage="1" sqref="H288:H290 H299 H304 H56 H67 H2 H31 H33 H37 H51 H23:H29 H121 H140:H145 H149:H150 H167:H168 H170 H172 H174:H175 H189:H192 H202:H205 H213 H226 H228 H231:H235 H241 H266:H269 H274:H275 H278:H282 H43:H44 H48:H49 H119 H98:H103 H114:H115 H40:H41 H73:H80 H262:H263 H244:H250 H93:H95">
      <formula1>List1</formula1>
    </dataValidation>
    <dataValidation type="list" allowBlank="1" showInputMessage="1" showErrorMessage="1" sqref="H300:H303 H30 H42 H57:H66 H38:H39 H4:H20 H50 H52:H55 H120 H146:H148 H151:H161 H165:H166 H169 H171 H173 H176:H184 H206:H212 H214:H222 H227 H229:H230 H236:H240 H270:H273 H276:H277 H283:H284 H291:H298 H104:H113 H34:H36 H81:H92 H193:H198 H251:H261 H122:H134">
      <formula1>List2</formula1>
    </dataValidation>
    <dataValidation type="list" allowBlank="1" showInputMessage="1" showErrorMessage="1" sqref="H3 H32">
      <formula1>"Oui , Non"</formula1>
    </dataValidation>
    <dataValidation type="list" allowBlank="1" showInputMessage="1" showErrorMessage="1" sqref="H21">
      <formula1>List3</formula1>
    </dataValidation>
    <dataValidation type="list" allowBlank="1" showInputMessage="1" showErrorMessage="1" sqref="H163 H199 H118 H116">
      <formula1>List4</formula1>
    </dataValidation>
    <dataValidation type="list" allowBlank="1" showInputMessage="1" showErrorMessage="1" sqref="H162">
      <formula1>List5</formula1>
    </dataValidation>
    <dataValidation type="list" allowBlank="1" showInputMessage="1" showErrorMessage="1" sqref="H22">
      <formula1>List9</formula1>
    </dataValidation>
    <dataValidation allowBlank="1" showInputMessage="1" showErrorMessage="1" promptTitle="Commentaires ou précisions " prompt="Ajoutez un commentaire ou précisez votre réponse dans cet cellule." sqref="J2:J308"/>
  </dataValidations>
  <hyperlinks>
    <hyperlink ref="C3" r:id="rId1"/>
    <hyperlink ref="C4" r:id="rId2"/>
    <hyperlink ref="C7" r:id="rId3"/>
    <hyperlink ref="C8" r:id="rId4"/>
    <hyperlink ref="C12" r:id="rId5"/>
    <hyperlink ref="C14" r:id="rId6"/>
    <hyperlink ref="C16" r:id="rId7"/>
    <hyperlink ref="C20" r:id="rId8"/>
    <hyperlink ref="C21" r:id="rId9"/>
    <hyperlink ref="C19" r:id="rId10"/>
    <hyperlink ref="C28" r:id="rId11"/>
    <hyperlink ref="C29" r:id="rId12"/>
    <hyperlink ref="C31" r:id="rId13"/>
    <hyperlink ref="C33" r:id="rId14"/>
    <hyperlink ref="C34" r:id="rId15"/>
    <hyperlink ref="C35" r:id="rId16"/>
    <hyperlink ref="C40" r:id="rId17"/>
    <hyperlink ref="C38" r:id="rId18" display="Réglementaire"/>
    <hyperlink ref="C37" r:id="rId19"/>
    <hyperlink ref="C39" r:id="rId20"/>
    <hyperlink ref="C41" r:id="rId21"/>
    <hyperlink ref="C49" r:id="rId22" display="Incitation politique"/>
    <hyperlink ref="C50" r:id="rId23" display="Incitation politique"/>
    <hyperlink ref="C65" r:id="rId24" display="Incitation politique"/>
    <hyperlink ref="C66" r:id="rId25"/>
    <hyperlink ref="C55" r:id="rId26"/>
    <hyperlink ref="C56" r:id="rId27"/>
    <hyperlink ref="C67" r:id="rId28"/>
    <hyperlink ref="C68" r:id="rId29"/>
    <hyperlink ref="C69" r:id="rId30"/>
    <hyperlink ref="C70" r:id="rId31"/>
    <hyperlink ref="C72" r:id="rId32"/>
    <hyperlink ref="C52" r:id="rId33"/>
    <hyperlink ref="C53" r:id="rId34"/>
    <hyperlink ref="C60" r:id="rId35"/>
    <hyperlink ref="C81" r:id="rId36"/>
    <hyperlink ref="C83" r:id="rId37"/>
    <hyperlink ref="C85" r:id="rId38"/>
    <hyperlink ref="C86" r:id="rId39"/>
    <hyperlink ref="C87" r:id="rId40"/>
    <hyperlink ref="C88" r:id="rId41"/>
    <hyperlink ref="C89" r:id="rId42"/>
    <hyperlink ref="C92" r:id="rId43"/>
    <hyperlink ref="C94" r:id="rId44"/>
    <hyperlink ref="C93" r:id="rId45"/>
    <hyperlink ref="C95" r:id="rId46"/>
    <hyperlink ref="C119" r:id="rId47"/>
    <hyperlink ref="C120" r:id="rId48"/>
    <hyperlink ref="C121" r:id="rId49"/>
    <hyperlink ref="C122" r:id="rId50"/>
    <hyperlink ref="C123" r:id="rId51"/>
    <hyperlink ref="C166" r:id="rId52"/>
    <hyperlink ref="C142" r:id="rId53"/>
    <hyperlink ref="C148" r:id="rId54"/>
    <hyperlink ref="C151" r:id="rId55"/>
    <hyperlink ref="C156" r:id="rId56"/>
    <hyperlink ref="C157" r:id="rId57"/>
    <hyperlink ref="C160" r:id="rId58"/>
    <hyperlink ref="C164" r:id="rId59"/>
    <hyperlink ref="C155" r:id="rId60"/>
    <hyperlink ref="C158" r:id="rId61"/>
    <hyperlink ref="C84" r:id="rId62"/>
    <hyperlink ref="C124" r:id="rId63"/>
    <hyperlink ref="C185" r:id="rId64"/>
    <hyperlink ref="C183" r:id="rId65"/>
    <hyperlink ref="C181" r:id="rId66"/>
    <hyperlink ref="C182" r:id="rId67"/>
    <hyperlink ref="C168" r:id="rId68"/>
    <hyperlink ref="C169" r:id="rId69"/>
    <hyperlink ref="C170" r:id="rId70"/>
    <hyperlink ref="C171" r:id="rId71"/>
    <hyperlink ref="C173" r:id="rId72"/>
    <hyperlink ref="C176" r:id="rId73"/>
    <hyperlink ref="C179" r:id="rId74"/>
    <hyperlink ref="C186" r:id="rId75"/>
    <hyperlink ref="C187" r:id="rId76"/>
    <hyperlink ref="C177" r:id="rId77"/>
    <hyperlink ref="C178" r:id="rId78"/>
    <hyperlink ref="C172" r:id="rId79"/>
    <hyperlink ref="C174" r:id="rId80"/>
    <hyperlink ref="C196" r:id="rId81"/>
    <hyperlink ref="C197" r:id="rId82"/>
    <hyperlink ref="C190" r:id="rId83"/>
    <hyperlink ref="C191" r:id="rId84"/>
    <hyperlink ref="C192" r:id="rId85"/>
    <hyperlink ref="C193" r:id="rId86"/>
    <hyperlink ref="C194" r:id="rId87"/>
    <hyperlink ref="C199" r:id="rId88"/>
    <hyperlink ref="C200" r:id="rId89"/>
    <hyperlink ref="C201" r:id="rId90"/>
    <hyperlink ref="C198" r:id="rId91"/>
    <hyperlink ref="C226" r:id="rId92" location="q=Guide+Restauration+Collective+et+D%C3%A9veloppement+Durable+ARPE+Midi-Pyr%C3%A9n%C3%A9es"/>
    <hyperlink ref="C202" r:id="rId93"/>
    <hyperlink ref="C203" r:id="rId94"/>
    <hyperlink ref="C204" r:id="rId95"/>
    <hyperlink ref="C225" r:id="rId96"/>
    <hyperlink ref="C223" r:id="rId97"/>
    <hyperlink ref="C224" r:id="rId98"/>
    <hyperlink ref="C222" r:id="rId99"/>
    <hyperlink ref="C206" r:id="rId100"/>
    <hyperlink ref="C207" r:id="rId101"/>
    <hyperlink ref="C208" r:id="rId102"/>
    <hyperlink ref="C209" r:id="rId103"/>
    <hyperlink ref="C210" r:id="rId104"/>
    <hyperlink ref="C214" r:id="rId105"/>
    <hyperlink ref="C216" r:id="rId106"/>
    <hyperlink ref="C220" r:id="rId107"/>
    <hyperlink ref="C221" r:id="rId108"/>
    <hyperlink ref="C205" r:id="rId109"/>
    <hyperlink ref="C217" r:id="rId110"/>
    <hyperlink ref="C218" r:id="rId111"/>
    <hyperlink ref="C219" r:id="rId112"/>
    <hyperlink ref="C215" r:id="rId113"/>
    <hyperlink ref="C213" r:id="rId114"/>
    <hyperlink ref="C236" r:id="rId115"/>
    <hyperlink ref="C229" r:id="rId116"/>
    <hyperlink ref="C230" r:id="rId117"/>
    <hyperlink ref="C227" r:id="rId118"/>
    <hyperlink ref="C228" r:id="rId119"/>
    <hyperlink ref="C231" r:id="rId120"/>
    <hyperlink ref="C232" r:id="rId121"/>
    <hyperlink ref="C234" r:id="rId122"/>
    <hyperlink ref="C235" r:id="rId123"/>
    <hyperlink ref="C238" r:id="rId124" display="Incitation politique"/>
    <hyperlink ref="C239" r:id="rId125"/>
    <hyperlink ref="C242" r:id="rId126"/>
    <hyperlink ref="C241" r:id="rId127"/>
    <hyperlink ref="C240" r:id="rId128"/>
    <hyperlink ref="C243" r:id="rId129"/>
    <hyperlink ref="C274" r:id="rId130"/>
    <hyperlink ref="C275" r:id="rId131"/>
    <hyperlink ref="C278" r:id="rId132"/>
    <hyperlink ref="C279" r:id="rId133"/>
    <hyperlink ref="C280" r:id="rId134"/>
    <hyperlink ref="C286" r:id="rId135"/>
    <hyperlink ref="C284" r:id="rId136"/>
    <hyperlink ref="C285" r:id="rId137"/>
    <hyperlink ref="C283" r:id="rId138"/>
    <hyperlink ref="C289" r:id="rId139"/>
    <hyperlink ref="C290" r:id="rId140"/>
    <hyperlink ref="C296" r:id="rId141"/>
    <hyperlink ref="C297" r:id="rId142"/>
    <hyperlink ref="C298" r:id="rId143"/>
    <hyperlink ref="C299" r:id="rId144"/>
    <hyperlink ref="C292" r:id="rId145"/>
    <hyperlink ref="C293" r:id="rId146"/>
    <hyperlink ref="C294" r:id="rId147"/>
    <hyperlink ref="C295" r:id="rId148"/>
    <hyperlink ref="C301" r:id="rId149"/>
    <hyperlink ref="C300" r:id="rId150"/>
    <hyperlink ref="C304" r:id="rId151"/>
    <hyperlink ref="C302" r:id="rId152"/>
    <hyperlink ref="C303" r:id="rId153"/>
    <hyperlink ref="C305" r:id="rId154"/>
    <hyperlink ref="C306" r:id="rId155"/>
    <hyperlink ref="C308" r:id="rId156"/>
    <hyperlink ref="C13" r:id="rId157"/>
    <hyperlink ref="C15" r:id="rId158"/>
    <hyperlink ref="C45" r:id="rId159"/>
    <hyperlink ref="C46" r:id="rId160"/>
    <hyperlink ref="C47" r:id="rId161"/>
    <hyperlink ref="C97" r:id="rId162"/>
    <hyperlink ref="C71" r:id="rId163"/>
    <hyperlink ref="C162" r:id="rId164"/>
    <hyperlink ref="C258" r:id="rId165"/>
    <hyperlink ref="C246" r:id="rId166"/>
    <hyperlink ref="C256" r:id="rId167"/>
    <hyperlink ref="C98" r:id="rId168"/>
    <hyperlink ref="C99" r:id="rId169"/>
    <hyperlink ref="C105" r:id="rId170"/>
    <hyperlink ref="C103" r:id="rId171"/>
    <hyperlink ref="C106" r:id="rId172"/>
    <hyperlink ref="C107" r:id="rId173"/>
    <hyperlink ref="C110" r:id="rId174"/>
    <hyperlink ref="C102" r:id="rId175"/>
    <hyperlink ref="C104" r:id="rId176"/>
    <hyperlink ref="C108" r:id="rId177"/>
    <hyperlink ref="C109" r:id="rId178"/>
    <hyperlink ref="C111" r:id="rId179"/>
    <hyperlink ref="C113" r:id="rId180"/>
    <hyperlink ref="C116" r:id="rId181"/>
    <hyperlink ref="C117" r:id="rId182"/>
    <hyperlink ref="C24" r:id="rId183"/>
    <hyperlink ref="C5" r:id="rId184"/>
    <hyperlink ref="C264" r:id="rId185"/>
    <hyperlink ref="C17" r:id="rId186"/>
  </hyperlinks>
  <pageMargins left="0.70866141732283472" right="0.70866141732283472" top="0.74803149606299213" bottom="0.74803149606299213" header="0.31496062992125984" footer="0.31496062992125984"/>
  <pageSetup paperSize="8" scale="59" fitToHeight="0" orientation="landscape" r:id="rId187"/>
  <rowBreaks count="13" manualBreakCount="13">
    <brk id="22" max="16383" man="1"/>
    <brk id="47" max="16383" man="1"/>
    <brk id="72" max="16383" man="1"/>
    <brk id="97" max="16383" man="1"/>
    <brk id="118" max="16383" man="1"/>
    <brk id="139" max="16383" man="1"/>
    <brk id="164" max="16383" man="1"/>
    <brk id="188" max="16383" man="1"/>
    <brk id="201" max="16383" man="1"/>
    <brk id="225" max="16383" man="1"/>
    <brk id="243" max="16383" man="1"/>
    <brk id="265" max="16383" man="1"/>
    <brk id="288" max="16383" man="1"/>
  </rowBreaks>
  <colBreaks count="1" manualBreakCount="1">
    <brk id="10" max="1048575" man="1"/>
  </colBreaks>
  <drawing r:id="rId188"/>
  <legacyDrawing r:id="rId189"/>
  <tableParts count="1">
    <tablePart r:id="rId190"/>
  </tableParts>
  <extLst>
    <ext xmlns:x14="http://schemas.microsoft.com/office/spreadsheetml/2009/9/main" uri="{78C0D931-6437-407d-A8EE-F0AAD7539E65}">
      <x14:conditionalFormattings>
        <x14:conditionalFormatting xmlns:xm="http://schemas.microsoft.com/office/excel/2006/main">
          <x14:cfRule type="iconSet" priority="67" id="{282FEEB1-BD0B-4BE7-9E3D-F5C0175B5E2E}">
            <x14:iconSet iconSet="3Symbols2" showValue="0" custom="1">
              <x14:cfvo type="percent">
                <xm:f>0</xm:f>
              </x14:cfvo>
              <x14:cfvo type="num">
                <xm:f>1</xm:f>
              </x14:cfvo>
              <x14:cfvo type="num">
                <xm:f>2</xm:f>
              </x14:cfvo>
              <x14:cfIcon iconSet="3Symbols2" iconId="1"/>
              <x14:cfIcon iconSet="3Symbols2" iconId="0"/>
              <x14:cfIcon iconSet="3Symbols2" iconId="2"/>
            </x14:iconSet>
          </x14:cfRule>
          <x14:cfRule type="iconSet" priority="70" id="{D57F0FEE-10D6-426B-8A82-E95A80B96AC5}">
            <x14:iconSet iconSet="3Symbols2" showValue="0" custom="1">
              <x14:cfvo type="percent">
                <xm:f>0</xm:f>
              </x14:cfvo>
              <x14:cfvo type="num">
                <xm:f>1</xm:f>
              </x14:cfvo>
              <x14:cfvo type="num">
                <xm:f>2</xm:f>
              </x14:cfvo>
              <x14:cfIcon iconSet="3Symbols2" iconId="0"/>
              <x14:cfIcon iconSet="3Symbols2" iconId="0"/>
              <x14:cfIcon iconSet="3Symbols2" iconId="2"/>
            </x14:iconSet>
          </x14:cfRule>
          <x14:cfRule type="iconSet" priority="72" id="{60763E00-29DA-4A71-B8DA-0F261B4B7551}">
            <x14:iconSet showValue="0" custom="1">
              <x14:cfvo type="percent">
                <xm:f>0</xm:f>
              </x14:cfvo>
              <x14:cfvo type="num">
                <xm:f>2</xm:f>
              </x14:cfvo>
              <x14:cfvo type="num">
                <xm:f>3</xm:f>
              </x14:cfvo>
              <x14:cfIcon iconSet="3Symbols2" iconId="0"/>
              <x14:cfIcon iconSet="3Symbols2" iconId="1"/>
              <x14:cfIcon iconSet="3Symbols2" iconId="2"/>
            </x14:iconSet>
          </x14:cfRule>
          <x14:cfRule type="iconSet" priority="73" id="{8C845A91-1CE4-47A0-B468-AAFFBA935736}">
            <x14:iconSet showValue="0" custom="1">
              <x14:cfvo type="percent">
                <xm:f>0</xm:f>
              </x14:cfvo>
              <x14:cfvo type="num">
                <xm:f>2</xm:f>
              </x14:cfvo>
              <x14:cfvo type="num">
                <xm:f>3</xm:f>
              </x14:cfvo>
              <x14:cfIcon iconSet="3Symbols2" iconId="0"/>
              <x14:cfIcon iconSet="3Symbols2" iconId="1"/>
              <x14:cfIcon iconSet="3Symbols2" iconId="2"/>
            </x14:iconSet>
          </x14:cfRule>
          <xm:sqref>I163</xm:sqref>
        </x14:conditionalFormatting>
        <x14:conditionalFormatting xmlns:xm="http://schemas.microsoft.com/office/excel/2006/main">
          <x14:cfRule type="iconSet" priority="110" id="{D1AE1C3A-A493-44B6-B5BE-AD5C165755B3}">
            <x14:iconSet showValue="0" custom="1">
              <x14:cfvo type="percent">
                <xm:f>0</xm:f>
              </x14:cfvo>
              <x14:cfvo type="num">
                <xm:f>0</xm:f>
              </x14:cfvo>
              <x14:cfvo type="num">
                <xm:f>80</xm:f>
              </x14:cfvo>
              <x14:cfIcon iconSet="5Rating" iconId="1"/>
              <x14:cfIcon iconSet="3Symbols2" iconId="2"/>
              <x14:cfIcon iconSet="5Rating" iconId="4"/>
            </x14:iconSet>
          </x14:cfRule>
          <x14:cfRule type="iconSet" priority="111" id="{F02817ED-7911-4404-8CB8-7CF978321650}">
            <x14:iconSet showValue="0" custom="1">
              <x14:cfvo type="percent">
                <xm:f>0</xm:f>
              </x14:cfvo>
              <x14:cfvo type="num">
                <xm:f>50</xm:f>
              </x14:cfvo>
              <x14:cfvo type="num">
                <xm:f>80</xm:f>
              </x14:cfvo>
              <x14:cfIcon iconSet="4Arrows" iconId="2"/>
              <x14:cfIcon iconSet="3Symbols2" iconId="2"/>
              <x14:cfIcon iconSet="4Arrows" iconId="1"/>
            </x14:iconSet>
          </x14:cfRule>
          <x14:cfRule type="iconSet" priority="112" id="{F7057DB2-BBA6-433F-B9B5-AAF683C1DFE1}">
            <x14:iconSet iconSet="3ArrowsGray" showValue="0" custom="1">
              <x14:cfvo type="percent">
                <xm:f>0</xm:f>
              </x14:cfvo>
              <x14:cfvo type="num">
                <xm:f>50</xm:f>
              </x14:cfvo>
              <x14:cfvo type="num">
                <xm:f>80</xm:f>
              </x14:cfvo>
              <x14:cfIcon iconSet="4Arrows" iconId="1"/>
              <x14:cfIcon iconSet="3Symbols2" iconId="2"/>
              <x14:cfIcon iconSet="4Arrows" iconId="2"/>
            </x14:iconSet>
          </x14:cfRule>
          <xm:sqref>I163</xm:sqref>
        </x14:conditionalFormatting>
        <x14:conditionalFormatting xmlns:xm="http://schemas.microsoft.com/office/excel/2006/main">
          <x14:cfRule type="iconSet" priority="106" id="{3DBCD17E-55E0-4B2D-A0EA-AEA44FD4A6AF}">
            <x14:iconSet iconSet="3Arrows" showValue="0" custom="1">
              <x14:cfvo type="percent">
                <xm:f>0</xm:f>
              </x14:cfvo>
              <x14:cfvo type="num">
                <xm:f>2</xm:f>
              </x14:cfvo>
              <x14:cfvo type="num">
                <xm:f>3</xm:f>
              </x14:cfvo>
              <x14:cfIcon iconSet="3ArrowsGray" iconId="0"/>
              <x14:cfIcon iconSet="3ArrowsGray" iconId="1"/>
              <x14:cfIcon iconSet="3ArrowsGray" iconId="2"/>
            </x14:iconSet>
          </x14:cfRule>
          <xm:sqref>I164:I165</xm:sqref>
        </x14:conditionalFormatting>
        <x14:conditionalFormatting xmlns:xm="http://schemas.microsoft.com/office/excel/2006/main">
          <x14:cfRule type="iconSet" priority="102" id="{FE482605-645A-44EA-B8FE-137AE6F551B0}">
            <x14:iconSet iconSet="3Stars" showValue="0">
              <x14:cfvo type="percent">
                <xm:f>0</xm:f>
              </x14:cfvo>
              <x14:cfvo type="num">
                <xm:f>0</xm:f>
              </x14:cfvo>
              <x14:cfvo type="num">
                <xm:f>0</xm:f>
              </x14:cfvo>
            </x14:iconSet>
          </x14:cfRule>
          <xm:sqref>I183</xm:sqref>
        </x14:conditionalFormatting>
        <x14:conditionalFormatting xmlns:xm="http://schemas.microsoft.com/office/excel/2006/main">
          <x14:cfRule type="iconSet" priority="32" id="{0A37B688-3719-482F-98BF-B86EA78565C1}">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93" id="{1064D96A-17B1-4120-A77C-9EA774745605}">
            <x14:iconSet iconSet="3Symbols2" showValue="0" custom="1">
              <x14:cfvo type="percent">
                <xm:f>0</xm:f>
              </x14:cfvo>
              <x14:cfvo type="num">
                <xm:f>0</xm:f>
              </x14:cfvo>
              <x14:cfvo type="num">
                <xm:f>75</xm:f>
              </x14:cfvo>
              <x14:cfIcon iconSet="3Symbols2" iconId="0"/>
              <x14:cfIcon iconSet="3Symbols2" iconId="0"/>
              <x14:cfIcon iconSet="3Symbols2" iconId="2"/>
            </x14:iconSet>
          </x14:cfRule>
          <x14:cfRule type="iconSet" priority="94" id="{F8FC87DE-A870-4D50-8A5E-742C3E2C7D8D}">
            <x14:iconSet iconSet="3Symbols2" showValue="0" custom="1">
              <x14:cfvo type="percent">
                <xm:f>0</xm:f>
              </x14:cfvo>
              <x14:cfvo type="num">
                <xm:f>0</xm:f>
              </x14:cfvo>
              <x14:cfvo type="num">
                <xm:f>75</xm:f>
              </x14:cfvo>
              <x14:cfIcon iconSet="3Symbols2" iconId="0"/>
              <x14:cfIcon iconSet="3Symbols2" iconId="0"/>
              <x14:cfIcon iconSet="3Symbols2" iconId="2"/>
            </x14:iconSet>
          </x14:cfRule>
          <xm:sqref>I305</xm:sqref>
        </x14:conditionalFormatting>
        <x14:conditionalFormatting xmlns:xm="http://schemas.microsoft.com/office/excel/2006/main">
          <x14:cfRule type="iconSet" priority="91" id="{3DC365A1-80CB-4F7E-9869-07B2615AA64F}">
            <x14:iconSet showValue="0" custom="1">
              <x14:cfvo type="percent">
                <xm:f>0</xm:f>
              </x14:cfvo>
              <x14:cfvo type="num">
                <xm:f>0</xm:f>
              </x14:cfvo>
              <x14:cfvo type="num">
                <xm:f>1</xm:f>
              </x14:cfvo>
              <x14:cfIcon iconSet="3Symbols2" iconId="0"/>
              <x14:cfIcon iconSet="3Symbols2" iconId="0"/>
              <x14:cfIcon iconSet="3Stars" iconId="2"/>
            </x14:iconSet>
          </x14:cfRule>
          <x14:cfRule type="iconSet" priority="92" id="{E32E90F2-33D5-4895-A111-DBA3B5361C49}">
            <x14:iconSet iconSet="3Stars">
              <x14:cfvo type="percent">
                <xm:f>0</xm:f>
              </x14:cfvo>
              <x14:cfvo type="percent">
                <xm:f>33</xm:f>
              </x14:cfvo>
              <x14:cfvo type="percent">
                <xm:f>67</xm:f>
              </x14:cfvo>
            </x14:iconSet>
          </x14:cfRule>
          <xm:sqref>I267</xm:sqref>
        </x14:conditionalFormatting>
        <x14:conditionalFormatting xmlns:xm="http://schemas.microsoft.com/office/excel/2006/main">
          <x14:cfRule type="iconSet" priority="248" id="{A993A615-97AE-4EA8-A53B-4BD8A8CDB813}">
            <x14:iconSet iconSet="3Symbols2" showValue="0" custom="1">
              <x14:cfvo type="percent">
                <xm:f>0</xm:f>
              </x14:cfvo>
              <x14:cfvo type="num">
                <xm:f>0</xm:f>
              </x14:cfvo>
              <x14:cfvo type="num">
                <xm:f>100</xm:f>
              </x14:cfvo>
              <x14:cfIcon iconSet="3Symbols2" iconId="0"/>
              <x14:cfIcon iconSet="3Symbols2" iconId="0"/>
              <x14:cfIcon iconSet="3Symbols2" iconId="2"/>
            </x14:iconSet>
          </x14:cfRule>
          <xm:sqref>I284 I287:I304</xm:sqref>
        </x14:conditionalFormatting>
        <x14:conditionalFormatting xmlns:xm="http://schemas.microsoft.com/office/excel/2006/main">
          <x14:cfRule type="iconSet" priority="257" id="{69315CC2-ADF1-42FF-BC4E-2086F40AD30F}">
            <x14:iconSet iconSet="3Symbols2" showValue="0" custom="1">
              <x14:cfvo type="percent">
                <xm:f>0</xm:f>
              </x14:cfvo>
              <x14:cfvo type="num">
                <xm:f>0</xm:f>
              </x14:cfvo>
              <x14:cfvo type="num">
                <xm:f>50</xm:f>
              </x14:cfvo>
              <x14:cfIcon iconSet="3Symbols2" iconId="0"/>
              <x14:cfIcon iconSet="3Symbols2" iconId="0"/>
              <x14:cfIcon iconSet="3Symbols2" iconId="2"/>
            </x14:iconSet>
          </x14:cfRule>
          <x14:cfRule type="iconSet" priority="258" id="{5CE0D6C0-876D-42DB-95FF-976C6E629721}">
            <x14:iconSet iconSet="3Symbols2" custom="1">
              <x14:cfvo type="percent">
                <xm:f>0</xm:f>
              </x14:cfvo>
              <x14:cfvo type="num" gte="0">
                <xm:f>50</xm:f>
              </x14:cfvo>
              <x14:cfvo type="num">
                <xm:f>50</xm:f>
              </x14:cfvo>
              <x14:cfIcon iconSet="3Symbols2" iconId="2"/>
              <x14:cfIcon iconSet="3Symbols2" iconId="2"/>
              <x14:cfIcon iconSet="3Symbols2" iconId="0"/>
            </x14:iconSet>
          </x14:cfRule>
          <xm:sqref>I281:I283</xm:sqref>
        </x14:conditionalFormatting>
        <x14:conditionalFormatting xmlns:xm="http://schemas.microsoft.com/office/excel/2006/main">
          <x14:cfRule type="iconSet" priority="82" id="{9FAB4E1F-49F3-4354-B326-59A1A22EFA63}">
            <x14:iconSet showValue="0" custom="1">
              <x14:cfvo type="percent">
                <xm:f>0</xm:f>
              </x14:cfvo>
              <x14:cfvo type="num">
                <xm:f>0</xm:f>
              </x14:cfvo>
              <x14:cfvo type="num">
                <xm:f>1</xm:f>
              </x14:cfvo>
              <x14:cfIcon iconSet="3Symbols2" iconId="0"/>
              <x14:cfIcon iconSet="3Symbols2" iconId="0"/>
              <x14:cfIcon iconSet="3Symbols2" iconId="2"/>
            </x14:iconSet>
          </x14:cfRule>
          <x14:cfRule type="iconSet" priority="83" id="{C2904371-7A30-40C3-951A-C4E6EDE1C842}">
            <x14:iconSet showValue="0" custom="1">
              <x14:cfvo type="percent">
                <xm:f>0</xm:f>
              </x14:cfvo>
              <x14:cfvo type="num">
                <xm:f>0</xm:f>
              </x14:cfvo>
              <x14:cfvo type="num">
                <xm:f>1</xm:f>
              </x14:cfvo>
              <x14:cfIcon iconSet="3Symbols2" iconId="0"/>
              <x14:cfIcon iconSet="3TrafficLights1" iconId="1"/>
              <x14:cfIcon iconSet="3Symbols2" iconId="2"/>
            </x14:iconSet>
          </x14:cfRule>
          <xm:sqref>I2</xm:sqref>
        </x14:conditionalFormatting>
        <x14:conditionalFormatting xmlns:xm="http://schemas.microsoft.com/office/excel/2006/main">
          <x14:cfRule type="iconSet" priority="81" id="{CF7523AD-51E8-4B26-B006-5B618E31A78E}">
            <x14:iconSet showValue="0" custom="1">
              <x14:cfvo type="percent">
                <xm:f>0</xm:f>
              </x14:cfvo>
              <x14:cfvo type="num">
                <xm:f>0</xm:f>
              </x14:cfvo>
              <x14:cfvo type="num">
                <xm:f>1</xm:f>
              </x14:cfvo>
              <x14:cfIcon iconSet="3Symbols2" iconId="0"/>
              <x14:cfIcon iconSet="3Symbols2" iconId="0"/>
              <x14:cfIcon iconSet="3Symbols2" iconId="2"/>
            </x14:iconSet>
          </x14:cfRule>
          <xm:sqref>I3:I22</xm:sqref>
        </x14:conditionalFormatting>
        <x14:conditionalFormatting xmlns:xm="http://schemas.microsoft.com/office/excel/2006/main">
          <x14:cfRule type="iconSet" priority="78" id="{97D696CF-1425-4D39-A27E-6619B2E73CDF}">
            <x14:iconSet showValue="0" custom="1">
              <x14:cfvo type="percent">
                <xm:f>0</xm:f>
              </x14:cfvo>
              <x14:cfvo type="num">
                <xm:f>0</xm:f>
              </x14:cfvo>
              <x14:cfvo type="num">
                <xm:f>1</xm:f>
              </x14:cfvo>
              <x14:cfIcon iconSet="3Symbols2" iconId="0"/>
              <x14:cfIcon iconSet="3Symbols2" iconId="0"/>
              <x14:cfIcon iconSet="3Symbols2" iconId="2"/>
            </x14:iconSet>
          </x14:cfRule>
          <xm:sqref>I48:I67</xm:sqref>
        </x14:conditionalFormatting>
        <x14:conditionalFormatting xmlns:xm="http://schemas.microsoft.com/office/excel/2006/main">
          <x14:cfRule type="iconSet" priority="77" id="{534C5261-0F31-453F-BD72-BE29FABD3B16}">
            <x14:iconSet showValue="0" custom="1">
              <x14:cfvo type="percent">
                <xm:f>0</xm:f>
              </x14:cfvo>
              <x14:cfvo type="num">
                <xm:f>0</xm:f>
              </x14:cfvo>
              <x14:cfvo type="num">
                <xm:f>1</xm:f>
              </x14:cfvo>
              <x14:cfIcon iconSet="3Symbols2" iconId="0"/>
              <x14:cfIcon iconSet="3Symbols2" iconId="0"/>
              <x14:cfIcon iconSet="3Symbols2" iconId="2"/>
            </x14:iconSet>
          </x14:cfRule>
          <xm:sqref>I73:I80</xm:sqref>
        </x14:conditionalFormatting>
        <x14:conditionalFormatting xmlns:xm="http://schemas.microsoft.com/office/excel/2006/main">
          <x14:cfRule type="iconSet" priority="74" id="{2D06C567-DEED-44D8-BEE8-E5C1008FBD49}">
            <x14:iconSet showValue="0" custom="1">
              <x14:cfvo type="percent">
                <xm:f>0</xm:f>
              </x14:cfvo>
              <x14:cfvo type="num">
                <xm:f>0</xm:f>
              </x14:cfvo>
              <x14:cfvo type="num">
                <xm:f>1</xm:f>
              </x14:cfvo>
              <x14:cfIcon iconSet="3Symbols2" iconId="0"/>
              <x14:cfIcon iconSet="3Symbols2" iconId="0"/>
              <x14:cfIcon iconSet="3Symbols2" iconId="2"/>
            </x14:iconSet>
          </x14:cfRule>
          <xm:sqref>I162</xm:sqref>
        </x14:conditionalFormatting>
        <x14:conditionalFormatting xmlns:xm="http://schemas.microsoft.com/office/excel/2006/main">
          <x14:cfRule type="iconSet" priority="66" id="{D01A0BD1-77B0-46FF-ABEA-7938CAE3F0E5}">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I140</xm:sqref>
        </x14:conditionalFormatting>
        <x14:conditionalFormatting xmlns:xm="http://schemas.microsoft.com/office/excel/2006/main">
          <x14:cfRule type="iconSet" priority="64" id="{04173F70-AB34-41E7-8A70-C24DBB75380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I141:I145</xm:sqref>
        </x14:conditionalFormatting>
        <x14:conditionalFormatting xmlns:xm="http://schemas.microsoft.com/office/excel/2006/main">
          <x14:cfRule type="iconSet" priority="63" id="{E37CD8E2-0BF7-4AA2-B47D-F47A468C114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I146:I158 I160</xm:sqref>
        </x14:conditionalFormatting>
        <x14:conditionalFormatting xmlns:xm="http://schemas.microsoft.com/office/excel/2006/main">
          <x14:cfRule type="iconSet" priority="62" id="{EF566811-CC57-4465-B45F-6A38BF90250D}">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I156:I161</xm:sqref>
        </x14:conditionalFormatting>
        <x14:conditionalFormatting xmlns:xm="http://schemas.microsoft.com/office/excel/2006/main">
          <x14:cfRule type="iconSet" priority="60" id="{8F4FCEEC-6E8F-4616-BAD2-90F44D808ADD}">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I165:I176 I179 I183</xm:sqref>
        </x14:conditionalFormatting>
        <x14:conditionalFormatting xmlns:xm="http://schemas.microsoft.com/office/excel/2006/main">
          <x14:cfRule type="iconSet" priority="59" id="{C2D67E7D-C001-4E0B-A33F-DDF2E7DD50F5}">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I176:I184</xm:sqref>
        </x14:conditionalFormatting>
        <x14:conditionalFormatting xmlns:xm="http://schemas.microsoft.com/office/excel/2006/main">
          <x14:cfRule type="iconSet" priority="58" id="{06A57BF9-2967-49A4-9295-9E63898AA2CB}">
            <x14:iconSet iconSet="3Symbols2" showValue="0" custom="1">
              <x14:cfvo type="percent">
                <xm:f>0</xm:f>
              </x14:cfvo>
              <x14:cfvo type="num">
                <xm:f>60</xm:f>
              </x14:cfvo>
              <x14:cfvo type="num">
                <xm:f>75</xm:f>
              </x14:cfvo>
              <x14:cfIcon iconSet="3Symbols2" iconId="0"/>
              <x14:cfIcon iconSet="3Symbols2" iconId="1"/>
              <x14:cfIcon iconSet="3Symbols2" iconId="2"/>
            </x14:iconSet>
          </x14:cfRule>
          <xm:sqref>I185</xm:sqref>
        </x14:conditionalFormatting>
        <x14:conditionalFormatting xmlns:xm="http://schemas.microsoft.com/office/excel/2006/main">
          <x14:cfRule type="iconSet" priority="56" id="{899CC622-E068-4285-BCB6-901B4AEF0FA7}">
            <x14:iconSet iconSet="3Symbols2" showValue="0" custom="1">
              <x14:cfvo type="percent">
                <xm:f>0</xm:f>
              </x14:cfvo>
              <x14:cfvo type="num">
                <xm:f>0</xm:f>
              </x14:cfvo>
              <x14:cfvo type="num">
                <xm:f>50</xm:f>
              </x14:cfvo>
              <x14:cfIcon iconSet="3Symbols2" iconId="0"/>
              <x14:cfIcon iconSet="3Symbols2" iconId="0"/>
              <x14:cfIcon iconSet="3Symbols2" iconId="2"/>
            </x14:iconSet>
          </x14:cfRule>
          <xm:sqref>I187:I188</xm:sqref>
        </x14:conditionalFormatting>
        <x14:conditionalFormatting xmlns:xm="http://schemas.microsoft.com/office/excel/2006/main">
          <x14:cfRule type="iconSet" priority="51" id="{0D9B64FE-EF87-4DC2-BF32-5AB7ED3D8B09}">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I202:I225</xm:sqref>
        </x14:conditionalFormatting>
        <x14:conditionalFormatting xmlns:xm="http://schemas.microsoft.com/office/excel/2006/main">
          <x14:cfRule type="iconSet" priority="49" id="{130CA04B-8E83-4A3D-9D98-C7F7A5A4A6C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I266:I288</xm:sqref>
        </x14:conditionalFormatting>
        <x14:conditionalFormatting xmlns:xm="http://schemas.microsoft.com/office/excel/2006/main">
          <x14:cfRule type="iconSet" priority="47" id="{86A48815-0986-4495-A890-85237A0FBAD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I289:I304</xm:sqref>
        </x14:conditionalFormatting>
        <x14:conditionalFormatting xmlns:xm="http://schemas.microsoft.com/office/excel/2006/main">
          <x14:cfRule type="iconSet" priority="605" id="{E9C28E75-C3BE-4D5B-8F1D-C6A6AA320BFD}">
            <x14:iconSet showValue="0" custom="1">
              <x14:cfvo type="percent">
                <xm:f>0</xm:f>
              </x14:cfvo>
              <x14:cfvo type="num">
                <xm:f>0</xm:f>
              </x14:cfvo>
              <x14:cfvo type="num">
                <xm:f>1</xm:f>
              </x14:cfvo>
              <x14:cfIcon iconSet="3Symbols2" iconId="0"/>
              <x14:cfIcon iconSet="3Symbols2" iconId="0"/>
              <x14:cfIcon iconSet="3Symbols2" iconId="2"/>
            </x14:iconSet>
          </x14:cfRule>
          <xm:sqref>I42:I47 I30:I32</xm:sqref>
        </x14:conditionalFormatting>
        <x14:conditionalFormatting xmlns:xm="http://schemas.microsoft.com/office/excel/2006/main">
          <x14:cfRule type="iconSet" priority="45" id="{96C41EA3-4D0E-42EF-96FA-83C203097CAA}">
            <x14:iconSet iconSet="3Symbols2" showValue="0" custom="1">
              <x14:cfvo type="percent">
                <xm:f>0</xm:f>
              </x14:cfvo>
              <x14:cfvo type="num">
                <xm:f>0</xm:f>
              </x14:cfvo>
              <x14:cfvo type="num">
                <xm:f>10</xm:f>
              </x14:cfvo>
              <x14:cfIcon iconSet="3Symbols2" iconId="0"/>
              <x14:cfIcon iconSet="3Symbols2" iconId="0"/>
              <x14:cfIcon iconSet="3Symbols2" iconId="2"/>
            </x14:iconSet>
          </x14:cfRule>
          <xm:sqref>I139</xm:sqref>
        </x14:conditionalFormatting>
        <x14:conditionalFormatting xmlns:xm="http://schemas.microsoft.com/office/excel/2006/main">
          <x14:cfRule type="iconSet" priority="43" id="{59047BBF-5AC6-4913-8DE2-E77D740ACF99}">
            <x14:iconSet iconSet="3Symbols2" showValue="0" custom="1">
              <x14:cfvo type="percent">
                <xm:f>0</xm:f>
              </x14:cfvo>
              <x14:cfvo type="num">
                <xm:f>0</xm:f>
              </x14:cfvo>
              <x14:cfvo type="num">
                <xm:f>10</xm:f>
              </x14:cfvo>
              <x14:cfIcon iconSet="3Symbols2" iconId="0"/>
              <x14:cfIcon iconSet="3Symbols2" iconId="0"/>
              <x14:cfIcon iconSet="3Symbols2" iconId="2"/>
            </x14:iconSet>
          </x14:cfRule>
          <xm:sqref>I71</xm:sqref>
        </x14:conditionalFormatting>
        <x14:conditionalFormatting xmlns:xm="http://schemas.microsoft.com/office/excel/2006/main">
          <x14:cfRule type="iconSet" priority="42" id="{A44FBF47-BAA2-451F-92DF-C46B31A4CE16}">
            <x14:iconSet iconSet="3Symbols2" showValue="0" custom="1">
              <x14:cfvo type="percent">
                <xm:f>0</xm:f>
              </x14:cfvo>
              <x14:cfvo type="num">
                <xm:f>0</xm:f>
              </x14:cfvo>
              <x14:cfvo type="num">
                <xm:f>50</xm:f>
              </x14:cfvo>
              <x14:cfIcon iconSet="3Symbols2" iconId="0"/>
              <x14:cfIcon iconSet="3Symbols2" iconId="0"/>
              <x14:cfIcon iconSet="3Symbols2" iconId="2"/>
            </x14:iconSet>
          </x14:cfRule>
          <xm:sqref>I200</xm:sqref>
        </x14:conditionalFormatting>
        <x14:conditionalFormatting xmlns:xm="http://schemas.microsoft.com/office/excel/2006/main">
          <x14:cfRule type="iconSet" priority="40" id="{A871B3EB-8E72-42A0-894E-409A9A6DBDA0}">
            <x14:iconSet iconSet="3Symbols2" showValue="0" custom="1">
              <x14:cfvo type="percent">
                <xm:f>0</xm:f>
              </x14:cfvo>
              <x14:cfvo type="num">
                <xm:f>0</xm:f>
              </x14:cfvo>
              <x14:cfvo type="num">
                <xm:f>10</xm:f>
              </x14:cfvo>
              <x14:cfIcon iconSet="3Symbols2" iconId="0"/>
              <x14:cfIcon iconSet="3Symbols2" iconId="0"/>
              <x14:cfIcon iconSet="3Symbols2" iconId="2"/>
            </x14:iconSet>
          </x14:cfRule>
          <xm:sqref>I223</xm:sqref>
        </x14:conditionalFormatting>
        <x14:conditionalFormatting xmlns:xm="http://schemas.microsoft.com/office/excel/2006/main">
          <x14:cfRule type="iconSet" priority="35" id="{1F20B1D6-4D88-4B59-95EE-588CF4E2BB7F}">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I226</xm:sqref>
        </x14:conditionalFormatting>
        <x14:conditionalFormatting xmlns:xm="http://schemas.microsoft.com/office/excel/2006/main">
          <x14:cfRule type="iconSet" priority="37" id="{EA98718B-7243-48A2-918F-E5FB57EE04B5}">
            <x14:iconSet iconSet="3Symbols2" showValue="0" custom="1">
              <x14:cfvo type="percent">
                <xm:f>0</xm:f>
              </x14:cfvo>
              <x14:cfvo type="num">
                <xm:f>0</xm:f>
              </x14:cfvo>
              <x14:cfvo type="num">
                <xm:f>80</xm:f>
              </x14:cfvo>
              <x14:cfIcon iconSet="3Symbols2" iconId="0"/>
              <x14:cfIcon iconSet="3Symbols2" iconId="0"/>
              <x14:cfIcon iconSet="3Symbols2" iconId="2"/>
            </x14:iconSet>
          </x14:cfRule>
          <xm:sqref>I225</xm:sqref>
        </x14:conditionalFormatting>
        <x14:conditionalFormatting xmlns:xm="http://schemas.microsoft.com/office/excel/2006/main">
          <x14:cfRule type="iconSet" priority="33" id="{8D77103D-D037-44E3-AC5B-8879CB4E6048}">
            <x14:iconSet iconSet="3Symbols2" showValue="0" custom="1">
              <x14:cfvo type="percent">
                <xm:f>0</xm:f>
              </x14:cfvo>
              <x14:cfvo type="num">
                <xm:f>0</xm:f>
              </x14:cfvo>
              <x14:cfvo type="num">
                <xm:f>10</xm:f>
              </x14:cfvo>
              <x14:cfIcon iconSet="3Symbols2" iconId="0"/>
              <x14:cfIcon iconSet="3Symbols2" iconId="0"/>
              <x14:cfIcon iconSet="3Symbols2" iconId="2"/>
            </x14:iconSet>
          </x14:cfRule>
          <x14:cfRule type="iconSet" priority="34" id="{E0653D14-FAF0-4A14-B348-087E864069C8}">
            <x14:iconSet iconSet="3Symbols2" custom="1">
              <x14:cfvo type="percent">
                <xm:f>0</xm:f>
              </x14:cfvo>
              <x14:cfvo type="num">
                <xm:f>0</xm:f>
              </x14:cfvo>
              <x14:cfvo type="num">
                <xm:f>10</xm:f>
              </x14:cfvo>
              <x14:cfIcon iconSet="3Symbols2" iconId="0"/>
              <x14:cfIcon iconSet="3Symbols2" iconId="0"/>
              <x14:cfIcon iconSet="3Symbols2" iconId="2"/>
            </x14:iconSet>
          </x14:cfRule>
          <xm:sqref>I242</xm:sqref>
        </x14:conditionalFormatting>
        <x14:conditionalFormatting xmlns:xm="http://schemas.microsoft.com/office/excel/2006/main">
          <x14:cfRule type="iconSet" priority="8" id="{6FBFEB2D-A9B8-4D17-8100-63E881B70BC9}">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28" id="{655BB9FF-FE27-4FA1-BDC2-6C7AF1E8AC7B}">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29" id="{7584A194-57F6-4506-97BC-B32256BACEBE}">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I35:I36</xm:sqref>
        </x14:conditionalFormatting>
        <x14:conditionalFormatting xmlns:xm="http://schemas.microsoft.com/office/excel/2006/main">
          <x14:cfRule type="iconSet" priority="890" id="{CBEC78FB-6540-411A-AFBF-97D6DED8656B}">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I226:I265</xm:sqref>
        </x14:conditionalFormatting>
        <x14:conditionalFormatting xmlns:xm="http://schemas.microsoft.com/office/excel/2006/main">
          <x14:cfRule type="iconSet" priority="23" id="{BABDF145-B424-4D1D-BAC2-E2240F359811}">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I93:I96</xm:sqref>
        </x14:conditionalFormatting>
        <x14:conditionalFormatting xmlns:xm="http://schemas.microsoft.com/office/excel/2006/main">
          <x14:cfRule type="iconSet" priority="22" id="{96BA23FA-70F6-4ACB-8FEA-A99F8335C9C4}">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I98:I103</xm:sqref>
        </x14:conditionalFormatting>
        <x14:conditionalFormatting xmlns:xm="http://schemas.microsoft.com/office/excel/2006/main">
          <x14:cfRule type="iconSet" priority="21" id="{8788B48E-E03A-49B0-AE7B-DD3A6B02200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I104:I113</xm:sqref>
        </x14:conditionalFormatting>
        <x14:conditionalFormatting xmlns:xm="http://schemas.microsoft.com/office/excel/2006/main">
          <x14:cfRule type="iconSet" priority="20" id="{E76F6CE7-8C1C-4547-B132-9011F3147700}">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I104:I113</xm:sqref>
        </x14:conditionalFormatting>
        <x14:conditionalFormatting xmlns:xm="http://schemas.microsoft.com/office/excel/2006/main">
          <x14:cfRule type="iconSet" priority="19" id="{FE819AF4-6849-4D85-9224-84E1D701D35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I114:I115</xm:sqref>
        </x14:conditionalFormatting>
        <x14:conditionalFormatting xmlns:xm="http://schemas.microsoft.com/office/excel/2006/main">
          <x14:cfRule type="iconSet" priority="1851" id="{44703C8B-AAA9-4819-BB0C-9995648A24BC}">
            <x14:iconSet showValue="0" custom="1">
              <x14:cfvo type="percent">
                <xm:f>0</xm:f>
              </x14:cfvo>
              <x14:cfvo type="num">
                <xm:f>0</xm:f>
              </x14:cfvo>
              <x14:cfvo type="num">
                <xm:f>1</xm:f>
              </x14:cfvo>
              <x14:cfIcon iconSet="3Symbols2" iconId="0"/>
              <x14:cfIcon iconSet="3Symbols2" iconId="0"/>
              <x14:cfIcon iconSet="3Symbols2" iconId="2"/>
            </x14:iconSet>
          </x14:cfRule>
          <xm:sqref>I23:I29 I33:I41</xm:sqref>
        </x14:conditionalFormatting>
        <x14:conditionalFormatting xmlns:xm="http://schemas.microsoft.com/office/excel/2006/main">
          <x14:cfRule type="iconSet" priority="10" id="{7BE8CF97-1907-4A00-8CDF-893C4CC22E14}">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11" id="{F5F2824F-CAB0-43F4-9466-807460C0721E}">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I36</xm:sqref>
        </x14:conditionalFormatting>
        <x14:conditionalFormatting xmlns:xm="http://schemas.microsoft.com/office/excel/2006/main">
          <x14:cfRule type="iconSet" priority="6" id="{967D8975-ACE8-4E19-A267-8ADEBFA483E7}">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I35</xm:sqref>
        </x14:conditionalFormatting>
        <x14:conditionalFormatting xmlns:xm="http://schemas.microsoft.com/office/excel/2006/main">
          <x14:cfRule type="iconSet" priority="5" id="{6A66E805-0575-402E-8E28-46DF3A9CA212}">
            <x14:iconSet iconSet="3Symbols2" showValue="0" custom="1">
              <x14:cfvo type="percent">
                <xm:f>0</xm:f>
              </x14:cfvo>
              <x14:cfvo type="num">
                <xm:f>0</xm:f>
              </x14:cfvo>
              <x14:cfvo type="num">
                <xm:f>1</xm:f>
              </x14:cfvo>
              <x14:cfIcon iconSet="3Symbols2" iconId="0"/>
              <x14:cfIcon iconSet="3Symbols2" iconId="0"/>
              <x14:cfIcon iconSet="3Symbols2" iconId="2"/>
            </x14:iconSet>
          </x14:cfRule>
          <x14:cfRule type="iconSet" priority="1891" id="{330A2531-DC34-4E83-9056-1D33DBF26FA1}">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I81:I92</xm:sqref>
        </x14:conditionalFormatting>
        <x14:conditionalFormatting xmlns:xm="http://schemas.microsoft.com/office/excel/2006/main">
          <x14:cfRule type="iconSet" priority="1948" id="{7DCE6462-D452-4B78-B8AE-4BB33CB6BB56}">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I189:I198</xm:sqref>
        </x14:conditionalFormatting>
        <x14:conditionalFormatting xmlns:xm="http://schemas.microsoft.com/office/excel/2006/main">
          <x14:cfRule type="iconSet" priority="1958" id="{7CD7CCD3-0D2B-485E-BA8D-0ADA3E60452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I306:I307</xm:sqref>
        </x14:conditionalFormatting>
        <x14:conditionalFormatting xmlns:xm="http://schemas.microsoft.com/office/excel/2006/main">
          <x14:cfRule type="iconSet" priority="4" id="{30E4E642-77C5-4913-86A4-A45EDFB8A824}">
            <x14:iconSet iconSet="3Symbols2" showValue="0" custom="1">
              <x14:cfvo type="percent">
                <xm:f>0</xm:f>
              </x14:cfvo>
              <x14:cfvo type="num">
                <xm:f>10</xm:f>
              </x14:cfvo>
              <x14:cfvo type="num">
                <xm:f>20</xm:f>
              </x14:cfvo>
              <x14:cfIcon iconSet="3Symbols2" iconId="0"/>
              <x14:cfIcon iconSet="3Symbols2" iconId="1"/>
              <x14:cfIcon iconSet="3Symbols2" iconId="2"/>
            </x14:iconSet>
          </x14:cfRule>
          <xm:sqref>I116</xm:sqref>
        </x14:conditionalFormatting>
        <x14:conditionalFormatting xmlns:xm="http://schemas.microsoft.com/office/excel/2006/main">
          <x14:cfRule type="iconSet" priority="2009" id="{DC67BBD6-D0D8-40FF-A466-DA88D1F30EB0}">
            <x14:iconSet showValue="0" custom="1">
              <x14:cfvo type="percent">
                <xm:f>0</xm:f>
              </x14:cfvo>
              <x14:cfvo type="num">
                <xm:f>0</xm:f>
              </x14:cfvo>
              <x14:cfvo type="num">
                <xm:f>1</xm:f>
              </x14:cfvo>
              <x14:cfIcon iconSet="3Symbols2" iconId="0"/>
              <x14:cfIcon iconSet="3Symbols2" iconId="0"/>
              <x14:cfIcon iconSet="3Symbols2" iconId="2"/>
            </x14:iconSet>
          </x14:cfRule>
          <xm:sqref>I119:I139</xm:sqref>
        </x14:conditionalFormatting>
        <x14:conditionalFormatting xmlns:xm="http://schemas.microsoft.com/office/excel/2006/main">
          <x14:cfRule type="iconSet" priority="2" id="{4046F2A1-BD6D-4F36-8BA5-6653C277B1FE}">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I133</xm:sqref>
        </x14:conditionalFormatting>
        <x14:conditionalFormatting xmlns:xm="http://schemas.microsoft.com/office/excel/2006/main">
          <x14:cfRule type="iconSet" priority="2027" id="{F9D76DE7-D596-4E26-B665-334DC62BE714}">
            <x14:iconSet iconSet="3Symbols2" showValue="0" custom="1">
              <x14:cfvo type="percent">
                <xm:f>0</xm:f>
              </x14:cfvo>
              <x14:cfvo type="num">
                <xm:f>0</xm:f>
              </x14:cfvo>
              <x14:cfvo type="num">
                <xm:f>60</xm:f>
              </x14:cfvo>
              <x14:cfIcon iconSet="3Symbols2" iconId="0"/>
              <x14:cfIcon iconSet="3Symbols2" iconId="0"/>
              <x14:cfIcon iconSet="3Symbols2" iconId="2"/>
            </x14:iconSet>
          </x14:cfRule>
          <xm:sqref>I97:I118</xm:sqref>
        </x14:conditionalFormatting>
        <x14:conditionalFormatting xmlns:xm="http://schemas.microsoft.com/office/excel/2006/main">
          <x14:cfRule type="iconSet" priority="2028" id="{8BDA3F08-B49A-41A5-B920-1E0000BB4A92}">
            <x14:iconSet showValue="0" custom="1">
              <x14:cfvo type="percent">
                <xm:f>0</xm:f>
              </x14:cfvo>
              <x14:cfvo type="num">
                <xm:f>0</xm:f>
              </x14:cfvo>
              <x14:cfvo type="num">
                <xm:f>1</xm:f>
              </x14:cfvo>
              <x14:cfIcon iconSet="3Symbols2" iconId="0"/>
              <x14:cfIcon iconSet="3Symbols2" iconId="0"/>
              <x14:cfIcon iconSet="3Symbols2" iconId="2"/>
            </x14:iconSet>
          </x14:cfRule>
          <xm:sqref>I77:I118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FFC000"/>
    <outlinePr summaryBelow="0"/>
  </sheetPr>
  <dimension ref="A1:V519"/>
  <sheetViews>
    <sheetView topLeftCell="A60" zoomScale="80" zoomScaleNormal="80" workbookViewId="0">
      <selection activeCell="G23" sqref="G23"/>
    </sheetView>
  </sheetViews>
  <sheetFormatPr baseColWidth="10" defaultRowHeight="15" outlineLevelRow="1" x14ac:dyDescent="0.25"/>
  <cols>
    <col min="1" max="1" width="5.42578125" style="1" customWidth="1"/>
    <col min="2" max="2" width="43.5703125" customWidth="1"/>
    <col min="3" max="3" width="33.85546875" customWidth="1"/>
    <col min="4" max="4" width="31.28515625" customWidth="1"/>
    <col min="9" max="9" width="4.7109375" customWidth="1"/>
    <col min="10" max="10" width="47.42578125" customWidth="1"/>
    <col min="11" max="11" width="40.42578125" customWidth="1"/>
    <col min="12" max="12" width="11.42578125" customWidth="1"/>
  </cols>
  <sheetData>
    <row r="1" spans="2:22" ht="24.95" customHeight="1" x14ac:dyDescent="0.35">
      <c r="B1" s="2" t="s">
        <v>42</v>
      </c>
      <c r="C1" s="3"/>
      <c r="D1" s="3"/>
      <c r="E1" s="1"/>
      <c r="F1" s="1"/>
      <c r="G1" s="1"/>
      <c r="H1" s="1"/>
      <c r="I1" s="1"/>
      <c r="J1" s="1"/>
      <c r="K1" s="1"/>
      <c r="L1" s="1"/>
      <c r="M1" s="1"/>
      <c r="N1" s="1"/>
      <c r="O1" s="1"/>
      <c r="P1" s="1"/>
      <c r="Q1" s="1"/>
      <c r="R1" s="1"/>
      <c r="S1" s="1"/>
      <c r="T1" s="1"/>
      <c r="U1" s="1"/>
      <c r="V1" s="1"/>
    </row>
    <row r="2" spans="2:22" ht="24.95" customHeight="1" x14ac:dyDescent="0.35">
      <c r="B2" s="91"/>
      <c r="C2" s="5"/>
      <c r="D2" s="5"/>
      <c r="E2" s="6"/>
      <c r="F2" s="6"/>
      <c r="G2" s="6"/>
      <c r="H2" s="6"/>
      <c r="I2" s="1"/>
      <c r="J2" s="337" t="s">
        <v>863</v>
      </c>
      <c r="K2" s="1"/>
      <c r="L2" s="1"/>
      <c r="M2" s="1"/>
      <c r="N2" s="1"/>
      <c r="O2" s="1"/>
      <c r="P2" s="1"/>
      <c r="Q2" s="1"/>
      <c r="R2" s="1"/>
      <c r="S2" s="1"/>
      <c r="T2" s="1"/>
      <c r="U2" s="1"/>
      <c r="V2" s="1"/>
    </row>
    <row r="3" spans="2:22" ht="15.75" thickBot="1" x14ac:dyDescent="0.3">
      <c r="B3" s="7"/>
      <c r="C3" s="5"/>
      <c r="D3" s="5"/>
      <c r="E3" s="6"/>
      <c r="F3" s="6"/>
      <c r="G3" s="6"/>
      <c r="H3" s="6"/>
      <c r="I3" s="1"/>
      <c r="J3" s="409"/>
      <c r="K3" s="11"/>
      <c r="L3" s="11"/>
      <c r="M3" s="11"/>
      <c r="N3" s="11"/>
      <c r="O3" s="11"/>
      <c r="P3" s="1"/>
      <c r="Q3" s="1"/>
      <c r="R3" s="1"/>
      <c r="S3" s="1"/>
      <c r="T3" s="1"/>
      <c r="U3" s="1"/>
      <c r="V3" s="1"/>
    </row>
    <row r="4" spans="2:22" ht="15.75" thickBot="1" x14ac:dyDescent="0.3">
      <c r="B4" s="90" t="s">
        <v>57</v>
      </c>
      <c r="C4" s="208">
        <f>AVERAGE('A Pratiques manageriales'!D3,'A Pratiques manageriales'!D4,'A Pratiques manageriales'!D5,'A Pratiques manageriales'!D6,'A Pratiques manageriales'!D7,'A Pratiques manageriales'!D8,'A Pratiques manageriales'!D9,'A Pratiques manageriales'!D10,'A Pratiques manageriales'!D11,'A Pratiques manageriales'!D12,'A Pratiques manageriales'!D13,'A Pratiques manageriales'!D14,'A Pratiques manageriales'!D2)*100</f>
        <v>0</v>
      </c>
      <c r="D4" s="5"/>
      <c r="E4" s="6"/>
      <c r="F4" s="6"/>
      <c r="G4" s="6"/>
      <c r="H4" s="6"/>
      <c r="I4" s="1"/>
      <c r="J4" s="409"/>
      <c r="K4" s="11" t="s">
        <v>89</v>
      </c>
      <c r="L4" s="11"/>
      <c r="M4" s="11"/>
      <c r="N4" s="11"/>
      <c r="O4" s="11"/>
      <c r="P4" s="1"/>
      <c r="Q4" s="1"/>
      <c r="R4" s="1"/>
      <c r="S4" s="1"/>
      <c r="T4" s="1"/>
      <c r="U4" s="1"/>
      <c r="V4" s="1"/>
    </row>
    <row r="5" spans="2:22" ht="15.75" thickBot="1" x14ac:dyDescent="0.3">
      <c r="B5" s="7"/>
      <c r="C5" s="5"/>
      <c r="D5" s="5"/>
      <c r="E5" s="6"/>
      <c r="F5" s="6"/>
      <c r="G5" s="6"/>
      <c r="H5" s="6"/>
      <c r="I5" s="1"/>
      <c r="J5" s="409"/>
      <c r="K5" s="12" t="s">
        <v>57</v>
      </c>
      <c r="L5" s="144">
        <f>C4</f>
        <v>0</v>
      </c>
      <c r="M5" s="12"/>
      <c r="N5" s="11"/>
      <c r="O5" s="11"/>
      <c r="P5" s="1"/>
      <c r="Q5" s="1"/>
      <c r="R5" s="1"/>
      <c r="S5" s="1"/>
      <c r="T5" s="1"/>
      <c r="U5" s="1"/>
      <c r="V5" s="1"/>
    </row>
    <row r="6" spans="2:22" ht="15.75" customHeight="1" thickBot="1" x14ac:dyDescent="0.3">
      <c r="B6" s="90" t="s">
        <v>513</v>
      </c>
      <c r="C6" s="208">
        <f>AVERAGE('A Pratiques manageriales'!D15,'A Pratiques manageriales'!D16,'A Pratiques manageriales'!D17,'A Pratiques manageriales'!D18,'A Pratiques manageriales'!D19)*100</f>
        <v>0</v>
      </c>
      <c r="D6" s="5"/>
      <c r="E6" s="6"/>
      <c r="F6" s="6"/>
      <c r="G6" s="6"/>
      <c r="H6" s="6"/>
      <c r="I6" s="1"/>
      <c r="J6" s="409"/>
      <c r="K6" s="147" t="s">
        <v>519</v>
      </c>
      <c r="L6" s="145">
        <f>C6</f>
        <v>0</v>
      </c>
      <c r="M6" s="12"/>
      <c r="N6" s="11"/>
      <c r="O6" s="11"/>
      <c r="P6" s="1"/>
      <c r="Q6" s="1"/>
      <c r="R6" s="1"/>
      <c r="S6" s="1"/>
      <c r="T6" s="1"/>
      <c r="U6" s="1"/>
      <c r="V6" s="1"/>
    </row>
    <row r="7" spans="2:22" ht="15.75" customHeight="1" thickBot="1" x14ac:dyDescent="0.3">
      <c r="B7" s="7"/>
      <c r="C7" s="5"/>
      <c r="D7" s="5"/>
      <c r="E7" s="6"/>
      <c r="F7" s="6"/>
      <c r="G7" s="6"/>
      <c r="H7" s="6"/>
      <c r="I7" s="1"/>
      <c r="J7" s="409"/>
      <c r="K7" s="147" t="s">
        <v>518</v>
      </c>
      <c r="L7" s="146">
        <v>47</v>
      </c>
      <c r="M7" s="12"/>
      <c r="N7" s="11"/>
      <c r="O7" s="11"/>
      <c r="P7" s="1"/>
      <c r="Q7" s="1"/>
      <c r="R7" s="1"/>
      <c r="S7" s="1"/>
      <c r="T7" s="1"/>
      <c r="U7" s="1"/>
      <c r="V7" s="1"/>
    </row>
    <row r="8" spans="2:22" ht="15.75" thickBot="1" x14ac:dyDescent="0.3">
      <c r="B8" s="143" t="s">
        <v>514</v>
      </c>
      <c r="C8" s="208">
        <f>AVERAGE('A Pratiques manageriales'!D20,'A Pratiques manageriales'!D21,'A Pratiques manageriales'!D22)*100</f>
        <v>0</v>
      </c>
      <c r="D8" s="5"/>
      <c r="E8" s="6"/>
      <c r="F8" s="6"/>
      <c r="G8" s="6"/>
      <c r="H8" s="6"/>
      <c r="I8" s="1"/>
      <c r="J8" s="409"/>
      <c r="K8" s="148" t="s">
        <v>517</v>
      </c>
      <c r="L8" s="146">
        <f>C10</f>
        <v>0</v>
      </c>
      <c r="M8" s="12"/>
      <c r="N8" s="11"/>
      <c r="O8" s="11"/>
      <c r="P8" s="1"/>
      <c r="Q8" s="1"/>
      <c r="R8" s="1"/>
      <c r="S8" s="1"/>
      <c r="T8" s="1"/>
      <c r="U8" s="1"/>
      <c r="V8" s="1"/>
    </row>
    <row r="9" spans="2:22" ht="15.75" thickBot="1" x14ac:dyDescent="0.3">
      <c r="B9" s="143"/>
      <c r="C9" s="5"/>
      <c r="D9" s="5"/>
      <c r="E9" s="6"/>
      <c r="F9" s="6"/>
      <c r="G9" s="6"/>
      <c r="H9" s="6"/>
      <c r="I9" s="1"/>
      <c r="J9" s="409"/>
      <c r="K9" s="12" t="s">
        <v>516</v>
      </c>
      <c r="L9" s="144">
        <f>C13</f>
        <v>0</v>
      </c>
      <c r="M9" s="12"/>
      <c r="N9" s="11"/>
      <c r="O9" s="11"/>
      <c r="P9" s="1"/>
      <c r="Q9" s="1"/>
      <c r="R9" s="1"/>
      <c r="S9" s="1"/>
      <c r="T9" s="1"/>
      <c r="U9" s="1"/>
      <c r="V9" s="1"/>
    </row>
    <row r="10" spans="2:22" ht="15.75" customHeight="1" thickBot="1" x14ac:dyDescent="0.3">
      <c r="B10" s="7" t="s">
        <v>515</v>
      </c>
      <c r="C10" s="208">
        <f>AVERAGE('A Pratiques manageriales'!D23,'A Pratiques manageriales'!D24,'A Pratiques manageriales'!D25,'A Pratiques manageriales'!D26,'A Pratiques manageriales'!D27,'A Pratiques manageriales'!D28,'A Pratiques manageriales'!D29,'A Pratiques manageriales'!D30,'A Pratiques manageriales'!D31,'A Pratiques manageriales'!D32,'A Pratiques manageriales'!D33,'A Pratiques manageriales'!D34,'A Pratiques manageriales'!D35,'A Pratiques manageriales'!D36)*100</f>
        <v>0</v>
      </c>
      <c r="D10" s="5"/>
      <c r="E10" s="6"/>
      <c r="F10" s="6"/>
      <c r="G10" s="6"/>
      <c r="H10" s="6"/>
      <c r="I10" s="1"/>
      <c r="J10" s="409"/>
      <c r="K10" s="11"/>
      <c r="L10" s="12"/>
      <c r="M10" s="12"/>
      <c r="N10" s="11"/>
      <c r="O10" s="11"/>
      <c r="P10" s="1"/>
      <c r="Q10" s="1"/>
      <c r="R10" s="1"/>
      <c r="S10" s="1"/>
      <c r="T10" s="1"/>
      <c r="U10" s="1"/>
      <c r="V10" s="1"/>
    </row>
    <row r="11" spans="2:22" ht="15" hidden="1" customHeight="1" x14ac:dyDescent="0.25">
      <c r="B11" s="7"/>
      <c r="C11" s="5"/>
      <c r="D11" s="5"/>
      <c r="E11" s="6"/>
      <c r="F11" s="6"/>
      <c r="G11" s="6"/>
      <c r="H11" s="6"/>
      <c r="I11" s="1"/>
      <c r="J11" s="409"/>
      <c r="K11" s="11"/>
      <c r="L11" s="11"/>
      <c r="M11" s="11"/>
      <c r="N11" s="11"/>
      <c r="O11" s="11"/>
      <c r="P11" s="1"/>
      <c r="Q11" s="1"/>
      <c r="R11" s="1"/>
      <c r="S11" s="1"/>
      <c r="T11" s="1"/>
      <c r="U11" s="1"/>
      <c r="V11" s="1"/>
    </row>
    <row r="12" spans="2:22" ht="15.75" thickBot="1" x14ac:dyDescent="0.3">
      <c r="B12" s="96"/>
      <c r="C12" s="5"/>
      <c r="D12" s="5"/>
      <c r="E12" s="6"/>
      <c r="F12" s="6"/>
      <c r="G12" s="6"/>
      <c r="H12" s="6"/>
      <c r="I12" s="1"/>
      <c r="J12" s="409"/>
      <c r="K12" s="11"/>
      <c r="L12" s="11"/>
      <c r="M12" s="11"/>
      <c r="N12" s="11"/>
      <c r="O12" s="11"/>
      <c r="P12" s="1"/>
      <c r="Q12" s="1"/>
      <c r="R12" s="1"/>
      <c r="S12" s="1"/>
      <c r="T12" s="1"/>
      <c r="U12" s="1"/>
      <c r="V12" s="1"/>
    </row>
    <row r="13" spans="2:22" ht="15.75" thickBot="1" x14ac:dyDescent="0.3">
      <c r="B13" s="7" t="s">
        <v>516</v>
      </c>
      <c r="C13" s="209">
        <f>AVERAGE('A Pratiques manageriales'!D37,'A Pratiques manageriales'!D38,'A Pratiques manageriales'!D39,'A Pratiques manageriales'!D40)*100</f>
        <v>0</v>
      </c>
      <c r="D13" s="5"/>
      <c r="E13" s="6"/>
      <c r="F13" s="6"/>
      <c r="G13" s="6"/>
      <c r="H13" s="6"/>
      <c r="I13" s="1"/>
      <c r="J13" s="409"/>
      <c r="K13" s="11"/>
      <c r="L13" s="11"/>
      <c r="M13" s="11"/>
      <c r="N13" s="11"/>
      <c r="O13" s="11"/>
      <c r="P13" s="1"/>
      <c r="Q13" s="1"/>
      <c r="R13" s="1"/>
      <c r="S13" s="1"/>
      <c r="T13" s="1"/>
      <c r="U13" s="1"/>
      <c r="V13" s="1"/>
    </row>
    <row r="14" spans="2:22" ht="15" hidden="1" customHeight="1" x14ac:dyDescent="0.25">
      <c r="B14" s="5"/>
      <c r="C14" s="5"/>
      <c r="D14" s="5"/>
      <c r="E14" s="6"/>
      <c r="F14" s="6"/>
      <c r="G14" s="6"/>
      <c r="H14" s="6"/>
      <c r="I14" s="1"/>
      <c r="J14" s="409"/>
      <c r="K14" s="11"/>
      <c r="L14" s="11"/>
      <c r="M14" s="11"/>
      <c r="N14" s="11"/>
      <c r="O14" s="11"/>
      <c r="P14" s="1"/>
      <c r="Q14" s="1"/>
      <c r="R14" s="1"/>
      <c r="S14" s="1"/>
      <c r="T14" s="1"/>
      <c r="U14" s="1"/>
      <c r="V14" s="1"/>
    </row>
    <row r="15" spans="2:22" ht="15" hidden="1" customHeight="1" x14ac:dyDescent="0.25">
      <c r="B15" s="5"/>
      <c r="C15" s="5"/>
      <c r="D15" s="5"/>
      <c r="E15" s="6"/>
      <c r="F15" s="6"/>
      <c r="G15" s="6"/>
      <c r="H15" s="6"/>
      <c r="I15" s="1"/>
      <c r="J15" s="409"/>
      <c r="K15" s="11"/>
      <c r="L15" s="11"/>
      <c r="M15" s="11"/>
      <c r="N15" s="11"/>
      <c r="O15" s="11"/>
      <c r="P15" s="1"/>
      <c r="Q15" s="1"/>
      <c r="R15" s="1"/>
      <c r="S15" s="1"/>
      <c r="T15" s="1"/>
      <c r="U15" s="1"/>
      <c r="V15" s="1"/>
    </row>
    <row r="16" spans="2:22" ht="15" hidden="1" customHeight="1" x14ac:dyDescent="0.25">
      <c r="B16" s="5"/>
      <c r="C16" s="94"/>
      <c r="D16" s="6"/>
      <c r="E16" s="93"/>
      <c r="F16" s="93"/>
      <c r="G16" s="93"/>
      <c r="H16" s="6"/>
      <c r="I16" s="1"/>
      <c r="J16" s="409"/>
      <c r="K16" s="11"/>
      <c r="L16" s="11"/>
      <c r="M16" s="11"/>
      <c r="N16" s="11"/>
      <c r="O16" s="11"/>
      <c r="P16" s="1"/>
      <c r="Q16" s="1"/>
      <c r="R16" s="1"/>
      <c r="S16" s="1"/>
      <c r="T16" s="1"/>
      <c r="U16" s="1"/>
      <c r="V16" s="1"/>
    </row>
    <row r="17" spans="1:22" ht="15.75" thickBot="1" x14ac:dyDescent="0.3">
      <c r="B17" s="5"/>
      <c r="C17" s="94"/>
      <c r="D17" s="6"/>
      <c r="E17" s="93"/>
      <c r="F17" s="93"/>
      <c r="G17" s="93"/>
      <c r="H17" s="6"/>
      <c r="I17" s="1"/>
      <c r="J17" s="409"/>
      <c r="K17" s="11"/>
      <c r="L17" s="11"/>
      <c r="M17" s="11"/>
      <c r="N17" s="11"/>
      <c r="O17" s="11"/>
      <c r="P17" s="1"/>
      <c r="Q17" s="1"/>
      <c r="R17" s="1"/>
      <c r="S17" s="1"/>
      <c r="T17" s="1"/>
      <c r="U17" s="1"/>
      <c r="V17" s="1"/>
    </row>
    <row r="18" spans="1:22" ht="15.75" thickBot="1" x14ac:dyDescent="0.3">
      <c r="B18" s="5"/>
      <c r="C18" s="94" t="s">
        <v>342</v>
      </c>
      <c r="D18" s="210">
        <f>AVERAGE(C4,C6,C8,C10,C13,)</f>
        <v>0</v>
      </c>
      <c r="E18" s="93"/>
      <c r="F18" s="93"/>
      <c r="G18" s="93"/>
      <c r="H18" s="6"/>
      <c r="I18" s="1"/>
      <c r="J18" s="409"/>
      <c r="K18" s="11"/>
      <c r="L18" s="11"/>
      <c r="M18" s="11"/>
      <c r="N18" s="11"/>
      <c r="O18" s="11"/>
      <c r="P18" s="1"/>
      <c r="Q18" s="1"/>
      <c r="R18" s="1"/>
      <c r="S18" s="1"/>
      <c r="T18" s="1"/>
      <c r="U18" s="1"/>
      <c r="V18" s="1"/>
    </row>
    <row r="19" spans="1:22" x14ac:dyDescent="0.25">
      <c r="B19" s="5"/>
      <c r="C19" s="5"/>
      <c r="D19" s="5"/>
      <c r="E19" s="6"/>
      <c r="F19" s="6"/>
      <c r="G19" s="6"/>
      <c r="H19" s="6"/>
      <c r="I19" s="1"/>
      <c r="J19" s="409"/>
      <c r="K19" s="11"/>
      <c r="L19" s="1"/>
      <c r="M19" s="1"/>
      <c r="N19" s="1"/>
      <c r="O19" s="1"/>
      <c r="P19" s="1"/>
      <c r="Q19" s="1"/>
      <c r="R19" s="1"/>
      <c r="S19" s="1"/>
      <c r="T19" s="1"/>
      <c r="U19" s="1"/>
      <c r="V19" s="1"/>
    </row>
    <row r="20" spans="1:22" ht="24.95" customHeight="1" x14ac:dyDescent="0.35">
      <c r="A20" s="198"/>
      <c r="B20" s="2" t="s">
        <v>353</v>
      </c>
      <c r="C20" s="3"/>
      <c r="D20" s="3"/>
      <c r="E20" s="1"/>
      <c r="F20" s="1"/>
      <c r="G20" s="1"/>
      <c r="H20" s="1"/>
      <c r="I20" s="1"/>
      <c r="J20" s="1"/>
      <c r="K20" s="11"/>
      <c r="L20" s="1"/>
      <c r="M20" s="1"/>
      <c r="N20" s="1"/>
      <c r="O20" s="1"/>
      <c r="P20" s="1"/>
      <c r="Q20" s="1"/>
      <c r="R20" s="1"/>
      <c r="S20" s="1"/>
      <c r="T20" s="1"/>
      <c r="U20" s="1"/>
      <c r="V20" s="1"/>
    </row>
    <row r="21" spans="1:22" ht="15.75" customHeight="1" x14ac:dyDescent="0.35">
      <c r="A21" s="220" t="s">
        <v>352</v>
      </c>
      <c r="B21" s="399" t="s">
        <v>770</v>
      </c>
      <c r="C21" s="400"/>
      <c r="D21" s="5"/>
      <c r="E21" s="6"/>
      <c r="F21" s="6"/>
      <c r="G21" s="6"/>
      <c r="H21" s="6"/>
      <c r="I21" s="1"/>
      <c r="J21" s="336"/>
      <c r="K21" s="11"/>
      <c r="L21" s="1"/>
      <c r="M21" s="1"/>
      <c r="N21" s="1"/>
      <c r="O21" s="1"/>
      <c r="P21" s="1"/>
      <c r="Q21" s="1"/>
      <c r="R21" s="1"/>
      <c r="S21" s="1"/>
      <c r="T21" s="1"/>
      <c r="U21" s="1"/>
      <c r="V21" s="1"/>
    </row>
    <row r="22" spans="1:22" ht="15.75" customHeight="1" outlineLevel="1" thickBot="1" x14ac:dyDescent="0.3">
      <c r="B22" s="6"/>
      <c r="C22" s="6"/>
      <c r="D22" s="6"/>
      <c r="E22" s="6"/>
      <c r="F22" s="6"/>
      <c r="G22" s="6"/>
      <c r="H22" s="6"/>
      <c r="I22" s="1"/>
      <c r="J22" s="1" t="s">
        <v>863</v>
      </c>
      <c r="K22" s="1"/>
      <c r="L22" s="1"/>
      <c r="M22" s="1"/>
      <c r="N22" s="1"/>
      <c r="O22" s="1"/>
      <c r="P22" s="1"/>
      <c r="Q22" s="1"/>
      <c r="R22" s="1"/>
      <c r="S22" s="1"/>
      <c r="T22" s="1"/>
      <c r="U22" s="1"/>
      <c r="V22" s="1"/>
    </row>
    <row r="23" spans="1:22" ht="15.75" outlineLevel="1" thickBot="1" x14ac:dyDescent="0.3">
      <c r="B23" s="402" t="s">
        <v>90</v>
      </c>
      <c r="C23" s="402"/>
      <c r="D23" s="402"/>
      <c r="E23" s="4">
        <f>IF(G23&gt;0,G23,Base!H3)</f>
        <v>13</v>
      </c>
      <c r="F23" s="211" t="s">
        <v>627</v>
      </c>
      <c r="G23" s="323">
        <v>13</v>
      </c>
      <c r="H23" s="291" t="s">
        <v>793</v>
      </c>
      <c r="I23" s="198"/>
      <c r="J23" s="334"/>
      <c r="K23" s="1"/>
      <c r="L23" s="1"/>
      <c r="M23" s="1"/>
      <c r="N23" s="1"/>
      <c r="O23" s="1"/>
      <c r="P23" s="1"/>
      <c r="Q23" s="1"/>
      <c r="R23" s="1"/>
      <c r="S23" s="1"/>
      <c r="T23" s="1"/>
      <c r="U23" s="1"/>
      <c r="V23" s="1"/>
    </row>
    <row r="24" spans="1:22" ht="15.75" outlineLevel="1" thickBot="1" x14ac:dyDescent="0.3">
      <c r="B24" s="5"/>
      <c r="C24" s="5"/>
      <c r="D24" s="5"/>
      <c r="E24" s="6"/>
      <c r="F24" s="6"/>
      <c r="G24" s="6"/>
      <c r="H24" s="6"/>
      <c r="I24" s="1"/>
      <c r="J24" s="1"/>
      <c r="K24" s="1"/>
      <c r="L24" s="1"/>
      <c r="M24" s="1"/>
      <c r="N24" s="1"/>
      <c r="O24" s="1"/>
      <c r="P24" s="1"/>
      <c r="Q24" s="1"/>
      <c r="R24" s="1"/>
      <c r="S24" s="1"/>
      <c r="T24" s="1"/>
      <c r="U24" s="1"/>
      <c r="V24" s="1"/>
    </row>
    <row r="25" spans="1:22" ht="15.75" outlineLevel="1" thickBot="1" x14ac:dyDescent="0.3">
      <c r="B25" s="392" t="s">
        <v>58</v>
      </c>
      <c r="C25" s="392"/>
      <c r="D25" s="392"/>
      <c r="E25" s="4">
        <f>IF(G25&gt;0,G25,Base!D3)</f>
        <v>45</v>
      </c>
      <c r="F25" s="211" t="s">
        <v>627</v>
      </c>
      <c r="G25" s="323">
        <v>45</v>
      </c>
      <c r="H25" s="291" t="s">
        <v>793</v>
      </c>
      <c r="I25" s="198"/>
      <c r="J25" s="334"/>
      <c r="K25" s="1"/>
      <c r="L25" s="1"/>
      <c r="M25" s="1"/>
      <c r="N25" s="1"/>
      <c r="O25" s="1"/>
      <c r="P25" s="1"/>
      <c r="Q25" s="1"/>
      <c r="R25" s="1"/>
      <c r="S25" s="1"/>
      <c r="T25" s="1"/>
      <c r="U25" s="1"/>
      <c r="V25" s="1"/>
    </row>
    <row r="26" spans="1:22" ht="15.75" outlineLevel="1" thickBot="1" x14ac:dyDescent="0.3">
      <c r="B26" s="5"/>
      <c r="C26" s="5"/>
      <c r="D26" s="5"/>
      <c r="E26" s="6"/>
      <c r="F26" s="6"/>
      <c r="G26" s="6"/>
      <c r="H26" s="6"/>
      <c r="I26" s="1"/>
      <c r="J26" s="1"/>
      <c r="K26" s="1"/>
      <c r="L26" s="1"/>
      <c r="M26" s="1"/>
      <c r="N26" s="1"/>
      <c r="O26" s="1"/>
      <c r="P26" s="1"/>
      <c r="Q26" s="1"/>
      <c r="R26" s="1"/>
      <c r="S26" s="1"/>
      <c r="T26" s="1"/>
      <c r="U26" s="1"/>
      <c r="V26" s="1"/>
    </row>
    <row r="27" spans="1:22" outlineLevel="1" x14ac:dyDescent="0.25">
      <c r="B27" s="403" t="s">
        <v>343</v>
      </c>
      <c r="C27" s="403"/>
      <c r="D27" s="403"/>
      <c r="E27" s="405">
        <f>IF(G27&gt;0,G27,Base!L3)</f>
        <v>75</v>
      </c>
      <c r="F27" s="195"/>
      <c r="G27" s="410">
        <v>75</v>
      </c>
      <c r="H27" s="408" t="s">
        <v>793</v>
      </c>
      <c r="I27" s="333"/>
      <c r="J27" s="335"/>
      <c r="K27" s="1"/>
      <c r="L27" s="1"/>
      <c r="M27" s="1"/>
      <c r="N27" s="1"/>
      <c r="O27" s="1"/>
      <c r="P27" s="1"/>
      <c r="Q27" s="1"/>
      <c r="R27" s="1"/>
      <c r="S27" s="1"/>
      <c r="T27" s="1"/>
      <c r="U27" s="1"/>
      <c r="V27" s="1"/>
    </row>
    <row r="28" spans="1:22" ht="15" customHeight="1" outlineLevel="1" thickBot="1" x14ac:dyDescent="0.3">
      <c r="B28" s="403"/>
      <c r="C28" s="403"/>
      <c r="D28" s="403"/>
      <c r="E28" s="406"/>
      <c r="F28" s="195"/>
      <c r="G28" s="411"/>
      <c r="H28" s="408"/>
      <c r="I28" s="333"/>
      <c r="J28" s="335"/>
      <c r="K28" s="1"/>
      <c r="L28" s="1"/>
      <c r="M28" s="1"/>
      <c r="N28" s="1"/>
      <c r="O28" s="1"/>
      <c r="P28" s="1"/>
      <c r="Q28" s="1"/>
      <c r="R28" s="1"/>
      <c r="S28" s="1"/>
      <c r="T28" s="1"/>
      <c r="U28" s="1"/>
      <c r="V28" s="1"/>
    </row>
    <row r="29" spans="1:22" ht="15.75" outlineLevel="1" thickBot="1" x14ac:dyDescent="0.3">
      <c r="B29" s="5"/>
      <c r="C29" s="5"/>
      <c r="D29" s="5"/>
      <c r="E29" s="6"/>
      <c r="F29" s="6"/>
      <c r="G29" s="6"/>
      <c r="H29" s="6"/>
      <c r="I29" s="1"/>
      <c r="J29" s="1"/>
      <c r="K29" s="1"/>
      <c r="L29" s="1"/>
      <c r="M29" s="1"/>
      <c r="N29" s="1"/>
      <c r="O29" s="1"/>
      <c r="P29" s="1"/>
      <c r="Q29" s="1"/>
      <c r="R29" s="1"/>
      <c r="S29" s="1"/>
      <c r="T29" s="1"/>
      <c r="U29" s="1"/>
      <c r="V29" s="1"/>
    </row>
    <row r="30" spans="1:22" outlineLevel="1" x14ac:dyDescent="0.25">
      <c r="B30" s="403" t="s">
        <v>59</v>
      </c>
      <c r="C30" s="403"/>
      <c r="D30" s="403"/>
      <c r="E30" s="405">
        <f>IF(G30&gt;0,G30,Base!P3)</f>
        <v>0</v>
      </c>
      <c r="F30" s="195"/>
      <c r="G30" s="412"/>
      <c r="H30" s="408" t="s">
        <v>793</v>
      </c>
      <c r="I30" s="333"/>
      <c r="J30" s="335"/>
      <c r="K30" s="1"/>
      <c r="L30" s="1"/>
      <c r="M30" s="1"/>
      <c r="N30" s="1"/>
      <c r="O30" s="1"/>
      <c r="P30" s="1"/>
      <c r="Q30" s="1"/>
      <c r="R30" s="1"/>
      <c r="S30" s="1"/>
      <c r="T30" s="1"/>
      <c r="U30" s="1"/>
      <c r="V30" s="1"/>
    </row>
    <row r="31" spans="1:22" ht="15.75" outlineLevel="1" thickBot="1" x14ac:dyDescent="0.3">
      <c r="B31" s="403"/>
      <c r="C31" s="403"/>
      <c r="D31" s="403"/>
      <c r="E31" s="406"/>
      <c r="F31" s="195"/>
      <c r="G31" s="413"/>
      <c r="H31" s="408"/>
      <c r="I31" s="333"/>
      <c r="J31" s="335"/>
      <c r="K31" s="1"/>
      <c r="L31" s="1"/>
      <c r="M31" s="1"/>
      <c r="N31" s="1"/>
      <c r="O31" s="1"/>
      <c r="P31" s="1"/>
      <c r="Q31" s="1"/>
      <c r="R31" s="1"/>
      <c r="S31" s="1"/>
      <c r="T31" s="1"/>
      <c r="U31" s="1"/>
      <c r="V31" s="1"/>
    </row>
    <row r="32" spans="1:22" ht="15.75" outlineLevel="1" thickBot="1" x14ac:dyDescent="0.3">
      <c r="B32" s="5"/>
      <c r="C32" s="5"/>
      <c r="D32" s="5"/>
      <c r="E32" s="6"/>
      <c r="F32" s="6"/>
      <c r="G32" s="6"/>
      <c r="H32" s="6"/>
      <c r="I32" s="1"/>
      <c r="J32" s="1"/>
      <c r="K32" s="1"/>
      <c r="L32" s="1"/>
      <c r="M32" s="1"/>
      <c r="N32" s="1"/>
      <c r="O32" s="1"/>
      <c r="P32" s="1"/>
      <c r="Q32" s="1"/>
      <c r="R32" s="1"/>
      <c r="S32" s="1"/>
      <c r="T32" s="1"/>
      <c r="U32" s="1"/>
      <c r="V32" s="1"/>
    </row>
    <row r="33" spans="1:22" ht="15.75" outlineLevel="1" thickBot="1" x14ac:dyDescent="0.3">
      <c r="B33" s="392" t="s">
        <v>861</v>
      </c>
      <c r="C33" s="392"/>
      <c r="D33" s="392"/>
      <c r="E33" s="326">
        <f>'A Pratiques manageriales'!D9</f>
        <v>0</v>
      </c>
      <c r="F33" s="195"/>
      <c r="G33" s="327"/>
      <c r="H33" s="6"/>
      <c r="I33" s="1"/>
      <c r="J33" s="332"/>
      <c r="K33" s="1"/>
      <c r="L33" s="1"/>
      <c r="M33" s="1"/>
      <c r="N33" s="1"/>
      <c r="O33" s="1"/>
      <c r="P33" s="1"/>
      <c r="Q33" s="1"/>
      <c r="R33" s="1"/>
      <c r="S33" s="1"/>
      <c r="T33" s="1"/>
      <c r="U33" s="1"/>
      <c r="V33" s="1"/>
    </row>
    <row r="34" spans="1:22" ht="15.75" outlineLevel="1" thickBot="1" x14ac:dyDescent="0.3">
      <c r="B34" s="5"/>
      <c r="C34" s="5"/>
      <c r="D34" s="5"/>
      <c r="E34" s="6"/>
      <c r="F34" s="6"/>
      <c r="G34" s="6"/>
      <c r="H34" s="6"/>
      <c r="I34" s="1"/>
      <c r="J34" s="1"/>
      <c r="K34" s="1"/>
      <c r="L34" s="1"/>
      <c r="M34" s="1"/>
      <c r="N34" s="1"/>
      <c r="O34" s="1"/>
      <c r="P34" s="1"/>
      <c r="Q34" s="1"/>
      <c r="R34" s="1"/>
      <c r="S34" s="1"/>
      <c r="T34" s="1"/>
      <c r="U34" s="1"/>
      <c r="V34" s="1"/>
    </row>
    <row r="35" spans="1:22" outlineLevel="1" x14ac:dyDescent="0.25">
      <c r="B35" s="402" t="s">
        <v>344</v>
      </c>
      <c r="C35" s="402"/>
      <c r="D35" s="407"/>
      <c r="E35" s="405">
        <f>Base!T3</f>
        <v>0</v>
      </c>
      <c r="F35" s="195"/>
      <c r="G35" s="414"/>
      <c r="H35" s="6"/>
      <c r="I35" s="1"/>
      <c r="J35" s="332"/>
      <c r="K35" s="1"/>
      <c r="L35" s="1"/>
      <c r="M35" s="1"/>
      <c r="N35" s="1"/>
      <c r="O35" s="1"/>
      <c r="P35" s="1"/>
      <c r="Q35" s="1"/>
      <c r="R35" s="1"/>
      <c r="S35" s="1"/>
      <c r="T35" s="1"/>
      <c r="U35" s="1"/>
      <c r="V35" s="1"/>
    </row>
    <row r="36" spans="1:22" ht="15" customHeight="1" outlineLevel="1" x14ac:dyDescent="0.25">
      <c r="B36" s="402"/>
      <c r="C36" s="402"/>
      <c r="D36" s="407"/>
      <c r="E36" s="415"/>
      <c r="F36" s="195"/>
      <c r="G36" s="414"/>
      <c r="H36" s="6"/>
      <c r="I36" s="1"/>
      <c r="J36" s="332"/>
      <c r="K36" s="1"/>
      <c r="L36" s="1"/>
      <c r="M36" s="1"/>
      <c r="N36" s="1"/>
      <c r="O36" s="1"/>
      <c r="P36" s="1"/>
      <c r="Q36" s="1"/>
      <c r="R36" s="1"/>
      <c r="S36" s="1"/>
      <c r="T36" s="1"/>
      <c r="U36" s="1"/>
      <c r="V36" s="1"/>
    </row>
    <row r="37" spans="1:22" ht="15" customHeight="1" outlineLevel="1" thickBot="1" x14ac:dyDescent="0.3">
      <c r="B37" s="402"/>
      <c r="C37" s="402"/>
      <c r="D37" s="407"/>
      <c r="E37" s="406"/>
      <c r="F37" s="195"/>
      <c r="G37" s="414"/>
      <c r="H37" s="6"/>
      <c r="I37" s="1"/>
      <c r="J37" s="332"/>
      <c r="K37" s="1"/>
      <c r="L37" s="1"/>
      <c r="M37" s="1"/>
      <c r="N37" s="1"/>
      <c r="O37" s="1"/>
      <c r="P37" s="1"/>
      <c r="Q37" s="1"/>
      <c r="R37" s="1"/>
      <c r="S37" s="1"/>
      <c r="T37" s="1"/>
      <c r="U37" s="1"/>
      <c r="V37" s="1"/>
    </row>
    <row r="38" spans="1:22" ht="15" customHeight="1" x14ac:dyDescent="0.25">
      <c r="B38" s="6"/>
      <c r="C38" s="6"/>
      <c r="D38" s="6"/>
      <c r="E38" s="6"/>
      <c r="F38" s="6"/>
      <c r="G38" s="6"/>
      <c r="H38" s="6"/>
      <c r="I38" s="1"/>
      <c r="J38" s="1"/>
      <c r="K38" s="1"/>
      <c r="L38" s="1"/>
      <c r="M38" s="1"/>
      <c r="N38" s="1"/>
      <c r="O38" s="1"/>
      <c r="P38" s="1"/>
      <c r="Q38" s="1"/>
      <c r="R38" s="1"/>
      <c r="S38" s="1"/>
      <c r="T38" s="1"/>
      <c r="U38" s="1"/>
      <c r="V38" s="1"/>
    </row>
    <row r="39" spans="1:22" ht="24.95" customHeight="1" x14ac:dyDescent="0.25">
      <c r="B39" s="404" t="s">
        <v>356</v>
      </c>
      <c r="C39" s="404"/>
      <c r="D39" s="404"/>
      <c r="E39" s="404"/>
      <c r="F39" s="404"/>
      <c r="G39" s="404"/>
      <c r="H39" s="404"/>
      <c r="I39" s="325"/>
      <c r="J39" s="325"/>
      <c r="K39" s="1"/>
      <c r="L39" s="1"/>
      <c r="M39" s="1"/>
      <c r="N39" s="1"/>
      <c r="O39" s="1"/>
      <c r="P39" s="1"/>
      <c r="Q39" s="1"/>
      <c r="R39" s="1"/>
      <c r="S39" s="1"/>
      <c r="T39" s="1"/>
      <c r="U39" s="1"/>
      <c r="V39" s="1"/>
    </row>
    <row r="40" spans="1:22" ht="15" customHeight="1" x14ac:dyDescent="0.25">
      <c r="A40" s="101" t="s">
        <v>767</v>
      </c>
      <c r="B40" s="401" t="s">
        <v>768</v>
      </c>
      <c r="C40" s="401"/>
      <c r="D40" s="219"/>
      <c r="E40" s="219"/>
      <c r="F40" s="219"/>
      <c r="G40" s="219"/>
      <c r="H40" s="219"/>
      <c r="I40" s="325"/>
      <c r="J40" s="325"/>
      <c r="K40" s="1"/>
      <c r="L40" s="1"/>
      <c r="M40" s="1"/>
      <c r="N40" s="1"/>
      <c r="O40" s="1"/>
      <c r="P40" s="1"/>
      <c r="Q40" s="1"/>
      <c r="R40" s="1"/>
      <c r="S40" s="1"/>
      <c r="T40" s="1"/>
      <c r="U40" s="1"/>
      <c r="V40" s="1"/>
    </row>
    <row r="41" spans="1:22" ht="15" customHeight="1" x14ac:dyDescent="0.25">
      <c r="B41" s="6"/>
      <c r="C41" s="6"/>
      <c r="D41" s="6"/>
      <c r="E41" s="6"/>
      <c r="F41" s="6"/>
      <c r="G41" s="6"/>
      <c r="H41" s="6"/>
      <c r="I41" s="1"/>
      <c r="J41" s="1"/>
      <c r="K41" s="1"/>
      <c r="L41" s="1"/>
      <c r="M41" s="1"/>
      <c r="N41" s="1"/>
      <c r="O41" s="1"/>
      <c r="P41" s="1"/>
      <c r="Q41" s="1"/>
      <c r="R41" s="1"/>
      <c r="S41" s="1"/>
      <c r="T41" s="1"/>
      <c r="U41" s="1"/>
      <c r="V41" s="1"/>
    </row>
    <row r="42" spans="1:22" ht="15" customHeight="1" x14ac:dyDescent="0.3">
      <c r="A42" s="198" t="s">
        <v>352</v>
      </c>
      <c r="B42" s="98" t="s">
        <v>346</v>
      </c>
      <c r="C42" s="93"/>
      <c r="D42" s="6"/>
      <c r="E42" s="6"/>
      <c r="F42" s="6"/>
      <c r="G42" s="6"/>
      <c r="H42" s="6"/>
      <c r="I42" s="1"/>
      <c r="J42" s="336"/>
      <c r="K42" s="1"/>
      <c r="L42" s="1"/>
      <c r="M42" s="1"/>
      <c r="N42" s="1"/>
      <c r="O42" s="1"/>
      <c r="P42" s="1"/>
      <c r="Q42" s="1"/>
      <c r="R42" s="1"/>
      <c r="S42" s="1"/>
      <c r="T42" s="1"/>
      <c r="U42" s="1"/>
      <c r="V42" s="1"/>
    </row>
    <row r="43" spans="1:22" ht="15" customHeight="1" outlineLevel="1" thickBot="1" x14ac:dyDescent="0.35">
      <c r="B43" s="99"/>
      <c r="C43" s="6"/>
      <c r="D43" s="6"/>
      <c r="E43" s="6"/>
      <c r="F43" s="6"/>
      <c r="G43" s="6"/>
      <c r="H43" s="6"/>
      <c r="I43" s="1"/>
      <c r="J43" s="1" t="s">
        <v>863</v>
      </c>
      <c r="K43" s="1"/>
      <c r="L43" s="1"/>
      <c r="M43" s="1"/>
      <c r="N43" s="1"/>
      <c r="O43" s="1"/>
      <c r="P43" s="1"/>
      <c r="Q43" s="1"/>
      <c r="R43" s="1"/>
      <c r="S43" s="1"/>
      <c r="T43" s="1"/>
      <c r="U43" s="1"/>
      <c r="V43" s="1"/>
    </row>
    <row r="44" spans="1:22" ht="15" customHeight="1" outlineLevel="1" thickBot="1" x14ac:dyDescent="0.3">
      <c r="B44" s="392" t="s">
        <v>348</v>
      </c>
      <c r="C44" s="392"/>
      <c r="D44" s="393"/>
      <c r="E44" s="285">
        <f>Base!N20</f>
        <v>0</v>
      </c>
      <c r="F44" s="21"/>
      <c r="G44" s="21"/>
      <c r="H44" s="6"/>
      <c r="I44" s="1"/>
      <c r="J44" s="332"/>
      <c r="K44" s="1"/>
      <c r="L44" s="1"/>
      <c r="M44" s="1"/>
      <c r="N44" s="1"/>
      <c r="O44" s="1"/>
      <c r="P44" s="1"/>
      <c r="Q44" s="1"/>
      <c r="R44" s="1"/>
      <c r="S44" s="1"/>
      <c r="T44" s="1"/>
      <c r="U44" s="1"/>
      <c r="V44" s="1"/>
    </row>
    <row r="45" spans="1:22" ht="15" customHeight="1" outlineLevel="1" thickBot="1" x14ac:dyDescent="0.35">
      <c r="B45" s="99"/>
      <c r="C45" s="6"/>
      <c r="D45" s="6"/>
      <c r="E45" s="6"/>
      <c r="F45" s="6"/>
      <c r="G45" s="6"/>
      <c r="H45" s="6"/>
      <c r="I45" s="1"/>
      <c r="J45" s="1"/>
      <c r="K45" s="1"/>
      <c r="L45" s="1"/>
      <c r="M45" s="1"/>
      <c r="N45" s="1"/>
      <c r="O45" s="1"/>
      <c r="P45" s="1"/>
      <c r="Q45" s="1"/>
      <c r="R45" s="1"/>
      <c r="S45" s="1"/>
      <c r="T45" s="1"/>
      <c r="U45" s="1"/>
      <c r="V45" s="1"/>
    </row>
    <row r="46" spans="1:22" ht="15" customHeight="1" outlineLevel="1" thickBot="1" x14ac:dyDescent="0.3">
      <c r="B46" s="392" t="s">
        <v>349</v>
      </c>
      <c r="C46" s="392"/>
      <c r="D46" s="393"/>
      <c r="E46" s="285">
        <f>Base!Q20</f>
        <v>0</v>
      </c>
      <c r="F46" s="21"/>
      <c r="G46" s="21"/>
      <c r="H46" s="6"/>
      <c r="I46" s="1"/>
      <c r="J46" s="332"/>
      <c r="K46" s="1"/>
      <c r="L46" s="1"/>
      <c r="M46" s="1"/>
      <c r="N46" s="1"/>
      <c r="O46" s="1"/>
      <c r="P46" s="1"/>
      <c r="Q46" s="1"/>
      <c r="R46" s="1"/>
      <c r="S46" s="1"/>
      <c r="T46" s="1"/>
      <c r="U46" s="1"/>
      <c r="V46" s="1"/>
    </row>
    <row r="47" spans="1:22" ht="15" customHeight="1" outlineLevel="1" thickBot="1" x14ac:dyDescent="0.35">
      <c r="B47" s="99"/>
      <c r="C47" s="6"/>
      <c r="D47" s="6"/>
      <c r="E47" s="6"/>
      <c r="F47" s="6"/>
      <c r="G47" s="6"/>
      <c r="H47" s="6"/>
      <c r="I47" s="1"/>
      <c r="J47" s="1"/>
      <c r="K47" s="1"/>
      <c r="L47" s="1"/>
      <c r="M47" s="1"/>
      <c r="N47" s="1"/>
      <c r="O47" s="1"/>
      <c r="P47" s="1"/>
      <c r="Q47" s="1"/>
      <c r="R47" s="1"/>
      <c r="S47" s="1"/>
      <c r="T47" s="1"/>
      <c r="U47" s="1"/>
      <c r="V47" s="1"/>
    </row>
    <row r="48" spans="1:22" ht="15" customHeight="1" outlineLevel="1" thickBot="1" x14ac:dyDescent="0.3">
      <c r="B48" s="392" t="s">
        <v>350</v>
      </c>
      <c r="C48" s="392"/>
      <c r="D48" s="393"/>
      <c r="E48" s="287">
        <f>Base!L20</f>
        <v>0</v>
      </c>
      <c r="F48" s="21"/>
      <c r="G48" s="21"/>
      <c r="H48" s="6"/>
      <c r="I48" s="1"/>
      <c r="J48" s="332"/>
      <c r="K48" s="1"/>
      <c r="L48" s="1"/>
      <c r="M48" s="1"/>
      <c r="N48" s="1"/>
      <c r="O48" s="1"/>
      <c r="P48" s="1"/>
      <c r="Q48" s="1"/>
      <c r="R48" s="1"/>
      <c r="S48" s="1"/>
      <c r="T48" s="1"/>
      <c r="U48" s="1"/>
      <c r="V48" s="1"/>
    </row>
    <row r="49" spans="1:22" ht="15" customHeight="1" outlineLevel="1" thickBot="1" x14ac:dyDescent="0.35">
      <c r="B49" s="99"/>
      <c r="C49" s="6"/>
      <c r="D49" s="6"/>
      <c r="E49" s="6"/>
      <c r="F49" s="6"/>
      <c r="G49" s="6"/>
      <c r="H49" s="6"/>
      <c r="I49" s="1"/>
      <c r="J49" s="1"/>
      <c r="K49" s="1"/>
      <c r="L49" s="1"/>
      <c r="M49" s="1"/>
      <c r="N49" s="1"/>
      <c r="O49" s="1"/>
      <c r="P49" s="1"/>
      <c r="Q49" s="1"/>
      <c r="R49" s="1"/>
      <c r="S49" s="1"/>
      <c r="T49" s="1"/>
      <c r="U49" s="1"/>
      <c r="V49" s="1"/>
    </row>
    <row r="50" spans="1:22" ht="15" customHeight="1" outlineLevel="1" thickBot="1" x14ac:dyDescent="0.3">
      <c r="B50" s="392" t="s">
        <v>351</v>
      </c>
      <c r="C50" s="392"/>
      <c r="D50" s="393"/>
      <c r="E50" s="286">
        <f>Base!T19</f>
        <v>0</v>
      </c>
      <c r="F50" s="21"/>
      <c r="G50" s="21"/>
      <c r="H50" s="6"/>
      <c r="I50" s="1"/>
      <c r="J50" s="332"/>
      <c r="K50" s="1"/>
      <c r="L50" s="1"/>
      <c r="M50" s="1"/>
      <c r="N50" s="1"/>
      <c r="O50" s="1"/>
      <c r="P50" s="1"/>
      <c r="Q50" s="1"/>
      <c r="R50" s="1"/>
      <c r="S50" s="1"/>
      <c r="T50" s="1"/>
      <c r="U50" s="1"/>
      <c r="V50" s="1"/>
    </row>
    <row r="51" spans="1:22" ht="15" customHeight="1" x14ac:dyDescent="0.3">
      <c r="B51" s="99"/>
      <c r="C51" s="6"/>
      <c r="D51" s="6"/>
      <c r="E51" s="6"/>
      <c r="F51" s="6"/>
      <c r="G51" s="6"/>
      <c r="H51" s="6"/>
      <c r="I51" s="1"/>
      <c r="J51" s="1"/>
      <c r="K51" s="1"/>
      <c r="L51" s="1"/>
      <c r="M51" s="1"/>
      <c r="N51" s="1"/>
      <c r="O51" s="1"/>
      <c r="P51" s="1"/>
      <c r="Q51" s="1"/>
      <c r="R51" s="1"/>
      <c r="S51" s="1"/>
      <c r="T51" s="1"/>
      <c r="U51" s="1"/>
      <c r="V51" s="1"/>
    </row>
    <row r="52" spans="1:22" ht="15" customHeight="1" x14ac:dyDescent="0.3">
      <c r="A52" s="198" t="s">
        <v>352</v>
      </c>
      <c r="B52" s="97" t="s">
        <v>347</v>
      </c>
      <c r="C52" s="6"/>
      <c r="D52" s="6"/>
      <c r="E52" s="6"/>
      <c r="F52" s="6"/>
      <c r="G52" s="6"/>
      <c r="H52" s="6"/>
      <c r="I52" s="1"/>
      <c r="J52" s="1"/>
      <c r="K52" s="1"/>
      <c r="L52" s="1"/>
      <c r="M52" s="1"/>
      <c r="N52" s="1"/>
      <c r="O52" s="1"/>
      <c r="P52" s="1"/>
      <c r="Q52" s="1"/>
      <c r="R52" s="1"/>
      <c r="S52" s="1"/>
      <c r="T52" s="1"/>
      <c r="U52" s="1"/>
      <c r="V52" s="1"/>
    </row>
    <row r="53" spans="1:22" ht="15" customHeight="1" outlineLevel="1" thickBot="1" x14ac:dyDescent="0.35">
      <c r="B53" s="97"/>
      <c r="C53" s="6"/>
      <c r="D53" s="6"/>
      <c r="E53" s="6"/>
      <c r="F53" s="6"/>
      <c r="G53" s="6"/>
      <c r="H53" s="6"/>
      <c r="I53" s="1"/>
      <c r="J53" s="1"/>
      <c r="K53" s="1"/>
      <c r="L53" s="1"/>
      <c r="M53" s="1"/>
      <c r="N53" s="1"/>
      <c r="O53" s="1"/>
      <c r="P53" s="1"/>
      <c r="Q53" s="1"/>
      <c r="R53" s="1"/>
      <c r="S53" s="1"/>
      <c r="T53" s="1"/>
      <c r="U53" s="1"/>
      <c r="V53" s="1"/>
    </row>
    <row r="54" spans="1:22" ht="15" customHeight="1" outlineLevel="1" thickBot="1" x14ac:dyDescent="0.3">
      <c r="B54" s="394" t="s">
        <v>785</v>
      </c>
      <c r="C54" s="394"/>
      <c r="D54" s="394"/>
      <c r="E54" s="22">
        <f>IF(G54&gt;0,G54,Base!H20)</f>
        <v>0</v>
      </c>
      <c r="F54" s="296" t="s">
        <v>795</v>
      </c>
      <c r="G54" s="322"/>
      <c r="H54" s="291" t="s">
        <v>795</v>
      </c>
      <c r="I54" s="198"/>
      <c r="J54" s="334"/>
      <c r="K54" s="1"/>
      <c r="L54" s="1"/>
      <c r="M54" s="1"/>
      <c r="N54" s="1"/>
      <c r="O54" s="1"/>
      <c r="P54" s="1"/>
      <c r="Q54" s="1"/>
      <c r="R54" s="1"/>
      <c r="S54" s="1"/>
      <c r="T54" s="1"/>
      <c r="U54" s="1"/>
      <c r="V54" s="1"/>
    </row>
    <row r="55" spans="1:22" ht="15" customHeight="1" outlineLevel="1" thickBot="1" x14ac:dyDescent="0.35">
      <c r="B55" s="97"/>
      <c r="C55" s="6"/>
      <c r="D55" s="6"/>
      <c r="E55" s="6"/>
      <c r="F55" s="6"/>
      <c r="G55" s="6"/>
      <c r="H55" s="6"/>
      <c r="I55" s="1"/>
      <c r="J55" s="1"/>
      <c r="K55" s="1"/>
      <c r="L55" s="1"/>
      <c r="M55" s="1"/>
      <c r="N55" s="1"/>
      <c r="O55" s="1"/>
      <c r="P55" s="1"/>
      <c r="Q55" s="1"/>
      <c r="R55" s="1"/>
      <c r="S55" s="1"/>
      <c r="T55" s="1"/>
      <c r="U55" s="1"/>
      <c r="V55" s="1"/>
    </row>
    <row r="56" spans="1:22" ht="15" customHeight="1" outlineLevel="1" thickBot="1" x14ac:dyDescent="0.35">
      <c r="B56" s="392" t="s">
        <v>695</v>
      </c>
      <c r="C56" s="395"/>
      <c r="D56" s="6"/>
      <c r="E56" s="21"/>
      <c r="F56" s="21"/>
      <c r="G56" s="321">
        <v>130</v>
      </c>
      <c r="H56" s="291" t="s">
        <v>794</v>
      </c>
      <c r="I56" s="198"/>
      <c r="J56" s="334"/>
      <c r="K56" s="1"/>
      <c r="L56" s="1"/>
      <c r="M56" s="1"/>
      <c r="N56" s="1"/>
      <c r="O56" s="1"/>
      <c r="P56" s="1"/>
      <c r="Q56" s="1"/>
      <c r="R56" s="1"/>
      <c r="S56" s="1"/>
      <c r="T56" s="1"/>
      <c r="U56" s="1"/>
      <c r="V56" s="1"/>
    </row>
    <row r="57" spans="1:22" ht="15" customHeight="1" outlineLevel="1" thickBot="1" x14ac:dyDescent="0.35">
      <c r="B57" s="97"/>
      <c r="C57" s="6"/>
      <c r="D57" s="6"/>
      <c r="E57" s="6"/>
      <c r="F57" s="6"/>
      <c r="G57" s="6"/>
      <c r="H57" s="6"/>
      <c r="I57" s="1"/>
      <c r="J57" s="1"/>
      <c r="K57" s="1"/>
      <c r="L57" s="1"/>
      <c r="M57" s="1"/>
      <c r="N57" s="1"/>
      <c r="O57" s="1"/>
      <c r="P57" s="1"/>
      <c r="Q57" s="1"/>
      <c r="R57" s="1"/>
      <c r="S57" s="1"/>
      <c r="T57" s="1"/>
      <c r="U57" s="1"/>
      <c r="V57" s="1"/>
    </row>
    <row r="58" spans="1:22" ht="15" customHeight="1" outlineLevel="1" thickBot="1" x14ac:dyDescent="0.35">
      <c r="B58" s="392" t="s">
        <v>694</v>
      </c>
      <c r="C58" s="395"/>
      <c r="D58" s="396"/>
      <c r="E58" s="21"/>
      <c r="F58" s="21"/>
      <c r="G58" s="320">
        <v>100</v>
      </c>
      <c r="H58" s="291" t="s">
        <v>793</v>
      </c>
      <c r="I58" s="198"/>
      <c r="J58" s="334"/>
      <c r="K58" s="1"/>
      <c r="L58" s="1"/>
      <c r="M58" s="1"/>
      <c r="N58" s="1"/>
      <c r="O58" s="1"/>
      <c r="P58" s="1"/>
      <c r="Q58" s="1"/>
      <c r="R58" s="1"/>
      <c r="S58" s="1"/>
      <c r="T58" s="1"/>
      <c r="U58" s="1"/>
      <c r="V58" s="1"/>
    </row>
    <row r="59" spans="1:22" ht="15" customHeight="1" x14ac:dyDescent="0.25">
      <c r="B59" s="6"/>
      <c r="C59" s="6"/>
      <c r="D59" s="6"/>
      <c r="E59" s="6"/>
      <c r="F59" s="6"/>
      <c r="G59" s="6"/>
      <c r="H59" s="6"/>
      <c r="I59" s="1"/>
      <c r="J59" s="1"/>
      <c r="K59" s="1"/>
      <c r="L59" s="1"/>
      <c r="M59" s="1"/>
      <c r="N59" s="1"/>
      <c r="O59" s="1"/>
      <c r="P59" s="1"/>
      <c r="Q59" s="1"/>
      <c r="R59" s="1"/>
      <c r="S59" s="1"/>
      <c r="T59" s="1"/>
      <c r="U59" s="1"/>
      <c r="V59" s="1"/>
    </row>
    <row r="60" spans="1:22" ht="24.95" customHeight="1" x14ac:dyDescent="0.35">
      <c r="B60" s="2" t="s">
        <v>131</v>
      </c>
      <c r="C60" s="3"/>
      <c r="D60" s="3"/>
      <c r="E60" s="1"/>
      <c r="F60" s="1"/>
      <c r="G60" s="1"/>
      <c r="H60" s="1"/>
      <c r="I60" s="1"/>
      <c r="J60" s="1"/>
      <c r="K60" s="1"/>
      <c r="L60" s="1"/>
      <c r="M60" s="1"/>
      <c r="N60" s="1"/>
      <c r="O60" s="1"/>
      <c r="P60" s="1"/>
      <c r="Q60" s="1"/>
      <c r="R60" s="1"/>
      <c r="S60" s="1"/>
      <c r="T60" s="1"/>
      <c r="U60" s="1"/>
      <c r="V60" s="1"/>
    </row>
    <row r="61" spans="1:22" ht="15" customHeight="1" x14ac:dyDescent="0.25">
      <c r="A61" s="198" t="s">
        <v>767</v>
      </c>
      <c r="B61" s="283" t="s">
        <v>769</v>
      </c>
      <c r="C61" s="283"/>
      <c r="D61" s="5"/>
      <c r="E61" s="6"/>
      <c r="F61" s="6"/>
      <c r="G61" s="6"/>
      <c r="H61" s="6"/>
      <c r="I61" s="1"/>
      <c r="J61" s="1"/>
      <c r="K61" s="1"/>
      <c r="L61" s="1"/>
      <c r="M61" s="1"/>
      <c r="N61" s="1"/>
      <c r="O61" s="1"/>
      <c r="P61" s="1"/>
      <c r="Q61" s="1"/>
      <c r="R61" s="1"/>
      <c r="S61" s="1"/>
      <c r="T61" s="1"/>
      <c r="U61" s="1"/>
      <c r="V61" s="1"/>
    </row>
    <row r="62" spans="1:22" ht="15" customHeight="1" x14ac:dyDescent="0.25">
      <c r="B62" s="282"/>
      <c r="C62" s="282"/>
      <c r="D62" s="5"/>
      <c r="E62" s="6"/>
      <c r="F62" s="6"/>
      <c r="G62" s="6"/>
      <c r="H62" s="6"/>
      <c r="I62" s="1"/>
      <c r="J62" s="1"/>
      <c r="K62" s="1"/>
      <c r="L62" s="1"/>
      <c r="M62" s="1"/>
      <c r="N62" s="1"/>
      <c r="O62" s="1"/>
      <c r="P62" s="1"/>
      <c r="Q62" s="1"/>
      <c r="R62" s="1"/>
      <c r="S62" s="1"/>
      <c r="T62" s="1"/>
      <c r="U62" s="1"/>
      <c r="V62" s="1"/>
    </row>
    <row r="63" spans="1:22" ht="15" customHeight="1" x14ac:dyDescent="0.3">
      <c r="A63" s="101" t="s">
        <v>352</v>
      </c>
      <c r="B63" s="97" t="s">
        <v>231</v>
      </c>
      <c r="C63" s="100"/>
      <c r="D63" s="100"/>
      <c r="E63" s="6"/>
      <c r="F63" s="6"/>
      <c r="G63" s="6"/>
      <c r="H63" s="6"/>
      <c r="I63" s="1"/>
      <c r="J63" s="1"/>
      <c r="K63" s="1"/>
      <c r="L63" s="1"/>
      <c r="M63" s="1"/>
      <c r="N63" s="1"/>
      <c r="O63" s="1"/>
      <c r="P63" s="1"/>
      <c r="Q63" s="1"/>
      <c r="R63" s="1"/>
      <c r="S63" s="1"/>
      <c r="T63" s="1"/>
      <c r="U63" s="1"/>
      <c r="V63" s="1"/>
    </row>
    <row r="64" spans="1:22" ht="15" customHeight="1" outlineLevel="1" thickBot="1" x14ac:dyDescent="0.4">
      <c r="B64" s="77"/>
      <c r="C64" s="5"/>
      <c r="D64" s="5"/>
      <c r="E64" s="6"/>
      <c r="F64" s="6"/>
      <c r="G64" s="6"/>
      <c r="H64" s="6"/>
      <c r="I64" s="1"/>
      <c r="J64" s="1" t="s">
        <v>863</v>
      </c>
      <c r="K64" s="1"/>
      <c r="L64" s="1"/>
      <c r="M64" s="1"/>
      <c r="N64" s="1"/>
      <c r="O64" s="1"/>
      <c r="P64" s="1"/>
      <c r="Q64" s="1"/>
      <c r="R64" s="1"/>
      <c r="S64" s="1"/>
      <c r="T64" s="1"/>
      <c r="U64" s="1"/>
      <c r="V64" s="1"/>
    </row>
    <row r="65" spans="1:22" ht="15" customHeight="1" outlineLevel="1" thickBot="1" x14ac:dyDescent="0.4">
      <c r="B65" s="392" t="s">
        <v>317</v>
      </c>
      <c r="C65" s="397"/>
      <c r="D65" s="398"/>
      <c r="E65" s="78">
        <f>'B Familles'!H21</f>
        <v>0</v>
      </c>
      <c r="F65" s="196"/>
      <c r="G65" s="78"/>
      <c r="H65" s="6"/>
      <c r="I65" s="1"/>
      <c r="J65" s="332"/>
      <c r="K65" s="1"/>
      <c r="L65" s="1"/>
      <c r="M65" s="1"/>
      <c r="N65" s="1"/>
      <c r="O65" s="1"/>
      <c r="P65" s="1"/>
      <c r="Q65" s="1"/>
      <c r="R65" s="1"/>
      <c r="S65" s="1"/>
      <c r="T65" s="1"/>
      <c r="U65" s="1"/>
      <c r="V65" s="1"/>
    </row>
    <row r="66" spans="1:22" ht="15" customHeight="1" outlineLevel="1" thickBot="1" x14ac:dyDescent="0.4">
      <c r="B66" s="77"/>
      <c r="C66" s="5"/>
      <c r="D66" s="5"/>
      <c r="E66" s="6"/>
      <c r="F66" s="6"/>
      <c r="G66" s="6"/>
      <c r="H66" s="6"/>
      <c r="I66" s="1"/>
      <c r="J66" s="332"/>
      <c r="K66" s="1"/>
      <c r="L66" s="1"/>
      <c r="M66" s="1"/>
      <c r="N66" s="1"/>
      <c r="O66" s="1"/>
      <c r="P66" s="1"/>
      <c r="Q66" s="1"/>
      <c r="R66" s="1"/>
      <c r="S66" s="1"/>
      <c r="T66" s="1"/>
      <c r="U66" s="1"/>
      <c r="V66" s="1"/>
    </row>
    <row r="67" spans="1:22" ht="15" customHeight="1" outlineLevel="1" thickBot="1" x14ac:dyDescent="0.4">
      <c r="B67" s="392" t="s">
        <v>316</v>
      </c>
      <c r="C67" s="397"/>
      <c r="D67" s="398"/>
      <c r="E67" s="78">
        <f>'B Familles'!H22</f>
        <v>0</v>
      </c>
      <c r="F67" s="16"/>
      <c r="G67" s="14"/>
      <c r="H67" s="6"/>
      <c r="I67" s="1"/>
      <c r="J67" s="332"/>
      <c r="K67" s="1"/>
      <c r="L67" s="1"/>
      <c r="M67" s="1"/>
      <c r="N67" s="1"/>
      <c r="O67" s="1"/>
      <c r="P67" s="1"/>
      <c r="Q67" s="1"/>
      <c r="R67" s="1"/>
      <c r="S67" s="1"/>
      <c r="T67" s="1"/>
      <c r="U67" s="1"/>
      <c r="V67" s="1"/>
    </row>
    <row r="68" spans="1:22" ht="15" customHeight="1" x14ac:dyDescent="0.35">
      <c r="B68" s="74"/>
      <c r="C68" s="77"/>
      <c r="D68" s="83"/>
      <c r="E68" s="16"/>
      <c r="F68" s="16"/>
      <c r="G68" s="16"/>
      <c r="H68" s="6"/>
      <c r="I68" s="1"/>
      <c r="J68" s="1"/>
      <c r="K68" s="1"/>
      <c r="L68" s="1"/>
      <c r="M68" s="1"/>
      <c r="N68" s="1"/>
      <c r="O68" s="1"/>
      <c r="P68" s="1"/>
      <c r="Q68" s="1"/>
      <c r="R68" s="1"/>
      <c r="S68" s="1"/>
      <c r="T68" s="1"/>
      <c r="U68" s="1"/>
      <c r="V68" s="1"/>
    </row>
    <row r="69" spans="1:22" ht="15" customHeight="1" x14ac:dyDescent="0.3">
      <c r="A69" s="198" t="s">
        <v>352</v>
      </c>
      <c r="B69" s="97" t="s">
        <v>160</v>
      </c>
      <c r="C69" s="100"/>
      <c r="D69" s="100"/>
      <c r="E69" s="16"/>
      <c r="F69" s="16"/>
      <c r="G69" s="16"/>
      <c r="H69" s="6"/>
      <c r="I69" s="1"/>
      <c r="J69" s="1"/>
      <c r="K69" s="1"/>
      <c r="L69" s="1"/>
      <c r="M69" s="1"/>
      <c r="N69" s="1"/>
      <c r="O69" s="1"/>
      <c r="P69" s="1"/>
      <c r="Q69" s="1"/>
      <c r="R69" s="1"/>
      <c r="S69" s="1"/>
      <c r="T69" s="1"/>
      <c r="U69" s="1"/>
      <c r="V69" s="1"/>
    </row>
    <row r="70" spans="1:22" ht="15" customHeight="1" outlineLevel="1" thickBot="1" x14ac:dyDescent="0.4">
      <c r="B70" s="74"/>
      <c r="C70" s="77"/>
      <c r="D70" s="83"/>
      <c r="E70" s="16"/>
      <c r="F70" s="16"/>
      <c r="G70" s="16"/>
      <c r="H70" s="6"/>
      <c r="I70" s="1"/>
      <c r="J70" s="1" t="s">
        <v>863</v>
      </c>
      <c r="K70" s="1"/>
      <c r="L70" s="1"/>
      <c r="M70" s="1"/>
      <c r="N70" s="1"/>
      <c r="O70" s="1"/>
      <c r="P70" s="1"/>
      <c r="Q70" s="1"/>
      <c r="R70" s="1"/>
      <c r="S70" s="1"/>
      <c r="T70" s="1"/>
      <c r="U70" s="1"/>
      <c r="V70" s="1"/>
    </row>
    <row r="71" spans="1:22" ht="15" customHeight="1" outlineLevel="1" thickBot="1" x14ac:dyDescent="0.3">
      <c r="B71" s="288" t="s">
        <v>323</v>
      </c>
      <c r="C71" s="288"/>
      <c r="D71" s="300" t="s">
        <v>801</v>
      </c>
      <c r="E71" s="88">
        <f>'B Familles'!H45</f>
        <v>0</v>
      </c>
      <c r="F71" s="297" t="s">
        <v>802</v>
      </c>
      <c r="G71" s="197"/>
      <c r="H71" s="6"/>
      <c r="I71" s="1"/>
      <c r="J71" s="332"/>
      <c r="K71" s="1"/>
      <c r="L71" s="1"/>
      <c r="M71" s="1"/>
      <c r="N71" s="1"/>
      <c r="O71" s="1"/>
      <c r="P71" s="1"/>
      <c r="Q71" s="1"/>
      <c r="R71" s="1"/>
      <c r="S71" s="1"/>
      <c r="T71" s="1"/>
      <c r="U71" s="1"/>
      <c r="V71" s="1"/>
    </row>
    <row r="72" spans="1:22" ht="15" customHeight="1" outlineLevel="1" thickBot="1" x14ac:dyDescent="0.3">
      <c r="B72" s="84"/>
      <c r="C72" s="84"/>
      <c r="D72" s="84"/>
      <c r="E72" s="16"/>
      <c r="F72" s="16"/>
      <c r="G72" s="16"/>
      <c r="H72" s="6"/>
      <c r="I72" s="1"/>
      <c r="J72" s="332"/>
      <c r="K72" s="1"/>
      <c r="L72" s="1"/>
      <c r="M72" s="1"/>
      <c r="N72" s="1"/>
      <c r="O72" s="1"/>
      <c r="P72" s="1"/>
      <c r="Q72" s="1"/>
      <c r="R72" s="1"/>
      <c r="S72" s="1"/>
      <c r="T72" s="1"/>
      <c r="U72" s="1"/>
      <c r="V72" s="1"/>
    </row>
    <row r="73" spans="1:22" ht="15" customHeight="1" outlineLevel="1" thickBot="1" x14ac:dyDescent="0.3">
      <c r="B73" s="392" t="s">
        <v>320</v>
      </c>
      <c r="C73" s="392"/>
      <c r="D73" s="74"/>
      <c r="E73" s="14">
        <f>'B Familles'!H46/100</f>
        <v>0</v>
      </c>
      <c r="F73" s="16"/>
      <c r="G73" s="16"/>
      <c r="H73" s="6"/>
      <c r="I73" s="1"/>
      <c r="J73" s="332"/>
      <c r="K73" s="1"/>
      <c r="L73" s="1"/>
      <c r="M73" s="1"/>
      <c r="N73" s="1"/>
      <c r="O73" s="1"/>
      <c r="P73" s="1"/>
      <c r="Q73" s="1"/>
      <c r="R73" s="1"/>
      <c r="S73" s="1"/>
      <c r="T73" s="1"/>
      <c r="U73" s="1"/>
      <c r="V73" s="1"/>
    </row>
    <row r="74" spans="1:22" ht="15" customHeight="1" outlineLevel="1" thickBot="1" x14ac:dyDescent="0.3">
      <c r="B74" s="84"/>
      <c r="C74" s="84"/>
      <c r="D74" s="84"/>
      <c r="E74" s="16"/>
      <c r="F74" s="16"/>
      <c r="G74" s="16"/>
      <c r="H74" s="6"/>
      <c r="I74" s="1"/>
      <c r="J74" s="332"/>
      <c r="K74" s="1"/>
      <c r="L74" s="1"/>
      <c r="M74" s="1"/>
      <c r="N74" s="1"/>
      <c r="O74" s="1"/>
      <c r="P74" s="1"/>
      <c r="Q74" s="1"/>
      <c r="R74" s="1"/>
      <c r="S74" s="1"/>
      <c r="T74" s="1"/>
      <c r="U74" s="1"/>
      <c r="V74" s="1"/>
    </row>
    <row r="75" spans="1:22" ht="15" customHeight="1" outlineLevel="1" thickBot="1" x14ac:dyDescent="0.3">
      <c r="B75" s="392" t="s">
        <v>321</v>
      </c>
      <c r="C75" s="392"/>
      <c r="D75" s="392"/>
      <c r="E75" s="14">
        <f>'B Familles'!H47/100</f>
        <v>0</v>
      </c>
      <c r="F75" s="16"/>
      <c r="G75" s="16"/>
      <c r="H75" s="6"/>
      <c r="I75" s="1"/>
      <c r="J75" s="332"/>
      <c r="K75" s="1"/>
      <c r="L75" s="1"/>
      <c r="M75" s="1"/>
      <c r="N75" s="1"/>
      <c r="O75" s="1"/>
      <c r="P75" s="1"/>
      <c r="Q75" s="1"/>
      <c r="R75" s="1"/>
      <c r="S75" s="1"/>
      <c r="T75" s="1"/>
      <c r="U75" s="1"/>
      <c r="V75" s="1"/>
    </row>
    <row r="76" spans="1:22" x14ac:dyDescent="0.25">
      <c r="B76" s="6"/>
      <c r="C76" s="6"/>
      <c r="D76" s="6"/>
      <c r="E76" s="6"/>
      <c r="F76" s="6"/>
      <c r="G76" s="6"/>
      <c r="H76" s="6"/>
      <c r="I76" s="1"/>
      <c r="J76" s="1"/>
      <c r="K76" s="1"/>
      <c r="L76" s="1"/>
      <c r="M76" s="1"/>
      <c r="N76" s="1"/>
      <c r="O76" s="1"/>
      <c r="P76" s="1"/>
      <c r="Q76" s="1"/>
      <c r="R76" s="1"/>
      <c r="S76" s="1"/>
      <c r="T76" s="1"/>
      <c r="U76" s="1"/>
      <c r="V76" s="1"/>
    </row>
    <row r="77" spans="1:22" ht="15" customHeight="1" x14ac:dyDescent="0.3">
      <c r="A77" s="198" t="s">
        <v>352</v>
      </c>
      <c r="B77" s="51" t="s">
        <v>67</v>
      </c>
      <c r="C77" s="6"/>
      <c r="D77" s="6"/>
      <c r="E77" s="6"/>
      <c r="F77" s="6"/>
      <c r="G77" s="6"/>
      <c r="H77" s="6"/>
      <c r="I77" s="1"/>
      <c r="J77" s="1"/>
      <c r="K77" s="1"/>
      <c r="L77" s="1"/>
      <c r="M77" s="1"/>
      <c r="N77" s="1"/>
      <c r="O77" s="1"/>
      <c r="P77" s="1"/>
      <c r="Q77" s="1"/>
      <c r="R77" s="1"/>
      <c r="S77" s="1"/>
      <c r="T77" s="1"/>
      <c r="U77" s="1"/>
      <c r="V77" s="1"/>
    </row>
    <row r="78" spans="1:22" ht="15" customHeight="1" outlineLevel="1" thickBot="1" x14ac:dyDescent="0.35">
      <c r="B78" s="51"/>
      <c r="C78" s="6"/>
      <c r="D78" s="6"/>
      <c r="E78" s="6"/>
      <c r="F78" s="6"/>
      <c r="G78" s="6"/>
      <c r="H78" s="6"/>
      <c r="I78" s="1"/>
      <c r="J78" s="1" t="s">
        <v>863</v>
      </c>
      <c r="K78" s="1"/>
      <c r="L78" s="1"/>
      <c r="M78" s="1"/>
      <c r="N78" s="1"/>
      <c r="O78" s="1"/>
      <c r="P78" s="1"/>
      <c r="Q78" s="1"/>
      <c r="R78" s="1"/>
      <c r="S78" s="1"/>
      <c r="T78" s="1"/>
      <c r="U78" s="1"/>
      <c r="V78" s="1"/>
    </row>
    <row r="79" spans="1:22" ht="15" customHeight="1" outlineLevel="1" thickBot="1" x14ac:dyDescent="0.3">
      <c r="B79" s="387" t="s">
        <v>123</v>
      </c>
      <c r="C79" s="387"/>
      <c r="D79" s="388"/>
      <c r="E79" s="22">
        <f>'B Familles'!H68</f>
        <v>0</v>
      </c>
      <c r="F79" s="291" t="s">
        <v>796</v>
      </c>
      <c r="G79" s="6"/>
      <c r="H79" s="6"/>
      <c r="I79" s="1"/>
      <c r="J79" s="332"/>
      <c r="K79" s="1"/>
      <c r="L79" s="1"/>
      <c r="M79" s="1"/>
      <c r="N79" s="1"/>
      <c r="O79" s="1"/>
      <c r="P79" s="1"/>
      <c r="Q79" s="1"/>
      <c r="R79" s="1"/>
      <c r="S79" s="1"/>
      <c r="T79" s="1"/>
      <c r="U79" s="1"/>
      <c r="V79" s="1"/>
    </row>
    <row r="80" spans="1:22" ht="15" customHeight="1" outlineLevel="1" thickBot="1" x14ac:dyDescent="0.35">
      <c r="B80" s="51"/>
      <c r="C80" s="6"/>
      <c r="D80" s="6"/>
      <c r="E80" s="6"/>
      <c r="F80" s="6"/>
      <c r="G80" s="6"/>
      <c r="H80" s="6"/>
      <c r="I80" s="1"/>
      <c r="J80" s="332"/>
      <c r="K80" s="1"/>
      <c r="L80" s="1"/>
      <c r="M80" s="1"/>
      <c r="N80" s="1"/>
      <c r="O80" s="1"/>
      <c r="P80" s="1"/>
      <c r="Q80" s="1"/>
      <c r="R80" s="1"/>
      <c r="S80" s="1"/>
      <c r="T80" s="1"/>
      <c r="U80" s="1"/>
      <c r="V80" s="1"/>
    </row>
    <row r="81" spans="1:22" ht="15" customHeight="1" outlineLevel="1" thickBot="1" x14ac:dyDescent="0.3">
      <c r="B81" s="387" t="s">
        <v>124</v>
      </c>
      <c r="C81" s="387"/>
      <c r="D81" s="388"/>
      <c r="E81" s="22">
        <f>'B Familles'!H69</f>
        <v>0</v>
      </c>
      <c r="F81" s="291" t="s">
        <v>796</v>
      </c>
      <c r="G81" s="6"/>
      <c r="H81" s="6"/>
      <c r="I81" s="1"/>
      <c r="J81" s="332"/>
      <c r="K81" s="1"/>
      <c r="L81" s="1"/>
      <c r="M81" s="1"/>
      <c r="N81" s="1"/>
      <c r="O81" s="1"/>
      <c r="P81" s="1"/>
      <c r="Q81" s="1"/>
      <c r="R81" s="1"/>
      <c r="S81" s="1"/>
      <c r="T81" s="1"/>
      <c r="U81" s="1"/>
      <c r="V81" s="1"/>
    </row>
    <row r="82" spans="1:22" ht="15" customHeight="1" outlineLevel="1" thickBot="1" x14ac:dyDescent="0.35">
      <c r="B82" s="51"/>
      <c r="C82" s="6"/>
      <c r="D82" s="6"/>
      <c r="E82" s="6"/>
      <c r="F82" s="6"/>
      <c r="G82" s="6"/>
      <c r="H82" s="6"/>
      <c r="I82" s="1"/>
      <c r="J82" s="332"/>
      <c r="K82" s="1"/>
      <c r="L82" s="1"/>
      <c r="M82" s="1"/>
      <c r="N82" s="1"/>
      <c r="O82" s="1"/>
      <c r="P82" s="1"/>
      <c r="Q82" s="1"/>
      <c r="R82" s="1"/>
      <c r="S82" s="1"/>
      <c r="T82" s="1"/>
      <c r="U82" s="1"/>
      <c r="V82" s="1"/>
    </row>
    <row r="83" spans="1:22" ht="15" customHeight="1" outlineLevel="1" thickBot="1" x14ac:dyDescent="0.3">
      <c r="B83" s="387" t="s">
        <v>120</v>
      </c>
      <c r="C83" s="387"/>
      <c r="D83" s="388"/>
      <c r="E83" s="25">
        <f>'B Familles'!H70/100</f>
        <v>0</v>
      </c>
      <c r="F83" s="6"/>
      <c r="G83" s="6"/>
      <c r="H83" s="6"/>
      <c r="I83" s="1"/>
      <c r="J83" s="332"/>
      <c r="K83" s="1"/>
      <c r="L83" s="1"/>
      <c r="M83" s="1"/>
      <c r="N83" s="1"/>
      <c r="O83" s="1"/>
      <c r="P83" s="1"/>
      <c r="Q83" s="1"/>
      <c r="R83" s="1"/>
      <c r="S83" s="1"/>
      <c r="T83" s="1"/>
      <c r="U83" s="1"/>
      <c r="V83" s="1"/>
    </row>
    <row r="84" spans="1:22" ht="15" customHeight="1" outlineLevel="1" thickBot="1" x14ac:dyDescent="0.35">
      <c r="B84" s="51"/>
      <c r="C84" s="6"/>
      <c r="D84" s="6"/>
      <c r="E84" s="6"/>
      <c r="F84" s="6"/>
      <c r="G84" s="6"/>
      <c r="H84" s="6"/>
      <c r="I84" s="1"/>
      <c r="J84" s="332"/>
      <c r="K84" s="1"/>
      <c r="L84" s="1"/>
      <c r="M84" s="1"/>
      <c r="N84" s="1"/>
      <c r="O84" s="1"/>
      <c r="P84" s="1"/>
      <c r="Q84" s="1"/>
      <c r="R84" s="1"/>
      <c r="S84" s="1"/>
      <c r="T84" s="1"/>
      <c r="U84" s="1"/>
      <c r="V84" s="1"/>
    </row>
    <row r="85" spans="1:22" ht="15.75" outlineLevel="1" thickBot="1" x14ac:dyDescent="0.3">
      <c r="B85" s="387" t="s">
        <v>785</v>
      </c>
      <c r="C85" s="387"/>
      <c r="D85" s="388"/>
      <c r="E85" s="293">
        <f>'B Familles'!H72</f>
        <v>0</v>
      </c>
      <c r="F85" s="291" t="s">
        <v>795</v>
      </c>
      <c r="G85" s="6"/>
      <c r="H85" s="6"/>
      <c r="I85" s="1"/>
      <c r="J85" s="332"/>
      <c r="K85" s="1"/>
      <c r="L85" s="1"/>
      <c r="M85" s="1"/>
      <c r="N85" s="1"/>
      <c r="O85" s="1"/>
      <c r="P85" s="1"/>
      <c r="Q85" s="1"/>
      <c r="R85" s="1"/>
      <c r="S85" s="1"/>
      <c r="T85" s="1"/>
      <c r="U85" s="1"/>
      <c r="V85" s="1"/>
    </row>
    <row r="86" spans="1:22" ht="15.75" outlineLevel="1" thickBot="1" x14ac:dyDescent="0.3">
      <c r="B86" s="6"/>
      <c r="C86" s="6"/>
      <c r="D86" s="6"/>
      <c r="E86" s="6"/>
      <c r="F86" s="6"/>
      <c r="G86" s="6"/>
      <c r="H86" s="6"/>
      <c r="I86" s="1"/>
      <c r="J86" s="332"/>
      <c r="K86" s="1"/>
      <c r="L86" s="1"/>
      <c r="M86" s="1"/>
      <c r="N86" s="1"/>
      <c r="O86" s="1"/>
      <c r="P86" s="1"/>
      <c r="Q86" s="1"/>
      <c r="R86" s="1"/>
      <c r="S86" s="1"/>
      <c r="T86" s="1"/>
      <c r="U86" s="1"/>
      <c r="V86" s="1"/>
    </row>
    <row r="87" spans="1:22" ht="15.75" outlineLevel="1" thickBot="1" x14ac:dyDescent="0.3">
      <c r="B87" s="392" t="s">
        <v>334</v>
      </c>
      <c r="C87" s="392"/>
      <c r="D87" s="392"/>
      <c r="E87" s="14">
        <f>'B Familles'!H71/100</f>
        <v>0</v>
      </c>
      <c r="F87" s="6"/>
      <c r="G87" s="6"/>
      <c r="H87" s="6"/>
      <c r="I87" s="1"/>
      <c r="J87" s="332"/>
      <c r="K87" s="1"/>
      <c r="L87" s="1"/>
      <c r="M87" s="1"/>
      <c r="N87" s="1"/>
      <c r="O87" s="1"/>
      <c r="P87" s="1"/>
      <c r="Q87" s="1"/>
      <c r="R87" s="1"/>
      <c r="S87" s="1"/>
      <c r="T87" s="1"/>
      <c r="U87" s="1"/>
      <c r="V87" s="1"/>
    </row>
    <row r="88" spans="1:22" x14ac:dyDescent="0.25">
      <c r="B88" s="6"/>
      <c r="C88" s="6"/>
      <c r="D88" s="6"/>
      <c r="E88" s="6"/>
      <c r="F88" s="6"/>
      <c r="G88" s="6"/>
      <c r="H88" s="6"/>
      <c r="I88" s="1"/>
      <c r="J88" s="1"/>
      <c r="K88" s="1"/>
      <c r="L88" s="1"/>
      <c r="M88" s="1"/>
      <c r="N88" s="1"/>
      <c r="O88" s="1"/>
      <c r="P88" s="1"/>
      <c r="Q88" s="1"/>
      <c r="R88" s="1"/>
      <c r="S88" s="1"/>
      <c r="T88" s="1"/>
      <c r="U88" s="1"/>
      <c r="V88" s="1"/>
    </row>
    <row r="89" spans="1:22" ht="15" customHeight="1" x14ac:dyDescent="0.3">
      <c r="A89" s="198" t="s">
        <v>352</v>
      </c>
      <c r="B89" s="97" t="s">
        <v>250</v>
      </c>
      <c r="C89" s="100"/>
      <c r="D89" s="100"/>
      <c r="E89" s="6"/>
      <c r="F89" s="6"/>
      <c r="G89" s="6"/>
      <c r="H89" s="6"/>
      <c r="I89" s="1"/>
      <c r="J89" s="1"/>
      <c r="K89" s="1"/>
      <c r="L89" s="1"/>
      <c r="M89" s="1"/>
      <c r="N89" s="1"/>
      <c r="O89" s="1"/>
      <c r="P89" s="1"/>
      <c r="Q89" s="1"/>
      <c r="R89" s="1"/>
      <c r="S89" s="1"/>
      <c r="T89" s="1"/>
      <c r="U89" s="1"/>
      <c r="V89" s="1"/>
    </row>
    <row r="90" spans="1:22" ht="15" customHeight="1" outlineLevel="1" thickBot="1" x14ac:dyDescent="0.35">
      <c r="B90" s="85"/>
      <c r="C90" s="75"/>
      <c r="D90" s="75"/>
      <c r="E90" s="6"/>
      <c r="F90" s="6"/>
      <c r="G90" s="6"/>
      <c r="H90" s="6"/>
      <c r="I90" s="1"/>
      <c r="J90" s="1" t="s">
        <v>863</v>
      </c>
      <c r="K90" s="1"/>
      <c r="L90" s="1"/>
      <c r="M90" s="1"/>
      <c r="N90" s="1"/>
      <c r="O90" s="1"/>
      <c r="P90" s="1"/>
      <c r="Q90" s="1"/>
      <c r="R90" s="1"/>
      <c r="S90" s="1"/>
      <c r="T90" s="1"/>
      <c r="U90" s="1"/>
      <c r="V90" s="1"/>
    </row>
    <row r="91" spans="1:22" ht="15.75" outlineLevel="1" thickBot="1" x14ac:dyDescent="0.3">
      <c r="B91" s="392" t="s">
        <v>326</v>
      </c>
      <c r="C91" s="392"/>
      <c r="D91" s="393"/>
      <c r="E91" s="14">
        <f>'B Familles'!H97/100</f>
        <v>0</v>
      </c>
      <c r="F91" s="6"/>
      <c r="G91" s="6"/>
      <c r="H91" s="6"/>
      <c r="I91" s="1"/>
      <c r="J91" s="332"/>
      <c r="K91" s="1"/>
      <c r="L91" s="1"/>
      <c r="M91" s="1"/>
      <c r="N91" s="1"/>
      <c r="O91" s="1"/>
      <c r="P91" s="1"/>
      <c r="Q91" s="1"/>
      <c r="R91" s="1"/>
      <c r="S91" s="1"/>
      <c r="T91" s="1"/>
      <c r="U91" s="1"/>
      <c r="V91" s="1"/>
    </row>
    <row r="92" spans="1:22" ht="15.75" outlineLevel="1" thickBot="1" x14ac:dyDescent="0.3">
      <c r="B92" s="276"/>
      <c r="C92" s="276"/>
      <c r="D92" s="277"/>
      <c r="E92" s="16"/>
      <c r="F92" s="6"/>
      <c r="G92" s="6"/>
      <c r="H92" s="6"/>
      <c r="I92" s="1"/>
      <c r="J92" s="332"/>
      <c r="K92" s="1"/>
      <c r="L92" s="1"/>
      <c r="M92" s="1"/>
      <c r="N92" s="1"/>
      <c r="O92" s="1"/>
      <c r="P92" s="1"/>
      <c r="Q92" s="1"/>
      <c r="R92" s="1"/>
      <c r="S92" s="1"/>
      <c r="T92" s="1"/>
      <c r="U92" s="1"/>
      <c r="V92" s="1"/>
    </row>
    <row r="93" spans="1:22" ht="15.75" outlineLevel="1" thickBot="1" x14ac:dyDescent="0.3">
      <c r="B93" s="392" t="s">
        <v>765</v>
      </c>
      <c r="C93" s="392"/>
      <c r="D93" s="393"/>
      <c r="E93" s="14">
        <f>'B Familles'!H96/100</f>
        <v>0</v>
      </c>
      <c r="F93" s="6"/>
      <c r="G93" s="6"/>
      <c r="H93" s="6"/>
      <c r="I93" s="1"/>
      <c r="J93" s="332"/>
      <c r="K93" s="1"/>
      <c r="L93" s="1"/>
      <c r="M93" s="1"/>
      <c r="N93" s="1"/>
      <c r="O93" s="1"/>
      <c r="P93" s="1"/>
      <c r="Q93" s="1"/>
      <c r="R93" s="1"/>
      <c r="S93" s="1"/>
      <c r="T93" s="1"/>
      <c r="U93" s="1"/>
      <c r="V93" s="1"/>
    </row>
    <row r="94" spans="1:22" x14ac:dyDescent="0.25">
      <c r="B94" s="235"/>
      <c r="C94" s="235"/>
      <c r="D94" s="237"/>
      <c r="E94" s="16"/>
      <c r="F94" s="6"/>
      <c r="G94" s="6"/>
      <c r="H94" s="6"/>
      <c r="I94" s="1"/>
      <c r="J94" s="1"/>
      <c r="K94" s="1"/>
      <c r="L94" s="1"/>
      <c r="M94" s="1"/>
      <c r="N94" s="1"/>
      <c r="O94" s="1"/>
      <c r="P94" s="1"/>
      <c r="Q94" s="1"/>
      <c r="R94" s="1"/>
      <c r="S94" s="1"/>
      <c r="T94" s="1"/>
      <c r="U94" s="1"/>
      <c r="V94" s="1"/>
    </row>
    <row r="95" spans="1:22" ht="15" customHeight="1" x14ac:dyDescent="0.3">
      <c r="A95" s="198" t="s">
        <v>352</v>
      </c>
      <c r="B95" s="236" t="s">
        <v>696</v>
      </c>
      <c r="C95" s="235"/>
      <c r="D95" s="237"/>
      <c r="E95" s="16"/>
      <c r="F95" s="6"/>
      <c r="G95" s="6"/>
      <c r="H95" s="6"/>
      <c r="I95" s="1"/>
      <c r="J95" s="1"/>
      <c r="K95" s="1"/>
      <c r="L95" s="1"/>
      <c r="M95" s="1"/>
      <c r="N95" s="1"/>
      <c r="O95" s="1"/>
      <c r="P95" s="1"/>
      <c r="Q95" s="1"/>
      <c r="R95" s="1"/>
      <c r="S95" s="1"/>
      <c r="T95" s="1"/>
      <c r="U95" s="1"/>
      <c r="V95" s="1"/>
    </row>
    <row r="96" spans="1:22" ht="15" customHeight="1" outlineLevel="1" thickBot="1" x14ac:dyDescent="0.35">
      <c r="B96" s="244"/>
      <c r="C96" s="238"/>
      <c r="D96" s="241"/>
      <c r="E96" s="16"/>
      <c r="F96" s="6"/>
      <c r="G96" s="6"/>
      <c r="H96" s="6"/>
      <c r="I96" s="1"/>
      <c r="J96" s="1" t="s">
        <v>863</v>
      </c>
      <c r="K96" s="1"/>
      <c r="L96" s="1"/>
      <c r="M96" s="1"/>
      <c r="N96" s="1"/>
      <c r="O96" s="1"/>
      <c r="P96" s="1"/>
      <c r="Q96" s="1"/>
      <c r="R96" s="1"/>
      <c r="S96" s="1"/>
      <c r="T96" s="1"/>
      <c r="U96" s="1"/>
      <c r="V96" s="1"/>
    </row>
    <row r="97" spans="1:22" ht="15" customHeight="1" outlineLevel="1" thickBot="1" x14ac:dyDescent="0.35">
      <c r="B97" s="387" t="s">
        <v>719</v>
      </c>
      <c r="C97" s="389"/>
      <c r="D97" s="389"/>
      <c r="E97" s="19">
        <f>Base!AB21</f>
        <v>0</v>
      </c>
      <c r="F97" s="6"/>
      <c r="G97" s="6"/>
      <c r="H97" s="6"/>
      <c r="I97" s="1"/>
      <c r="J97" s="332"/>
      <c r="K97" s="1"/>
      <c r="L97" s="1"/>
      <c r="M97" s="1"/>
      <c r="N97" s="1"/>
      <c r="O97" s="1"/>
      <c r="P97" s="1"/>
      <c r="Q97" s="1"/>
      <c r="R97" s="1"/>
      <c r="S97" s="1"/>
      <c r="T97" s="1"/>
      <c r="U97" s="1"/>
      <c r="V97" s="1"/>
    </row>
    <row r="98" spans="1:22" ht="15" customHeight="1" outlineLevel="1" thickBot="1" x14ac:dyDescent="0.35">
      <c r="B98" s="240"/>
      <c r="C98" s="247"/>
      <c r="D98" s="247"/>
      <c r="E98" s="16"/>
      <c r="F98" s="6"/>
      <c r="G98" s="6"/>
      <c r="H98" s="6"/>
      <c r="I98" s="1"/>
      <c r="J98" s="332"/>
      <c r="K98" s="1"/>
      <c r="L98" s="1"/>
      <c r="M98" s="1"/>
      <c r="N98" s="1"/>
      <c r="O98" s="1"/>
      <c r="P98" s="1"/>
      <c r="Q98" s="1"/>
      <c r="R98" s="1"/>
      <c r="S98" s="1"/>
      <c r="T98" s="1"/>
      <c r="U98" s="1"/>
      <c r="V98" s="1"/>
    </row>
    <row r="99" spans="1:22" ht="15" customHeight="1" outlineLevel="1" thickBot="1" x14ac:dyDescent="0.3">
      <c r="B99" s="387" t="s">
        <v>720</v>
      </c>
      <c r="C99" s="387"/>
      <c r="D99" s="387"/>
      <c r="E99" s="14">
        <f>'B Familles'!H117/100</f>
        <v>0</v>
      </c>
      <c r="F99" s="6"/>
      <c r="G99" s="6"/>
      <c r="H99" s="6"/>
      <c r="I99" s="1"/>
      <c r="J99" s="332"/>
      <c r="K99" s="11"/>
      <c r="L99" s="1"/>
      <c r="M99" s="1"/>
      <c r="N99" s="1"/>
      <c r="O99" s="1"/>
      <c r="P99" s="1"/>
      <c r="Q99" s="1"/>
      <c r="R99" s="1"/>
      <c r="S99" s="1"/>
      <c r="T99" s="1"/>
      <c r="U99" s="1"/>
      <c r="V99" s="1"/>
    </row>
    <row r="100" spans="1:22" ht="15" customHeight="1" outlineLevel="1" thickBot="1" x14ac:dyDescent="0.3">
      <c r="B100" s="240"/>
      <c r="C100" s="240"/>
      <c r="D100" s="240"/>
      <c r="E100" s="16"/>
      <c r="F100" s="6"/>
      <c r="G100" s="6"/>
      <c r="H100" s="6"/>
      <c r="I100" s="1"/>
      <c r="J100" s="332"/>
      <c r="K100" s="1"/>
      <c r="L100" s="1"/>
      <c r="M100" s="1"/>
      <c r="N100" s="1"/>
      <c r="O100" s="1"/>
      <c r="P100" s="1"/>
      <c r="Q100" s="1"/>
      <c r="R100" s="1"/>
      <c r="S100" s="1"/>
      <c r="T100" s="1"/>
      <c r="U100" s="1"/>
      <c r="V100" s="1"/>
    </row>
    <row r="101" spans="1:22" ht="15" customHeight="1" outlineLevel="1" thickBot="1" x14ac:dyDescent="0.3">
      <c r="B101" s="387" t="s">
        <v>721</v>
      </c>
      <c r="C101" s="387"/>
      <c r="D101" s="388"/>
      <c r="E101" s="14">
        <f>Base!AB17</f>
        <v>0</v>
      </c>
      <c r="F101" s="6"/>
      <c r="G101" s="6"/>
      <c r="H101" s="6"/>
      <c r="I101" s="1"/>
      <c r="J101" s="332"/>
      <c r="K101" s="1"/>
      <c r="L101" s="1"/>
      <c r="M101" s="1"/>
      <c r="N101" s="1"/>
      <c r="O101" s="1"/>
      <c r="P101" s="1"/>
      <c r="Q101" s="1"/>
      <c r="R101" s="1"/>
      <c r="S101" s="1"/>
      <c r="T101" s="1"/>
      <c r="U101" s="1"/>
      <c r="V101" s="1"/>
    </row>
    <row r="102" spans="1:22" ht="15" customHeight="1" x14ac:dyDescent="0.25">
      <c r="B102" s="240"/>
      <c r="C102" s="240"/>
      <c r="D102" s="248"/>
      <c r="E102" s="16"/>
      <c r="F102" s="6"/>
      <c r="G102" s="6"/>
      <c r="H102" s="6"/>
      <c r="I102" s="1"/>
      <c r="J102" s="1"/>
      <c r="K102" s="1"/>
      <c r="L102" s="1"/>
      <c r="M102" s="1"/>
      <c r="N102" s="1"/>
      <c r="O102" s="1"/>
      <c r="P102" s="1"/>
      <c r="Q102" s="1"/>
      <c r="R102" s="1"/>
      <c r="S102" s="1"/>
      <c r="T102" s="1"/>
      <c r="U102" s="1"/>
      <c r="V102" s="1"/>
    </row>
    <row r="103" spans="1:22" ht="15" customHeight="1" x14ac:dyDescent="0.3">
      <c r="A103" s="198" t="s">
        <v>352</v>
      </c>
      <c r="B103" s="75" t="s">
        <v>327</v>
      </c>
      <c r="C103" s="6"/>
      <c r="D103" s="6"/>
      <c r="E103" s="6"/>
      <c r="F103" s="6"/>
      <c r="G103" s="6"/>
      <c r="H103" s="6"/>
      <c r="I103" s="1"/>
      <c r="J103" s="1"/>
      <c r="K103" s="1"/>
      <c r="L103" s="1"/>
      <c r="M103" s="1"/>
      <c r="N103" s="1"/>
      <c r="O103" s="1"/>
      <c r="P103" s="1"/>
      <c r="Q103" s="1"/>
      <c r="R103" s="1"/>
      <c r="S103" s="1"/>
      <c r="T103" s="1"/>
      <c r="U103" s="1"/>
      <c r="V103" s="1"/>
    </row>
    <row r="104" spans="1:22" ht="15.75" outlineLevel="1" thickBot="1" x14ac:dyDescent="0.3">
      <c r="B104" s="6"/>
      <c r="C104" s="238"/>
      <c r="D104" s="238"/>
      <c r="E104" s="6"/>
      <c r="F104" s="6"/>
      <c r="G104" s="6"/>
      <c r="H104" s="6"/>
      <c r="I104" s="1"/>
      <c r="J104" s="1" t="s">
        <v>863</v>
      </c>
      <c r="K104" s="1"/>
      <c r="L104" s="1"/>
      <c r="M104" s="1"/>
      <c r="N104" s="1"/>
      <c r="O104" s="1"/>
      <c r="P104" s="1"/>
      <c r="Q104" s="1"/>
      <c r="R104" s="1"/>
      <c r="S104" s="1"/>
      <c r="T104" s="1"/>
      <c r="U104" s="1"/>
      <c r="V104" s="1"/>
    </row>
    <row r="105" spans="1:22" ht="15.75" outlineLevel="1" thickBot="1" x14ac:dyDescent="0.3">
      <c r="B105" s="238" t="s">
        <v>330</v>
      </c>
      <c r="C105" s="6"/>
      <c r="D105" s="6"/>
      <c r="E105" s="14">
        <f>'B Familles'!H135/100</f>
        <v>0</v>
      </c>
      <c r="F105" s="6"/>
      <c r="G105" s="6"/>
      <c r="H105" s="6"/>
      <c r="I105" s="1"/>
      <c r="J105" s="332"/>
      <c r="K105" s="1"/>
      <c r="L105" s="1"/>
      <c r="M105" s="1"/>
      <c r="N105" s="1"/>
      <c r="O105" s="1"/>
      <c r="P105" s="1"/>
      <c r="Q105" s="1"/>
      <c r="R105" s="1"/>
      <c r="S105" s="1"/>
      <c r="T105" s="1"/>
      <c r="U105" s="1"/>
      <c r="V105" s="1"/>
    </row>
    <row r="106" spans="1:22" ht="15.75" outlineLevel="1" thickBot="1" x14ac:dyDescent="0.3">
      <c r="B106" s="6"/>
      <c r="C106" s="238"/>
      <c r="D106" s="238"/>
      <c r="E106" s="6" t="s">
        <v>89</v>
      </c>
      <c r="F106" s="6"/>
      <c r="G106" s="6"/>
      <c r="H106" s="6"/>
      <c r="I106" s="1"/>
      <c r="J106" s="332"/>
      <c r="K106" s="1"/>
      <c r="L106" s="1"/>
      <c r="M106" s="1"/>
      <c r="N106" s="1"/>
      <c r="O106" s="1"/>
      <c r="P106" s="1"/>
      <c r="Q106" s="1"/>
      <c r="R106" s="1"/>
      <c r="S106" s="1"/>
      <c r="T106" s="1"/>
      <c r="U106" s="1"/>
      <c r="V106" s="1"/>
    </row>
    <row r="107" spans="1:22" ht="15.75" outlineLevel="1" thickBot="1" x14ac:dyDescent="0.3">
      <c r="B107" s="238" t="s">
        <v>331</v>
      </c>
      <c r="C107" s="6"/>
      <c r="D107" s="6"/>
      <c r="E107" s="14">
        <f>'B Familles'!H136/100</f>
        <v>0</v>
      </c>
      <c r="F107" s="6"/>
      <c r="G107" s="6"/>
      <c r="H107" s="6"/>
      <c r="I107" s="1"/>
      <c r="J107" s="332"/>
      <c r="K107" s="1"/>
      <c r="L107" s="1"/>
      <c r="M107" s="1"/>
      <c r="N107" s="1"/>
      <c r="O107" s="1"/>
      <c r="P107" s="1"/>
      <c r="Q107" s="1"/>
      <c r="R107" s="1"/>
      <c r="S107" s="1"/>
      <c r="T107" s="1"/>
      <c r="U107" s="1"/>
      <c r="V107" s="1"/>
    </row>
    <row r="108" spans="1:22" ht="15.75" outlineLevel="1" thickBot="1" x14ac:dyDescent="0.3">
      <c r="B108" s="6"/>
      <c r="C108" s="238"/>
      <c r="D108" s="238"/>
      <c r="E108" s="6"/>
      <c r="F108" s="6"/>
      <c r="G108" s="6"/>
      <c r="H108" s="6"/>
      <c r="I108" s="1"/>
      <c r="J108" s="332"/>
      <c r="K108" s="1"/>
      <c r="L108" s="1"/>
      <c r="M108" s="1"/>
      <c r="N108" s="1"/>
      <c r="O108" s="1"/>
      <c r="P108" s="1"/>
      <c r="Q108" s="1"/>
      <c r="R108" s="1"/>
      <c r="S108" s="1"/>
      <c r="T108" s="1"/>
      <c r="U108" s="1"/>
      <c r="V108" s="1"/>
    </row>
    <row r="109" spans="1:22" ht="15.75" outlineLevel="1" thickBot="1" x14ac:dyDescent="0.3">
      <c r="B109" s="288" t="s">
        <v>782</v>
      </c>
      <c r="C109" s="288"/>
      <c r="D109" s="288"/>
      <c r="E109" s="25">
        <f>H152/100</f>
        <v>0</v>
      </c>
      <c r="F109" s="6"/>
      <c r="G109" s="6"/>
      <c r="H109" s="6"/>
      <c r="I109" s="1"/>
      <c r="J109" s="332"/>
      <c r="K109" s="1"/>
      <c r="L109" s="1"/>
      <c r="M109" s="1"/>
      <c r="N109" s="1"/>
      <c r="O109" s="1"/>
      <c r="P109" s="1"/>
      <c r="Q109" s="1"/>
      <c r="R109" s="1"/>
      <c r="S109" s="1"/>
      <c r="T109" s="1"/>
      <c r="U109" s="1"/>
      <c r="V109" s="1"/>
    </row>
    <row r="110" spans="1:22" ht="15.75" outlineLevel="1" thickBot="1" x14ac:dyDescent="0.3">
      <c r="B110" s="6"/>
      <c r="C110" s="288"/>
      <c r="D110" s="288"/>
      <c r="E110" s="292"/>
      <c r="F110" s="6"/>
      <c r="G110" s="6"/>
      <c r="H110" s="6"/>
      <c r="I110" s="1"/>
      <c r="J110" s="332"/>
      <c r="K110" s="1"/>
      <c r="L110" s="1"/>
      <c r="M110" s="1"/>
      <c r="N110" s="1"/>
      <c r="O110" s="1"/>
      <c r="P110" s="1"/>
      <c r="Q110" s="1"/>
      <c r="R110" s="1"/>
      <c r="S110" s="1"/>
      <c r="T110" s="1"/>
      <c r="U110" s="1"/>
      <c r="V110" s="1"/>
    </row>
    <row r="111" spans="1:22" ht="15.75" outlineLevel="1" thickBot="1" x14ac:dyDescent="0.3">
      <c r="B111" s="288" t="s">
        <v>783</v>
      </c>
      <c r="C111" s="288"/>
      <c r="D111" s="288"/>
      <c r="E111" s="25">
        <f>H153/100</f>
        <v>0</v>
      </c>
      <c r="F111" s="6"/>
      <c r="G111" s="6"/>
      <c r="H111" s="6"/>
      <c r="I111" s="1"/>
      <c r="J111" s="332"/>
      <c r="K111" s="1"/>
      <c r="L111" s="1"/>
      <c r="M111" s="1"/>
      <c r="N111" s="1"/>
      <c r="O111" s="1"/>
      <c r="P111" s="1"/>
      <c r="Q111" s="1"/>
      <c r="R111" s="1"/>
      <c r="S111" s="1"/>
      <c r="T111" s="1"/>
      <c r="U111" s="1"/>
      <c r="V111" s="1"/>
    </row>
    <row r="112" spans="1:22" ht="15.75" outlineLevel="1" thickBot="1" x14ac:dyDescent="0.3">
      <c r="B112" s="6"/>
      <c r="C112" s="288"/>
      <c r="D112" s="288"/>
      <c r="E112" s="6"/>
      <c r="F112" s="6"/>
      <c r="G112" s="6"/>
      <c r="H112" s="6"/>
      <c r="I112" s="1"/>
      <c r="J112" s="332"/>
      <c r="K112" s="1"/>
      <c r="L112" s="1"/>
      <c r="M112" s="1"/>
      <c r="N112" s="1"/>
      <c r="O112" s="1"/>
      <c r="P112" s="1"/>
      <c r="Q112" s="1"/>
      <c r="R112" s="1"/>
      <c r="S112" s="1"/>
      <c r="T112" s="1"/>
      <c r="U112" s="1"/>
      <c r="V112" s="1"/>
    </row>
    <row r="113" spans="1:22" ht="15.75" outlineLevel="1" thickBot="1" x14ac:dyDescent="0.3">
      <c r="B113" s="238" t="s">
        <v>332</v>
      </c>
      <c r="C113" s="6"/>
      <c r="D113" s="6"/>
      <c r="E113" s="14">
        <f>'B Familles'!H139/100</f>
        <v>0</v>
      </c>
      <c r="F113" s="6"/>
      <c r="G113" s="6"/>
      <c r="H113" s="6"/>
      <c r="I113" s="1"/>
      <c r="J113" s="332"/>
      <c r="K113" s="1"/>
      <c r="L113" s="1"/>
      <c r="M113" s="1"/>
      <c r="N113" s="1"/>
      <c r="O113" s="1"/>
      <c r="P113" s="1"/>
      <c r="Q113" s="1"/>
      <c r="R113" s="1"/>
      <c r="S113" s="1"/>
      <c r="T113" s="1"/>
      <c r="U113" s="1"/>
      <c r="V113" s="1"/>
    </row>
    <row r="114" spans="1:22" ht="15" customHeight="1" x14ac:dyDescent="0.25">
      <c r="A114" s="198"/>
      <c r="B114" s="6"/>
      <c r="C114" s="6"/>
      <c r="D114" s="6"/>
      <c r="E114" s="6"/>
      <c r="F114" s="6"/>
      <c r="G114" s="6"/>
      <c r="H114" s="6"/>
      <c r="I114" s="1"/>
      <c r="J114" s="1"/>
      <c r="K114" s="1"/>
      <c r="L114" s="1"/>
      <c r="M114" s="1"/>
      <c r="N114" s="1"/>
      <c r="O114" s="1"/>
      <c r="P114" s="1"/>
      <c r="Q114" s="1"/>
      <c r="R114" s="1"/>
      <c r="S114" s="1"/>
      <c r="T114" s="1"/>
      <c r="U114" s="1"/>
      <c r="V114" s="1"/>
    </row>
    <row r="115" spans="1:22" ht="15" customHeight="1" x14ac:dyDescent="0.3">
      <c r="A115" s="198" t="s">
        <v>352</v>
      </c>
      <c r="B115" s="51" t="s">
        <v>16</v>
      </c>
      <c r="C115" s="6"/>
      <c r="D115" s="6"/>
      <c r="E115" s="6"/>
      <c r="F115" s="6"/>
      <c r="G115" s="6"/>
      <c r="H115" s="6"/>
      <c r="I115" s="1"/>
      <c r="J115" s="1"/>
      <c r="K115" s="1"/>
      <c r="L115" s="1"/>
      <c r="M115" s="1"/>
      <c r="N115" s="1"/>
      <c r="O115" s="1"/>
      <c r="P115" s="1"/>
      <c r="Q115" s="1"/>
      <c r="R115" s="1"/>
      <c r="S115" s="1"/>
      <c r="T115" s="1"/>
      <c r="U115" s="1"/>
      <c r="V115" s="1"/>
    </row>
    <row r="116" spans="1:22" ht="15" customHeight="1" outlineLevel="1" thickBot="1" x14ac:dyDescent="0.35">
      <c r="B116" s="8"/>
      <c r="C116" s="238"/>
      <c r="D116" s="241"/>
      <c r="E116" s="21"/>
      <c r="F116" s="6"/>
      <c r="G116" s="6"/>
      <c r="H116" s="6"/>
      <c r="I116" s="1"/>
      <c r="J116" s="1" t="s">
        <v>863</v>
      </c>
      <c r="K116" s="1"/>
      <c r="L116" s="1"/>
      <c r="M116" s="1"/>
      <c r="N116" s="1"/>
      <c r="O116" s="1"/>
      <c r="P116" s="1"/>
      <c r="Q116" s="1"/>
      <c r="R116" s="1"/>
      <c r="S116" s="1"/>
      <c r="T116" s="1"/>
      <c r="U116" s="1"/>
      <c r="V116" s="1"/>
    </row>
    <row r="117" spans="1:22" ht="15" customHeight="1" outlineLevel="1" thickBot="1" x14ac:dyDescent="0.3">
      <c r="B117" s="238" t="s">
        <v>97</v>
      </c>
      <c r="C117" s="6"/>
      <c r="D117" s="6"/>
      <c r="E117" s="78">
        <f>'B Familles'!H162</f>
        <v>0</v>
      </c>
      <c r="F117" s="6"/>
      <c r="G117" s="328"/>
      <c r="H117" s="6"/>
      <c r="I117" s="1"/>
      <c r="J117" s="332"/>
      <c r="K117" s="1"/>
      <c r="L117" s="1"/>
      <c r="M117" s="1"/>
      <c r="N117" s="1"/>
      <c r="O117" s="1"/>
      <c r="P117" s="1"/>
      <c r="Q117" s="1"/>
      <c r="R117" s="1"/>
      <c r="S117" s="1"/>
      <c r="T117" s="1"/>
      <c r="U117" s="1"/>
      <c r="V117" s="1"/>
    </row>
    <row r="118" spans="1:22" ht="15.75" customHeight="1" outlineLevel="1" thickBot="1" x14ac:dyDescent="0.3">
      <c r="B118" s="52"/>
      <c r="C118" s="238"/>
      <c r="D118" s="241"/>
      <c r="E118" s="21"/>
      <c r="F118" s="6"/>
      <c r="G118" s="6"/>
      <c r="H118" s="6"/>
      <c r="I118" s="1"/>
      <c r="J118" s="332"/>
      <c r="K118" s="1"/>
      <c r="L118" s="1"/>
      <c r="M118" s="1"/>
      <c r="N118" s="1"/>
      <c r="O118" s="1"/>
      <c r="P118" s="1"/>
      <c r="Q118" s="1"/>
      <c r="R118" s="1"/>
      <c r="S118" s="1"/>
      <c r="T118" s="1"/>
      <c r="U118" s="1"/>
      <c r="V118" s="1"/>
    </row>
    <row r="119" spans="1:22" ht="15.75" outlineLevel="1" thickBot="1" x14ac:dyDescent="0.3">
      <c r="B119" s="238" t="s">
        <v>122</v>
      </c>
      <c r="C119" s="6"/>
      <c r="D119" s="6"/>
      <c r="E119" s="18">
        <f>'B Familles'!H164</f>
        <v>0</v>
      </c>
      <c r="F119" s="390" t="s">
        <v>798</v>
      </c>
      <c r="G119" s="391"/>
      <c r="H119" s="6"/>
      <c r="I119" s="1"/>
      <c r="J119" s="332"/>
      <c r="K119" s="1"/>
      <c r="L119" s="1"/>
      <c r="M119" s="1"/>
      <c r="N119" s="1"/>
      <c r="O119" s="1"/>
      <c r="P119" s="1"/>
      <c r="Q119" s="1"/>
      <c r="R119" s="1"/>
      <c r="S119" s="1"/>
      <c r="T119" s="1"/>
      <c r="U119" s="1"/>
      <c r="V119" s="1"/>
    </row>
    <row r="120" spans="1:22" ht="15" customHeight="1" outlineLevel="1" thickBot="1" x14ac:dyDescent="0.3">
      <c r="B120" s="13"/>
      <c r="C120" s="242"/>
      <c r="D120" s="249"/>
      <c r="E120" s="21" t="s">
        <v>89</v>
      </c>
      <c r="F120" s="16"/>
      <c r="G120" s="16"/>
      <c r="H120" s="6"/>
      <c r="I120" s="1"/>
      <c r="J120" s="332"/>
      <c r="K120" s="1"/>
      <c r="L120" s="1"/>
      <c r="M120" s="1"/>
      <c r="N120" s="1"/>
      <c r="O120" s="1"/>
      <c r="P120" s="1"/>
      <c r="Q120" s="1"/>
      <c r="R120" s="1"/>
      <c r="S120" s="1"/>
      <c r="T120" s="1"/>
      <c r="U120" s="1"/>
      <c r="V120" s="1"/>
    </row>
    <row r="121" spans="1:22" ht="15" customHeight="1" outlineLevel="1" thickBot="1" x14ac:dyDescent="0.3">
      <c r="B121" s="242" t="s">
        <v>102</v>
      </c>
      <c r="C121" s="6"/>
      <c r="D121" s="6"/>
      <c r="E121" s="19">
        <f>'B Familles'!I163</f>
        <v>0</v>
      </c>
      <c r="F121" s="16"/>
      <c r="G121" s="16"/>
      <c r="H121" s="6"/>
      <c r="I121" s="1"/>
      <c r="J121" s="332"/>
      <c r="K121" s="1"/>
      <c r="L121" s="1"/>
      <c r="M121" s="1"/>
      <c r="N121" s="1"/>
      <c r="O121" s="1"/>
      <c r="P121" s="1"/>
      <c r="Q121" s="1"/>
      <c r="R121" s="1"/>
      <c r="S121" s="1"/>
      <c r="T121" s="1"/>
      <c r="U121" s="1"/>
      <c r="V121" s="1"/>
    </row>
    <row r="122" spans="1:22" ht="15" customHeight="1" x14ac:dyDescent="0.25">
      <c r="A122" s="198"/>
      <c r="B122" s="6"/>
      <c r="C122" s="6"/>
      <c r="D122" s="6"/>
      <c r="E122" s="6"/>
      <c r="F122" s="16"/>
      <c r="G122" s="16"/>
      <c r="H122" s="6"/>
      <c r="I122" s="1"/>
      <c r="J122" s="1"/>
      <c r="K122" s="1"/>
      <c r="L122" s="1"/>
      <c r="M122" s="1"/>
      <c r="N122" s="1"/>
      <c r="O122" s="1"/>
      <c r="P122" s="1"/>
      <c r="Q122" s="1"/>
      <c r="R122" s="1"/>
      <c r="S122" s="1"/>
      <c r="T122" s="1"/>
      <c r="U122" s="1"/>
      <c r="V122" s="1"/>
    </row>
    <row r="123" spans="1:22" ht="15" customHeight="1" x14ac:dyDescent="0.3">
      <c r="A123" s="198" t="s">
        <v>352</v>
      </c>
      <c r="B123" s="17" t="s">
        <v>93</v>
      </c>
      <c r="C123" s="6"/>
      <c r="D123" s="6"/>
      <c r="E123" s="6"/>
      <c r="F123" s="16"/>
      <c r="G123" s="16"/>
      <c r="H123" s="6"/>
      <c r="I123" s="1"/>
      <c r="J123" s="1"/>
      <c r="K123" s="1"/>
      <c r="L123" s="1"/>
      <c r="M123" s="1"/>
      <c r="N123" s="1"/>
      <c r="O123" s="1"/>
      <c r="P123" s="1"/>
      <c r="Q123" s="1"/>
      <c r="R123" s="1"/>
      <c r="S123" s="1"/>
      <c r="T123" s="1"/>
      <c r="U123" s="1"/>
      <c r="V123" s="1"/>
    </row>
    <row r="124" spans="1:22" ht="15" customHeight="1" outlineLevel="1" thickBot="1" x14ac:dyDescent="0.35">
      <c r="B124" s="24"/>
      <c r="C124" s="240"/>
      <c r="D124" s="240"/>
      <c r="E124" s="6"/>
      <c r="F124" s="16"/>
      <c r="G124" s="16"/>
      <c r="H124" s="6"/>
      <c r="I124" s="1"/>
      <c r="J124" s="1" t="s">
        <v>863</v>
      </c>
      <c r="K124" s="1"/>
      <c r="L124" s="1"/>
      <c r="M124" s="1"/>
      <c r="N124" s="1"/>
      <c r="O124" s="1"/>
      <c r="P124" s="1"/>
      <c r="Q124" s="1"/>
      <c r="R124" s="1"/>
      <c r="S124" s="1"/>
      <c r="T124" s="1"/>
      <c r="U124" s="1"/>
      <c r="V124" s="1"/>
    </row>
    <row r="125" spans="1:22" ht="15" customHeight="1" outlineLevel="1" thickBot="1" x14ac:dyDescent="0.3">
      <c r="B125" s="240" t="s">
        <v>107</v>
      </c>
      <c r="C125" s="6"/>
      <c r="D125" s="6"/>
      <c r="E125" s="26">
        <f>'B Familles'!H306/100</f>
        <v>0</v>
      </c>
      <c r="F125" s="16"/>
      <c r="G125" s="16"/>
      <c r="H125" s="6"/>
      <c r="I125" s="1"/>
      <c r="J125" s="332"/>
      <c r="K125" s="1"/>
      <c r="L125" s="1"/>
      <c r="M125" s="1"/>
      <c r="N125" s="1"/>
      <c r="O125" s="1"/>
      <c r="P125" s="1"/>
      <c r="Q125" s="1"/>
      <c r="R125" s="1"/>
      <c r="S125" s="1"/>
      <c r="T125" s="1"/>
      <c r="U125" s="1"/>
      <c r="V125" s="1"/>
    </row>
    <row r="126" spans="1:22" ht="15" customHeight="1" outlineLevel="1" thickBot="1" x14ac:dyDescent="0.35">
      <c r="B126" s="24"/>
      <c r="C126" s="244"/>
      <c r="D126" s="246"/>
      <c r="E126" s="21"/>
      <c r="F126" s="16"/>
      <c r="G126" s="16"/>
      <c r="H126" s="6"/>
      <c r="I126" s="1"/>
      <c r="J126" s="332"/>
      <c r="K126" s="1"/>
      <c r="L126" s="1"/>
      <c r="M126" s="1"/>
      <c r="N126" s="1"/>
      <c r="O126" s="1"/>
      <c r="P126" s="1"/>
      <c r="Q126" s="1"/>
      <c r="R126" s="1"/>
      <c r="S126" s="1"/>
      <c r="T126" s="1"/>
      <c r="U126" s="1"/>
      <c r="V126" s="1"/>
    </row>
    <row r="127" spans="1:22" ht="15" customHeight="1" outlineLevel="1" thickBot="1" x14ac:dyDescent="0.3">
      <c r="B127" s="387" t="s">
        <v>777</v>
      </c>
      <c r="C127" s="387"/>
      <c r="D127" s="388"/>
      <c r="E127" s="25">
        <f>'B Familles'!I187/100</f>
        <v>0</v>
      </c>
      <c r="F127" s="16"/>
      <c r="G127" s="16"/>
      <c r="H127" s="6"/>
      <c r="I127" s="1"/>
      <c r="J127" s="332"/>
      <c r="K127" s="1"/>
      <c r="L127" s="1"/>
      <c r="M127" s="1"/>
      <c r="N127" s="1"/>
      <c r="O127" s="1"/>
      <c r="P127" s="1"/>
      <c r="Q127" s="1"/>
      <c r="R127" s="1"/>
      <c r="S127" s="1"/>
      <c r="T127" s="1"/>
      <c r="U127" s="1"/>
      <c r="V127" s="1"/>
    </row>
    <row r="128" spans="1:22" ht="15.75" customHeight="1" outlineLevel="1" thickBot="1" x14ac:dyDescent="0.35">
      <c r="B128" s="8"/>
      <c r="C128" s="243"/>
      <c r="D128" s="243"/>
      <c r="E128" s="6"/>
      <c r="F128" s="16"/>
      <c r="G128" s="16"/>
      <c r="H128" s="6"/>
      <c r="I128" s="1"/>
      <c r="J128" s="332"/>
      <c r="K128" s="49"/>
      <c r="L128" s="1"/>
      <c r="M128" s="1"/>
      <c r="N128" s="1"/>
      <c r="O128" s="1"/>
      <c r="P128" s="1"/>
      <c r="Q128" s="1"/>
      <c r="R128" s="1"/>
      <c r="S128" s="1"/>
      <c r="T128" s="1"/>
      <c r="U128" s="1"/>
      <c r="V128" s="1"/>
    </row>
    <row r="129" spans="1:22" ht="15" customHeight="1" outlineLevel="1" thickBot="1" x14ac:dyDescent="0.3">
      <c r="B129" s="243" t="s">
        <v>109</v>
      </c>
      <c r="C129" s="6"/>
      <c r="D129" s="6"/>
      <c r="E129" s="25">
        <f>'B Familles'!H305/100</f>
        <v>0</v>
      </c>
      <c r="F129" s="16"/>
      <c r="G129" s="16"/>
      <c r="H129" s="6"/>
      <c r="I129" s="1"/>
      <c r="J129" s="332"/>
      <c r="K129" s="1"/>
      <c r="L129" s="1"/>
      <c r="M129" s="1"/>
      <c r="N129" s="1"/>
      <c r="O129" s="1"/>
      <c r="P129" s="1"/>
      <c r="Q129" s="1"/>
      <c r="R129" s="1"/>
      <c r="S129" s="1"/>
      <c r="T129" s="1"/>
      <c r="U129" s="1"/>
      <c r="V129" s="1"/>
    </row>
    <row r="130" spans="1:22" ht="15" customHeight="1" x14ac:dyDescent="0.3">
      <c r="A130" s="198"/>
      <c r="B130" s="8"/>
      <c r="C130" s="97"/>
      <c r="D130" s="97"/>
      <c r="E130" s="6"/>
      <c r="F130" s="16"/>
      <c r="G130" s="16"/>
      <c r="H130" s="6"/>
      <c r="I130" s="1"/>
      <c r="J130" s="1"/>
      <c r="K130" s="1"/>
      <c r="L130" s="1"/>
      <c r="M130" s="1"/>
      <c r="N130" s="1"/>
      <c r="O130" s="1"/>
      <c r="P130" s="1"/>
      <c r="Q130" s="1"/>
      <c r="R130" s="1"/>
      <c r="S130" s="1"/>
      <c r="T130" s="1"/>
      <c r="U130" s="1"/>
      <c r="V130" s="1"/>
    </row>
    <row r="131" spans="1:22" ht="15" customHeight="1" x14ac:dyDescent="0.3">
      <c r="A131" s="198" t="s">
        <v>352</v>
      </c>
      <c r="B131" s="97" t="s">
        <v>211</v>
      </c>
      <c r="C131" s="6"/>
      <c r="D131" s="6"/>
      <c r="E131" s="6"/>
      <c r="F131" s="16"/>
      <c r="G131" s="16"/>
      <c r="H131" s="6"/>
      <c r="I131" s="1"/>
      <c r="J131" s="1"/>
      <c r="K131" s="1"/>
      <c r="L131" s="1"/>
      <c r="M131" s="1"/>
      <c r="N131" s="1"/>
      <c r="O131" s="1"/>
      <c r="P131" s="1"/>
      <c r="Q131" s="1"/>
      <c r="R131" s="1"/>
      <c r="S131" s="1"/>
      <c r="T131" s="1"/>
      <c r="U131" s="1"/>
      <c r="V131" s="1"/>
    </row>
    <row r="132" spans="1:22" ht="15" customHeight="1" outlineLevel="1" thickBot="1" x14ac:dyDescent="0.35">
      <c r="B132" s="8"/>
      <c r="C132" s="238"/>
      <c r="D132" s="245"/>
      <c r="E132" s="21"/>
      <c r="F132" s="16"/>
      <c r="G132" s="16"/>
      <c r="H132" s="6"/>
      <c r="I132" s="1"/>
      <c r="J132" s="1" t="s">
        <v>863</v>
      </c>
      <c r="K132" s="1"/>
      <c r="L132" s="1"/>
      <c r="M132" s="1"/>
      <c r="N132" s="1"/>
      <c r="O132" s="1"/>
      <c r="P132" s="1"/>
      <c r="Q132" s="1"/>
      <c r="R132" s="1"/>
      <c r="S132" s="1"/>
      <c r="T132" s="1"/>
      <c r="U132" s="1"/>
      <c r="V132" s="1"/>
    </row>
    <row r="133" spans="1:22" ht="15" customHeight="1" outlineLevel="1" thickBot="1" x14ac:dyDescent="0.3">
      <c r="B133" s="238" t="s">
        <v>338</v>
      </c>
      <c r="C133" s="6"/>
      <c r="D133" s="6"/>
      <c r="E133" s="88">
        <f>'B Familles'!I199</f>
        <v>0</v>
      </c>
      <c r="F133" s="16"/>
      <c r="G133" s="16"/>
      <c r="H133" s="6"/>
      <c r="I133" s="1"/>
      <c r="J133" s="332"/>
      <c r="K133" s="1"/>
      <c r="L133" s="1"/>
      <c r="M133" s="1"/>
      <c r="N133" s="1"/>
      <c r="O133" s="1"/>
      <c r="P133" s="1"/>
      <c r="Q133" s="1"/>
      <c r="R133" s="1"/>
      <c r="S133" s="1"/>
      <c r="T133" s="1"/>
      <c r="U133" s="1"/>
      <c r="V133" s="1"/>
    </row>
    <row r="134" spans="1:22" ht="15" customHeight="1" outlineLevel="1" thickBot="1" x14ac:dyDescent="0.35">
      <c r="B134" s="8"/>
      <c r="C134" s="238"/>
      <c r="D134" s="245"/>
      <c r="E134" s="21"/>
      <c r="F134" s="16"/>
      <c r="G134" s="16"/>
      <c r="H134" s="6"/>
      <c r="I134" s="1"/>
      <c r="J134" s="332"/>
      <c r="K134" s="1"/>
      <c r="L134" s="1"/>
      <c r="M134" s="1"/>
      <c r="N134" s="1"/>
      <c r="O134" s="1"/>
      <c r="P134" s="1"/>
      <c r="Q134" s="1"/>
      <c r="R134" s="1"/>
      <c r="S134" s="1"/>
      <c r="T134" s="1"/>
      <c r="U134" s="1"/>
      <c r="V134" s="1"/>
    </row>
    <row r="135" spans="1:22" ht="15" customHeight="1" outlineLevel="1" thickBot="1" x14ac:dyDescent="0.35">
      <c r="B135" s="238" t="s">
        <v>335</v>
      </c>
      <c r="C135" s="87"/>
      <c r="D135" s="87"/>
      <c r="E135" s="14">
        <f>'B Familles'!H200/100</f>
        <v>0</v>
      </c>
      <c r="F135" s="16"/>
      <c r="G135" s="16"/>
      <c r="H135" s="6"/>
      <c r="I135" s="1"/>
      <c r="J135" s="332"/>
      <c r="K135" s="1"/>
      <c r="L135" s="1"/>
      <c r="M135" s="1"/>
      <c r="N135" s="1"/>
      <c r="O135" s="1"/>
      <c r="P135" s="1"/>
      <c r="Q135" s="1"/>
      <c r="R135" s="1"/>
      <c r="S135" s="1"/>
      <c r="T135" s="1"/>
      <c r="U135" s="1"/>
      <c r="V135" s="1"/>
    </row>
    <row r="136" spans="1:22" ht="15" customHeight="1" outlineLevel="1" thickBot="1" x14ac:dyDescent="0.35">
      <c r="B136" s="87"/>
      <c r="C136" s="238"/>
      <c r="D136" s="245"/>
      <c r="E136" s="21"/>
      <c r="F136" s="16"/>
      <c r="G136" s="16"/>
      <c r="H136" s="6"/>
      <c r="I136" s="1"/>
      <c r="J136" s="332"/>
      <c r="K136" s="1"/>
      <c r="L136" s="1"/>
      <c r="M136" s="1"/>
      <c r="N136" s="1"/>
      <c r="O136" s="1"/>
      <c r="P136" s="1"/>
      <c r="Q136" s="1"/>
      <c r="R136" s="1"/>
      <c r="S136" s="1"/>
      <c r="T136" s="1"/>
      <c r="U136" s="1"/>
      <c r="V136" s="1"/>
    </row>
    <row r="137" spans="1:22" ht="15" customHeight="1" outlineLevel="1" thickBot="1" x14ac:dyDescent="0.35">
      <c r="B137" s="238" t="s">
        <v>336</v>
      </c>
      <c r="C137" s="87"/>
      <c r="D137" s="87"/>
      <c r="E137" s="14">
        <f>'B Familles'!H201/100</f>
        <v>0</v>
      </c>
      <c r="F137" s="16"/>
      <c r="G137" s="16"/>
      <c r="H137" s="6"/>
      <c r="I137" s="1"/>
      <c r="J137" s="332"/>
      <c r="K137" s="1"/>
      <c r="L137" s="1"/>
      <c r="M137" s="1"/>
      <c r="N137" s="1"/>
      <c r="O137" s="1"/>
      <c r="P137" s="1"/>
      <c r="Q137" s="1"/>
      <c r="R137" s="1"/>
      <c r="S137" s="1"/>
      <c r="T137" s="1"/>
      <c r="U137" s="1"/>
      <c r="V137" s="1"/>
    </row>
    <row r="138" spans="1:22" ht="15" customHeight="1" x14ac:dyDescent="0.3">
      <c r="A138" s="198"/>
      <c r="B138" s="87"/>
      <c r="C138" s="100"/>
      <c r="D138" s="100"/>
      <c r="E138" s="6"/>
      <c r="F138" s="16"/>
      <c r="G138" s="16"/>
      <c r="H138" s="6"/>
      <c r="I138" s="1"/>
      <c r="J138" s="1"/>
      <c r="K138" s="1"/>
      <c r="L138" s="1"/>
      <c r="M138" s="1"/>
      <c r="N138" s="1"/>
      <c r="O138" s="1"/>
      <c r="P138" s="1"/>
      <c r="Q138" s="1"/>
      <c r="R138" s="1"/>
      <c r="S138" s="1"/>
      <c r="T138" s="1"/>
      <c r="U138" s="1"/>
      <c r="V138" s="1"/>
    </row>
    <row r="139" spans="1:22" ht="15" customHeight="1" x14ac:dyDescent="0.3">
      <c r="A139" s="198" t="s">
        <v>352</v>
      </c>
      <c r="B139" s="97" t="s">
        <v>281</v>
      </c>
      <c r="C139" s="87"/>
      <c r="D139" s="87"/>
      <c r="E139" s="6"/>
      <c r="F139" s="16"/>
      <c r="G139" s="16"/>
      <c r="H139" s="6"/>
      <c r="I139" s="1"/>
      <c r="J139" s="1"/>
      <c r="K139" s="1"/>
      <c r="L139" s="1"/>
      <c r="M139" s="1"/>
      <c r="N139" s="1"/>
      <c r="O139" s="1"/>
      <c r="P139" s="1"/>
      <c r="Q139" s="1"/>
      <c r="R139" s="1"/>
      <c r="S139" s="1"/>
      <c r="T139" s="1"/>
      <c r="U139" s="1"/>
      <c r="V139" s="1"/>
    </row>
    <row r="140" spans="1:22" ht="15" customHeight="1" outlineLevel="1" thickBot="1" x14ac:dyDescent="0.35">
      <c r="B140" s="87"/>
      <c r="C140" s="239"/>
      <c r="D140" s="250"/>
      <c r="E140" s="21"/>
      <c r="F140" s="16"/>
      <c r="G140" s="16"/>
      <c r="H140" s="6"/>
      <c r="I140" s="1"/>
      <c r="J140" s="1" t="s">
        <v>863</v>
      </c>
      <c r="K140" s="1"/>
      <c r="L140" s="1"/>
      <c r="M140" s="1"/>
      <c r="N140" s="1"/>
      <c r="O140" s="1"/>
      <c r="P140" s="1"/>
      <c r="Q140" s="1"/>
      <c r="R140" s="1"/>
      <c r="S140" s="1"/>
      <c r="T140" s="1"/>
      <c r="U140" s="1"/>
      <c r="V140" s="1"/>
    </row>
    <row r="141" spans="1:22" ht="15" customHeight="1" outlineLevel="1" thickBot="1" x14ac:dyDescent="0.3">
      <c r="B141" s="392" t="s">
        <v>785</v>
      </c>
      <c r="C141" s="392"/>
      <c r="D141" s="393"/>
      <c r="E141" s="19">
        <f>'B Familles'!H223</f>
        <v>0</v>
      </c>
      <c r="F141" s="298" t="s">
        <v>795</v>
      </c>
      <c r="G141" s="16"/>
      <c r="H141" s="6"/>
      <c r="I141" s="1"/>
      <c r="J141" s="332"/>
      <c r="K141" s="1"/>
      <c r="L141" s="1"/>
      <c r="M141" s="1"/>
      <c r="N141" s="1"/>
      <c r="O141" s="1"/>
      <c r="P141" s="1"/>
      <c r="Q141" s="1"/>
      <c r="R141" s="1"/>
      <c r="S141" s="1"/>
      <c r="T141" s="1"/>
      <c r="U141" s="1"/>
      <c r="V141" s="1"/>
    </row>
    <row r="142" spans="1:22" ht="15" customHeight="1" outlineLevel="1" thickBot="1" x14ac:dyDescent="0.35">
      <c r="B142" s="87"/>
      <c r="C142" s="238"/>
      <c r="D142" s="238"/>
      <c r="E142" s="21"/>
      <c r="F142" s="16"/>
      <c r="G142" s="16"/>
      <c r="H142" s="6"/>
      <c r="I142" s="1"/>
      <c r="J142" s="332"/>
      <c r="K142" s="1"/>
      <c r="L142" s="1"/>
      <c r="M142" s="1"/>
      <c r="N142" s="1"/>
      <c r="O142" s="1"/>
      <c r="P142" s="1"/>
      <c r="Q142" s="1"/>
      <c r="R142" s="1"/>
      <c r="S142" s="1"/>
      <c r="T142" s="1"/>
      <c r="U142" s="1"/>
      <c r="V142" s="1"/>
    </row>
    <row r="143" spans="1:22" ht="15" customHeight="1" outlineLevel="1" thickBot="1" x14ac:dyDescent="0.35">
      <c r="B143" s="238" t="s">
        <v>341</v>
      </c>
      <c r="C143" s="87"/>
      <c r="D143" s="87"/>
      <c r="E143" s="14">
        <f>'B Familles'!H224/100</f>
        <v>0</v>
      </c>
      <c r="F143" s="16"/>
      <c r="G143" s="16"/>
      <c r="H143" s="6"/>
      <c r="I143" s="1"/>
      <c r="J143" s="332"/>
      <c r="K143" s="1"/>
      <c r="L143" s="1"/>
      <c r="M143" s="1"/>
      <c r="N143" s="1"/>
      <c r="O143" s="1"/>
      <c r="P143" s="1"/>
      <c r="Q143" s="1"/>
      <c r="R143" s="1"/>
      <c r="S143" s="1"/>
      <c r="T143" s="1"/>
      <c r="U143" s="1"/>
      <c r="V143" s="1"/>
    </row>
    <row r="144" spans="1:22" ht="15" customHeight="1" outlineLevel="1" thickBot="1" x14ac:dyDescent="0.35">
      <c r="B144" s="87"/>
      <c r="C144" s="239"/>
      <c r="D144" s="250"/>
      <c r="E144" s="21"/>
      <c r="F144" s="16"/>
      <c r="G144" s="16"/>
      <c r="H144" s="6"/>
      <c r="I144" s="1"/>
      <c r="J144" s="332"/>
      <c r="K144" s="1"/>
      <c r="L144" s="1"/>
      <c r="M144" s="1"/>
      <c r="N144" s="1"/>
      <c r="O144" s="1"/>
      <c r="P144" s="1"/>
      <c r="Q144" s="1"/>
      <c r="R144" s="1"/>
      <c r="S144" s="1"/>
      <c r="T144" s="1"/>
      <c r="U144" s="1"/>
      <c r="V144" s="1"/>
    </row>
    <row r="145" spans="1:22" ht="15" customHeight="1" outlineLevel="1" thickBot="1" x14ac:dyDescent="0.35">
      <c r="B145" s="238" t="s">
        <v>340</v>
      </c>
      <c r="C145" s="87"/>
      <c r="D145" s="87"/>
      <c r="E145" s="14">
        <f>'B Familles'!H225/100</f>
        <v>0</v>
      </c>
      <c r="F145" s="16"/>
      <c r="G145" s="16"/>
      <c r="H145" s="6"/>
      <c r="I145" s="1"/>
      <c r="J145" s="332"/>
      <c r="K145" s="1"/>
      <c r="L145" s="1"/>
      <c r="M145" s="1"/>
      <c r="N145" s="1"/>
      <c r="O145" s="1"/>
      <c r="P145" s="1"/>
      <c r="Q145" s="1"/>
      <c r="R145" s="1"/>
      <c r="S145" s="1"/>
      <c r="T145" s="1"/>
      <c r="U145" s="1"/>
      <c r="V145" s="1"/>
    </row>
    <row r="146" spans="1:22" ht="15" customHeight="1" x14ac:dyDescent="0.3">
      <c r="A146" s="198"/>
      <c r="B146" s="87"/>
      <c r="C146" s="6"/>
      <c r="D146" s="6"/>
      <c r="E146" s="6"/>
      <c r="F146" s="16"/>
      <c r="G146" s="16"/>
      <c r="H146" s="6"/>
      <c r="I146" s="1"/>
      <c r="J146" s="1"/>
      <c r="K146" s="1"/>
      <c r="L146" s="1"/>
      <c r="M146" s="1"/>
      <c r="N146" s="1"/>
      <c r="O146" s="1"/>
      <c r="P146" s="1"/>
      <c r="Q146" s="1"/>
      <c r="R146" s="1"/>
      <c r="S146" s="1"/>
      <c r="T146" s="1"/>
      <c r="U146" s="1"/>
      <c r="V146" s="1"/>
    </row>
    <row r="147" spans="1:22" ht="15" customHeight="1" x14ac:dyDescent="0.3">
      <c r="A147" s="198" t="s">
        <v>352</v>
      </c>
      <c r="B147" s="244" t="s">
        <v>94</v>
      </c>
      <c r="C147" s="6"/>
      <c r="D147" s="6"/>
      <c r="E147" s="6"/>
      <c r="F147" s="16"/>
      <c r="G147" s="16"/>
      <c r="H147" s="6"/>
      <c r="I147" s="1"/>
      <c r="J147" s="1"/>
      <c r="K147" s="1"/>
      <c r="L147" s="1"/>
      <c r="M147" s="1"/>
      <c r="N147" s="1"/>
      <c r="O147" s="1"/>
      <c r="P147" s="1"/>
      <c r="Q147" s="1"/>
      <c r="R147" s="1"/>
      <c r="S147" s="1"/>
      <c r="T147" s="1"/>
      <c r="U147" s="1"/>
      <c r="V147" s="1"/>
    </row>
    <row r="148" spans="1:22" ht="15" customHeight="1" outlineLevel="1" thickBot="1" x14ac:dyDescent="0.35">
      <c r="B148" s="17"/>
      <c r="C148" s="244"/>
      <c r="D148" s="244"/>
      <c r="E148" s="6"/>
      <c r="F148" s="16"/>
      <c r="G148" s="16"/>
      <c r="H148" s="6"/>
      <c r="I148" s="1"/>
      <c r="J148" s="1" t="s">
        <v>863</v>
      </c>
      <c r="K148" s="1"/>
      <c r="L148" s="1"/>
      <c r="M148" s="1"/>
      <c r="N148" s="1"/>
      <c r="O148" s="1"/>
      <c r="P148" s="1"/>
      <c r="Q148" s="1"/>
      <c r="R148" s="1"/>
      <c r="S148" s="1"/>
      <c r="T148" s="1"/>
      <c r="U148" s="1"/>
      <c r="V148" s="1"/>
    </row>
    <row r="149" spans="1:22" ht="15" customHeight="1" outlineLevel="1" thickBot="1" x14ac:dyDescent="0.35">
      <c r="B149" s="240" t="s">
        <v>103</v>
      </c>
      <c r="C149" s="17"/>
      <c r="D149" s="17"/>
      <c r="E149" s="23">
        <f>'B Familles'!H243/100</f>
        <v>0</v>
      </c>
      <c r="F149" s="16"/>
      <c r="G149" s="16"/>
      <c r="H149" s="6"/>
      <c r="I149" s="1"/>
      <c r="J149" s="332"/>
      <c r="K149" s="1"/>
      <c r="L149" s="1"/>
      <c r="M149" s="1"/>
      <c r="N149" s="1"/>
      <c r="O149" s="1"/>
      <c r="P149" s="1"/>
      <c r="Q149" s="1"/>
      <c r="R149" s="1"/>
      <c r="S149" s="1"/>
      <c r="T149" s="1"/>
      <c r="U149" s="1"/>
      <c r="V149" s="1"/>
    </row>
    <row r="150" spans="1:22" ht="15.75" customHeight="1" outlineLevel="1" thickBot="1" x14ac:dyDescent="0.3">
      <c r="B150" s="20"/>
      <c r="C150" s="240"/>
      <c r="D150" s="240"/>
      <c r="E150" s="6"/>
      <c r="F150" s="16"/>
      <c r="G150" s="16"/>
      <c r="H150" s="6"/>
      <c r="I150" s="1"/>
      <c r="J150" s="332"/>
      <c r="K150" s="1"/>
      <c r="L150" s="1"/>
      <c r="M150" s="1"/>
      <c r="N150" s="1"/>
      <c r="O150" s="1"/>
      <c r="P150" s="1"/>
      <c r="Q150" s="1"/>
      <c r="R150" s="1"/>
      <c r="S150" s="1"/>
      <c r="T150" s="1"/>
      <c r="U150" s="1"/>
      <c r="V150" s="1"/>
    </row>
    <row r="151" spans="1:22" ht="15.75" outlineLevel="1" thickBot="1" x14ac:dyDescent="0.3">
      <c r="B151" s="240" t="s">
        <v>785</v>
      </c>
      <c r="C151" s="5"/>
      <c r="D151" s="5"/>
      <c r="E151" s="19">
        <f>'B Familles'!H242</f>
        <v>0</v>
      </c>
      <c r="F151" s="291" t="s">
        <v>795</v>
      </c>
      <c r="G151" s="6"/>
      <c r="H151" s="6"/>
      <c r="I151" s="1"/>
      <c r="J151" s="332"/>
      <c r="K151" s="1"/>
      <c r="L151" s="1"/>
      <c r="M151" s="1"/>
      <c r="N151" s="1"/>
      <c r="O151" s="1"/>
      <c r="P151" s="1"/>
      <c r="Q151" s="1"/>
      <c r="R151" s="1"/>
      <c r="S151" s="1"/>
      <c r="T151" s="1"/>
      <c r="U151" s="1"/>
      <c r="V151" s="1"/>
    </row>
    <row r="152" spans="1:22" x14ac:dyDescent="0.25">
      <c r="B152" s="240"/>
      <c r="C152" s="5"/>
      <c r="D152" s="5"/>
      <c r="E152" s="251"/>
      <c r="F152" s="6"/>
      <c r="G152" s="6"/>
      <c r="H152" s="6"/>
      <c r="I152" s="1"/>
      <c r="J152" s="1"/>
      <c r="K152" s="1"/>
      <c r="L152" s="1"/>
      <c r="M152" s="1"/>
      <c r="N152" s="1"/>
      <c r="O152" s="1"/>
      <c r="P152" s="1"/>
      <c r="Q152" s="1"/>
      <c r="R152" s="1"/>
      <c r="S152" s="1"/>
      <c r="T152" s="1"/>
      <c r="U152" s="1"/>
      <c r="V152" s="1"/>
    </row>
    <row r="153" spans="1:22" ht="15" customHeight="1" x14ac:dyDescent="0.3">
      <c r="A153" s="198" t="s">
        <v>352</v>
      </c>
      <c r="B153" s="244" t="s">
        <v>676</v>
      </c>
      <c r="C153" s="5"/>
      <c r="D153" s="5"/>
      <c r="E153" s="6"/>
      <c r="F153" s="6"/>
      <c r="G153" s="6"/>
      <c r="H153" s="6"/>
      <c r="I153" s="1"/>
      <c r="J153" s="1"/>
      <c r="K153" s="1"/>
      <c r="L153" s="1"/>
      <c r="M153" s="1"/>
      <c r="N153" s="1"/>
      <c r="O153" s="1"/>
      <c r="P153" s="1"/>
      <c r="Q153" s="1"/>
      <c r="R153" s="1"/>
      <c r="S153" s="1"/>
      <c r="T153" s="1"/>
      <c r="U153" s="1"/>
      <c r="V153" s="1"/>
    </row>
    <row r="154" spans="1:22" ht="15.75" outlineLevel="1" thickBot="1" x14ac:dyDescent="0.3">
      <c r="B154" s="240"/>
      <c r="C154" s="5"/>
      <c r="D154" s="5"/>
      <c r="E154" s="6"/>
      <c r="F154" s="6"/>
      <c r="G154" s="6"/>
      <c r="H154" s="6"/>
      <c r="I154" s="1"/>
      <c r="J154" s="1" t="s">
        <v>863</v>
      </c>
      <c r="K154" s="1"/>
      <c r="L154" s="1"/>
      <c r="M154" s="1"/>
      <c r="N154" s="1"/>
      <c r="O154" s="1"/>
      <c r="P154" s="1"/>
      <c r="Q154" s="1"/>
      <c r="R154" s="1"/>
      <c r="S154" s="1"/>
      <c r="T154" s="1"/>
      <c r="U154" s="1"/>
      <c r="V154" s="1"/>
    </row>
    <row r="155" spans="1:22" ht="15.75" outlineLevel="1" thickBot="1" x14ac:dyDescent="0.3">
      <c r="B155" s="240" t="s">
        <v>722</v>
      </c>
      <c r="C155" s="5"/>
      <c r="D155" s="5"/>
      <c r="E155" s="25">
        <f>'B Familles'!H264/100</f>
        <v>0</v>
      </c>
      <c r="F155" s="6"/>
      <c r="G155" s="6"/>
      <c r="H155" s="6"/>
      <c r="I155" s="1"/>
      <c r="J155" s="332"/>
      <c r="K155" s="1"/>
      <c r="L155" s="1"/>
      <c r="M155" s="1"/>
      <c r="N155" s="1"/>
      <c r="O155" s="1"/>
      <c r="P155" s="1"/>
      <c r="Q155" s="1"/>
      <c r="R155" s="1"/>
      <c r="S155" s="1"/>
      <c r="T155" s="1"/>
      <c r="U155" s="1"/>
      <c r="V155" s="1"/>
    </row>
    <row r="156" spans="1:22" ht="15.75" outlineLevel="1" thickBot="1" x14ac:dyDescent="0.3">
      <c r="B156" s="240"/>
      <c r="C156" s="5"/>
      <c r="D156" s="5"/>
      <c r="E156" s="6"/>
      <c r="F156" s="6"/>
      <c r="G156" s="6"/>
      <c r="H156" s="6"/>
      <c r="I156" s="1"/>
      <c r="J156" s="332"/>
      <c r="K156" s="1"/>
      <c r="L156" s="1"/>
      <c r="M156" s="1"/>
      <c r="N156" s="1"/>
      <c r="O156" s="1"/>
      <c r="P156" s="1"/>
      <c r="Q156" s="1"/>
      <c r="R156" s="1"/>
      <c r="S156" s="1"/>
      <c r="T156" s="1"/>
      <c r="U156" s="1"/>
      <c r="V156" s="1"/>
    </row>
    <row r="157" spans="1:22" ht="15.75" outlineLevel="1" thickBot="1" x14ac:dyDescent="0.3">
      <c r="B157" s="289" t="s">
        <v>785</v>
      </c>
      <c r="C157" s="294"/>
      <c r="D157" s="5"/>
      <c r="E157" s="19">
        <f>'B Familles'!H265</f>
        <v>0</v>
      </c>
      <c r="F157" s="291" t="s">
        <v>795</v>
      </c>
      <c r="G157" s="6"/>
      <c r="H157" s="6"/>
      <c r="I157" s="1"/>
      <c r="J157" s="332"/>
      <c r="K157" s="1"/>
      <c r="L157" s="1"/>
      <c r="M157" s="1"/>
      <c r="N157" s="1"/>
      <c r="O157" s="1"/>
      <c r="P157" s="1"/>
      <c r="Q157" s="1"/>
      <c r="R157" s="1"/>
      <c r="S157" s="1"/>
      <c r="T157" s="1"/>
      <c r="U157" s="1"/>
      <c r="V157" s="1"/>
    </row>
    <row r="158" spans="1:22" ht="15" customHeight="1" x14ac:dyDescent="0.25">
      <c r="A158" s="198"/>
      <c r="B158" s="5"/>
      <c r="C158" s="5"/>
      <c r="D158" s="5"/>
      <c r="E158" s="295"/>
      <c r="F158" s="6"/>
      <c r="G158" s="6"/>
      <c r="H158" s="6"/>
      <c r="I158" s="1"/>
      <c r="J158" s="1"/>
      <c r="K158" s="1"/>
      <c r="L158" s="1"/>
      <c r="M158" s="1"/>
      <c r="N158" s="1"/>
      <c r="O158" s="1"/>
      <c r="P158" s="1"/>
      <c r="Q158" s="1"/>
      <c r="R158" s="1"/>
      <c r="S158" s="1"/>
      <c r="T158" s="1"/>
      <c r="U158" s="1"/>
      <c r="V158" s="1"/>
    </row>
    <row r="159" spans="1:22" ht="15" customHeight="1" x14ac:dyDescent="0.3">
      <c r="A159" s="198" t="s">
        <v>352</v>
      </c>
      <c r="B159" s="17" t="s">
        <v>4</v>
      </c>
      <c r="C159" s="7"/>
      <c r="D159" s="7"/>
      <c r="E159" s="9"/>
      <c r="F159" s="9"/>
      <c r="G159" s="9"/>
      <c r="H159" s="6"/>
      <c r="I159" s="1"/>
      <c r="J159" s="1"/>
      <c r="K159" s="1"/>
      <c r="L159" s="1"/>
      <c r="M159" s="1"/>
      <c r="N159" s="1"/>
      <c r="O159" s="1"/>
      <c r="P159" s="1"/>
      <c r="Q159" s="1"/>
      <c r="R159" s="1"/>
      <c r="S159" s="1"/>
      <c r="T159" s="1"/>
      <c r="U159" s="1"/>
      <c r="V159" s="1"/>
    </row>
    <row r="160" spans="1:22" ht="15.75" customHeight="1" outlineLevel="1" thickBot="1" x14ac:dyDescent="0.3">
      <c r="B160" s="7"/>
      <c r="C160" s="238"/>
      <c r="D160" s="238"/>
      <c r="E160" s="6" t="s">
        <v>89</v>
      </c>
      <c r="F160" s="9"/>
      <c r="G160" s="9"/>
      <c r="H160" s="6"/>
      <c r="I160" s="1"/>
      <c r="J160" s="1" t="s">
        <v>863</v>
      </c>
      <c r="K160" s="1"/>
      <c r="L160" s="1"/>
      <c r="M160" s="1"/>
      <c r="N160" s="1"/>
      <c r="O160" s="1"/>
      <c r="P160" s="1"/>
      <c r="Q160" s="1"/>
      <c r="R160" s="1"/>
      <c r="S160" s="1"/>
      <c r="T160" s="1"/>
      <c r="U160" s="1"/>
      <c r="V160" s="1"/>
    </row>
    <row r="161" spans="1:22" ht="15.75" outlineLevel="1" thickBot="1" x14ac:dyDescent="0.3">
      <c r="B161" s="238" t="s">
        <v>61</v>
      </c>
      <c r="C161" s="7"/>
      <c r="D161" s="7"/>
      <c r="E161" s="10">
        <f>'B Familles'!H285/100</f>
        <v>0</v>
      </c>
      <c r="F161" s="9"/>
      <c r="G161" s="9"/>
      <c r="H161" s="6"/>
      <c r="I161" s="1"/>
      <c r="J161" s="332"/>
      <c r="K161" s="1"/>
      <c r="L161" s="1"/>
      <c r="M161" s="1"/>
      <c r="N161" s="1"/>
      <c r="O161" s="1"/>
      <c r="P161" s="1"/>
      <c r="Q161" s="1"/>
      <c r="R161" s="1"/>
      <c r="S161" s="1"/>
      <c r="T161" s="1"/>
      <c r="U161" s="1"/>
      <c r="V161" s="1"/>
    </row>
    <row r="162" spans="1:22" ht="15.75" customHeight="1" outlineLevel="1" thickBot="1" x14ac:dyDescent="0.3">
      <c r="B162" s="7"/>
      <c r="C162" s="238"/>
      <c r="D162" s="238"/>
      <c r="E162" s="6"/>
      <c r="F162" s="9"/>
      <c r="G162" s="9"/>
      <c r="H162" s="6"/>
      <c r="I162" s="1"/>
      <c r="J162" s="332"/>
      <c r="K162" s="1"/>
      <c r="L162" s="1"/>
      <c r="M162" s="1"/>
      <c r="N162" s="1"/>
      <c r="O162" s="1"/>
      <c r="P162" s="1"/>
      <c r="Q162" s="1"/>
      <c r="R162" s="1"/>
      <c r="S162" s="1"/>
      <c r="T162" s="1"/>
      <c r="U162" s="1"/>
      <c r="V162" s="1"/>
    </row>
    <row r="163" spans="1:22" ht="15.75" outlineLevel="1" thickBot="1" x14ac:dyDescent="0.3">
      <c r="B163" s="238" t="s">
        <v>62</v>
      </c>
      <c r="C163" s="7"/>
      <c r="D163" s="7"/>
      <c r="E163" s="15">
        <f>'B Familles'!H286/100</f>
        <v>0</v>
      </c>
      <c r="F163" s="9"/>
      <c r="G163" s="9"/>
      <c r="H163" s="6"/>
      <c r="I163" s="1"/>
      <c r="J163" s="332"/>
      <c r="K163" s="1"/>
      <c r="L163" s="1"/>
      <c r="M163" s="1"/>
      <c r="N163" s="1"/>
      <c r="O163" s="1"/>
      <c r="P163" s="1"/>
      <c r="Q163" s="1"/>
      <c r="R163" s="1"/>
      <c r="S163" s="1"/>
      <c r="T163" s="1"/>
      <c r="U163" s="1"/>
      <c r="V163" s="1"/>
    </row>
    <row r="164" spans="1:22" ht="15" customHeight="1" outlineLevel="1" thickBot="1" x14ac:dyDescent="0.3">
      <c r="B164" s="7"/>
      <c r="C164" s="238"/>
      <c r="D164" s="238"/>
      <c r="E164" s="6"/>
      <c r="F164" s="9"/>
      <c r="G164" s="9"/>
      <c r="H164" s="6"/>
      <c r="I164" s="1"/>
      <c r="J164" s="332"/>
      <c r="K164" s="1"/>
      <c r="L164" s="1"/>
      <c r="M164" s="1"/>
      <c r="N164" s="1"/>
      <c r="O164" s="1"/>
      <c r="P164" s="1"/>
      <c r="Q164" s="1"/>
      <c r="R164" s="1"/>
      <c r="S164" s="1"/>
      <c r="T164" s="1"/>
      <c r="U164" s="1"/>
      <c r="V164" s="1"/>
    </row>
    <row r="165" spans="1:22" ht="15" customHeight="1" outlineLevel="1" thickBot="1" x14ac:dyDescent="0.3">
      <c r="B165" s="392" t="s">
        <v>761</v>
      </c>
      <c r="C165" s="392"/>
      <c r="D165" s="393"/>
      <c r="E165" s="89">
        <f>'B Familles'!H287</f>
        <v>0</v>
      </c>
      <c r="F165" s="299" t="s">
        <v>797</v>
      </c>
      <c r="G165" s="9"/>
      <c r="H165" s="6"/>
      <c r="I165" s="1"/>
      <c r="J165" s="332"/>
      <c r="K165" s="1"/>
      <c r="L165" s="1"/>
      <c r="M165" s="1"/>
      <c r="N165" s="1"/>
      <c r="O165" s="1"/>
      <c r="P165" s="1"/>
      <c r="Q165" s="1"/>
      <c r="R165" s="1"/>
      <c r="S165" s="1"/>
      <c r="T165" s="1"/>
      <c r="U165" s="1"/>
      <c r="V165" s="1"/>
    </row>
    <row r="166" spans="1:22" ht="15" customHeight="1" x14ac:dyDescent="0.25">
      <c r="A166" s="198"/>
      <c r="B166" s="7"/>
      <c r="C166" s="5"/>
      <c r="D166" s="5"/>
      <c r="E166" s="6"/>
      <c r="F166" s="9"/>
      <c r="G166" s="9"/>
      <c r="H166" s="6"/>
      <c r="I166" s="1"/>
      <c r="J166" s="1"/>
      <c r="K166" s="1"/>
      <c r="L166" s="1"/>
      <c r="M166" s="1"/>
      <c r="N166" s="1"/>
      <c r="O166" s="1"/>
      <c r="P166" s="1"/>
      <c r="Q166" s="1"/>
      <c r="R166" s="1"/>
      <c r="S166" s="1"/>
      <c r="T166" s="1"/>
      <c r="U166" s="1"/>
      <c r="V166" s="1"/>
    </row>
    <row r="167" spans="1:22" ht="15" customHeight="1" x14ac:dyDescent="0.3">
      <c r="A167" s="198" t="s">
        <v>352</v>
      </c>
      <c r="B167" s="17" t="s">
        <v>92</v>
      </c>
      <c r="C167" s="5"/>
      <c r="D167" s="5"/>
      <c r="E167" s="6"/>
      <c r="F167" s="9"/>
      <c r="G167" s="9"/>
      <c r="H167" s="6"/>
      <c r="I167" s="1"/>
      <c r="J167" s="1"/>
      <c r="K167" s="1"/>
      <c r="L167" s="1"/>
      <c r="M167" s="1"/>
      <c r="N167" s="1"/>
      <c r="O167" s="1"/>
      <c r="P167" s="1"/>
      <c r="Q167" s="1"/>
      <c r="R167" s="1"/>
      <c r="S167" s="1"/>
      <c r="T167" s="1"/>
      <c r="U167" s="1"/>
      <c r="V167" s="1"/>
    </row>
    <row r="168" spans="1:22" ht="15.75" customHeight="1" outlineLevel="1" thickBot="1" x14ac:dyDescent="0.3">
      <c r="B168" s="5"/>
      <c r="C168" s="238"/>
      <c r="D168" s="245"/>
      <c r="E168" s="21"/>
      <c r="F168" s="9"/>
      <c r="G168" s="9"/>
      <c r="H168" s="6"/>
      <c r="I168" s="1"/>
      <c r="J168" s="1" t="s">
        <v>863</v>
      </c>
      <c r="K168" s="1"/>
      <c r="L168" s="1"/>
      <c r="M168" s="1"/>
      <c r="N168" s="1"/>
      <c r="O168" s="1"/>
      <c r="P168" s="1"/>
      <c r="Q168" s="1"/>
      <c r="R168" s="1"/>
      <c r="S168" s="1"/>
      <c r="T168" s="1"/>
      <c r="U168" s="1"/>
      <c r="V168" s="1"/>
    </row>
    <row r="169" spans="1:22" ht="15.75" outlineLevel="1" thickBot="1" x14ac:dyDescent="0.3">
      <c r="B169" s="238" t="s">
        <v>126</v>
      </c>
      <c r="C169" s="5"/>
      <c r="D169" s="5"/>
      <c r="E169" s="25">
        <f>'B Familles'!H305/100</f>
        <v>0</v>
      </c>
      <c r="F169" s="9"/>
      <c r="G169" s="9"/>
      <c r="H169" s="6"/>
      <c r="I169" s="1"/>
      <c r="J169" s="332"/>
      <c r="K169" s="1"/>
      <c r="L169" s="1"/>
      <c r="M169" s="1"/>
      <c r="N169" s="1"/>
      <c r="O169" s="1"/>
      <c r="P169" s="1"/>
      <c r="Q169" s="1"/>
      <c r="R169" s="1"/>
      <c r="S169" s="1"/>
      <c r="T169" s="1"/>
      <c r="U169" s="1"/>
      <c r="V169" s="1"/>
    </row>
    <row r="170" spans="1:22" ht="15.75" customHeight="1" outlineLevel="1" thickBot="1" x14ac:dyDescent="0.3">
      <c r="B170" s="5"/>
      <c r="C170" s="238"/>
      <c r="D170" s="245"/>
      <c r="E170" s="21"/>
      <c r="F170" s="9"/>
      <c r="G170" s="9"/>
      <c r="H170" s="6"/>
      <c r="I170" s="1"/>
      <c r="J170" s="332"/>
      <c r="K170" s="1"/>
      <c r="L170" s="1"/>
      <c r="M170" s="1"/>
      <c r="N170" s="1"/>
      <c r="O170" s="1"/>
      <c r="P170" s="1"/>
      <c r="Q170" s="1"/>
      <c r="R170" s="1"/>
      <c r="S170" s="1"/>
      <c r="T170" s="1"/>
      <c r="U170" s="1"/>
      <c r="V170" s="1"/>
    </row>
    <row r="171" spans="1:22" ht="15.75" outlineLevel="1" thickBot="1" x14ac:dyDescent="0.3">
      <c r="B171" s="238" t="s">
        <v>127</v>
      </c>
      <c r="C171" s="5"/>
      <c r="D171" s="5"/>
      <c r="E171" s="25">
        <f>'B Familles'!H306/100</f>
        <v>0</v>
      </c>
      <c r="F171" s="9"/>
      <c r="G171" s="9"/>
      <c r="H171" s="6"/>
      <c r="I171" s="1"/>
      <c r="J171" s="332"/>
      <c r="K171" s="1"/>
      <c r="L171" s="1"/>
      <c r="M171" s="1"/>
      <c r="N171" s="1"/>
      <c r="O171" s="1"/>
      <c r="P171" s="1"/>
      <c r="Q171" s="1"/>
      <c r="R171" s="1"/>
      <c r="S171" s="1"/>
      <c r="T171" s="1"/>
      <c r="U171" s="1"/>
      <c r="V171" s="1"/>
    </row>
    <row r="172" spans="1:22" ht="15" customHeight="1" outlineLevel="1" thickBot="1" x14ac:dyDescent="0.3">
      <c r="B172" s="5"/>
      <c r="C172" s="238"/>
      <c r="D172" s="238"/>
      <c r="E172" s="6"/>
      <c r="F172" s="9"/>
      <c r="G172" s="9"/>
      <c r="H172" s="6"/>
      <c r="I172" s="1"/>
      <c r="J172" s="332"/>
      <c r="K172" s="1"/>
      <c r="L172" s="1"/>
      <c r="M172" s="1"/>
      <c r="N172" s="1"/>
      <c r="O172" s="1"/>
      <c r="P172" s="1"/>
      <c r="Q172" s="1"/>
      <c r="R172" s="1"/>
      <c r="S172" s="1"/>
      <c r="T172" s="1"/>
      <c r="U172" s="1"/>
      <c r="V172" s="1"/>
    </row>
    <row r="173" spans="1:22" ht="15" customHeight="1" outlineLevel="1" thickBot="1" x14ac:dyDescent="0.3">
      <c r="B173" s="392" t="s">
        <v>129</v>
      </c>
      <c r="C173" s="392"/>
      <c r="D173" s="393"/>
      <c r="E173" s="25">
        <f>'B Familles'!H307/100</f>
        <v>0</v>
      </c>
      <c r="F173" s="9"/>
      <c r="G173" s="9"/>
      <c r="H173" s="6"/>
      <c r="I173" s="1"/>
      <c r="J173" s="332"/>
      <c r="K173" s="1"/>
      <c r="L173" s="1"/>
      <c r="M173" s="1"/>
      <c r="N173" s="1"/>
      <c r="O173" s="1"/>
      <c r="P173" s="1"/>
      <c r="Q173" s="1"/>
      <c r="R173" s="1"/>
      <c r="S173" s="1"/>
      <c r="T173" s="1"/>
      <c r="U173" s="1"/>
      <c r="V173" s="1"/>
    </row>
    <row r="174" spans="1:22" ht="15" customHeight="1" outlineLevel="1" thickBot="1" x14ac:dyDescent="0.3">
      <c r="B174" s="5"/>
      <c r="C174" s="241"/>
      <c r="D174" s="241"/>
      <c r="E174" s="6"/>
      <c r="F174" s="9"/>
      <c r="G174" s="9"/>
      <c r="H174" s="6"/>
      <c r="I174" s="1"/>
      <c r="J174" s="332"/>
      <c r="K174" s="1"/>
      <c r="L174" s="1"/>
      <c r="M174" s="1"/>
      <c r="N174" s="1"/>
      <c r="O174" s="1"/>
      <c r="P174" s="1"/>
      <c r="Q174" s="1"/>
      <c r="R174" s="1"/>
      <c r="S174" s="1"/>
      <c r="T174" s="1"/>
      <c r="U174" s="1"/>
      <c r="V174" s="1"/>
    </row>
    <row r="175" spans="1:22" ht="15.75" outlineLevel="1" thickBot="1" x14ac:dyDescent="0.3">
      <c r="B175" s="241" t="s">
        <v>128</v>
      </c>
      <c r="C175" s="5"/>
      <c r="D175" s="5"/>
      <c r="E175" s="25">
        <f>'B Familles'!H308/100</f>
        <v>0</v>
      </c>
      <c r="F175" s="6"/>
      <c r="G175" s="6"/>
      <c r="H175" s="6"/>
      <c r="I175" s="1"/>
      <c r="J175" s="332"/>
      <c r="K175" s="1"/>
      <c r="L175" s="1"/>
      <c r="M175" s="1"/>
      <c r="N175" s="49"/>
      <c r="O175" s="1"/>
      <c r="P175" s="1"/>
      <c r="Q175" s="1"/>
      <c r="R175" s="1"/>
      <c r="S175" s="1"/>
      <c r="T175" s="1"/>
      <c r="U175" s="1"/>
      <c r="V175" s="1"/>
    </row>
    <row r="176" spans="1:22" x14ac:dyDescent="0.25">
      <c r="B176" s="5"/>
      <c r="C176" s="6"/>
      <c r="D176" s="6"/>
      <c r="E176" s="6"/>
      <c r="F176" s="6"/>
      <c r="G176" s="6"/>
      <c r="H176" s="6"/>
      <c r="I176" s="1"/>
      <c r="J176" s="1"/>
      <c r="K176" s="1"/>
      <c r="L176" s="1"/>
      <c r="M176" s="1"/>
      <c r="N176" s="1"/>
      <c r="O176" s="1"/>
      <c r="P176" s="1"/>
      <c r="Q176" s="1"/>
      <c r="R176" s="1"/>
      <c r="S176" s="1"/>
      <c r="T176" s="1"/>
      <c r="U176" s="1"/>
      <c r="V176" s="1"/>
    </row>
    <row r="177" spans="2:22" x14ac:dyDescent="0.25">
      <c r="B177" s="1"/>
      <c r="C177" s="1"/>
      <c r="D177" s="1"/>
      <c r="E177" s="1"/>
      <c r="F177" s="1"/>
      <c r="G177" s="1"/>
      <c r="H177" s="1"/>
      <c r="I177" s="1"/>
      <c r="J177" s="1"/>
      <c r="K177" s="1"/>
      <c r="L177" s="1"/>
      <c r="M177" s="1"/>
      <c r="N177" s="1"/>
      <c r="O177" s="1"/>
      <c r="P177" s="1"/>
      <c r="Q177" s="1"/>
      <c r="R177" s="1"/>
      <c r="S177" s="1"/>
      <c r="T177" s="1"/>
      <c r="U177" s="1"/>
      <c r="V177" s="1"/>
    </row>
    <row r="178" spans="2:22" x14ac:dyDescent="0.25">
      <c r="B178" s="1"/>
      <c r="C178" s="1"/>
      <c r="D178" s="1"/>
      <c r="E178" s="1"/>
      <c r="F178" s="1"/>
      <c r="G178" s="1"/>
      <c r="H178" s="1"/>
      <c r="I178" s="1"/>
      <c r="J178" s="1"/>
      <c r="K178" s="1"/>
      <c r="L178" s="1"/>
      <c r="M178" s="1"/>
      <c r="N178" s="1"/>
      <c r="O178" s="1"/>
      <c r="P178" s="1"/>
      <c r="Q178" s="1"/>
      <c r="R178" s="1"/>
      <c r="S178" s="1"/>
      <c r="T178" s="1"/>
      <c r="U178" s="1"/>
      <c r="V178" s="1"/>
    </row>
    <row r="179" spans="2:22" x14ac:dyDescent="0.25">
      <c r="B179" s="1"/>
      <c r="C179" s="1"/>
      <c r="D179" s="1"/>
      <c r="E179" s="1"/>
      <c r="F179" s="1"/>
      <c r="G179" s="1"/>
      <c r="H179" s="1"/>
      <c r="I179" s="1"/>
      <c r="J179" s="1"/>
      <c r="K179" s="1"/>
      <c r="L179" s="1"/>
      <c r="M179" s="1"/>
      <c r="N179" s="1"/>
      <c r="O179" s="1"/>
      <c r="P179" s="1"/>
      <c r="Q179" s="1"/>
      <c r="R179" s="1"/>
      <c r="S179" s="1"/>
      <c r="T179" s="1"/>
      <c r="U179" s="1"/>
      <c r="V179" s="1"/>
    </row>
    <row r="180" spans="2:22" x14ac:dyDescent="0.25">
      <c r="B180" s="1"/>
      <c r="C180" s="1"/>
      <c r="D180" s="1"/>
      <c r="E180" s="1"/>
      <c r="F180" s="1"/>
      <c r="G180" s="1"/>
      <c r="H180" s="1"/>
      <c r="I180" s="1"/>
      <c r="J180" s="1"/>
      <c r="K180" s="1"/>
      <c r="L180" s="1"/>
      <c r="M180" s="1"/>
      <c r="N180" s="1"/>
      <c r="O180" s="1"/>
      <c r="P180" s="1"/>
      <c r="Q180" s="1"/>
      <c r="R180" s="1"/>
      <c r="S180" s="1"/>
      <c r="T180" s="1"/>
      <c r="U180" s="1"/>
      <c r="V180" s="1"/>
    </row>
    <row r="181" spans="2:22" x14ac:dyDescent="0.25">
      <c r="B181" s="1"/>
      <c r="C181" s="1"/>
      <c r="D181" s="1"/>
      <c r="E181" s="1"/>
      <c r="F181" s="1"/>
      <c r="G181" s="1"/>
      <c r="H181" s="1"/>
      <c r="I181" s="1"/>
      <c r="J181" s="1"/>
      <c r="K181" s="1"/>
      <c r="L181" s="1"/>
      <c r="M181" s="1"/>
      <c r="N181" s="1"/>
      <c r="O181" s="1"/>
      <c r="P181" s="1"/>
      <c r="Q181" s="1"/>
      <c r="R181" s="1"/>
      <c r="S181" s="1"/>
      <c r="T181" s="1"/>
      <c r="U181" s="1"/>
      <c r="V181" s="1"/>
    </row>
    <row r="182" spans="2:22" x14ac:dyDescent="0.25">
      <c r="B182" s="1"/>
      <c r="C182" s="1"/>
      <c r="D182" s="1"/>
      <c r="E182" s="1"/>
      <c r="F182" s="1"/>
      <c r="G182" s="1"/>
      <c r="H182" s="1"/>
      <c r="I182" s="1"/>
      <c r="J182" s="1"/>
      <c r="K182" s="1"/>
      <c r="L182" s="1"/>
      <c r="M182" s="1"/>
      <c r="N182" s="1"/>
      <c r="O182" s="1"/>
      <c r="P182" s="1"/>
      <c r="Q182" s="1"/>
      <c r="R182" s="1"/>
      <c r="S182" s="1"/>
      <c r="T182" s="1"/>
      <c r="U182" s="1"/>
      <c r="V182" s="1"/>
    </row>
    <row r="183" spans="2:22" x14ac:dyDescent="0.25">
      <c r="B183" s="1"/>
      <c r="C183" s="1"/>
      <c r="D183" s="1"/>
      <c r="E183" s="1"/>
      <c r="F183" s="1"/>
      <c r="G183" s="1"/>
      <c r="H183" s="1"/>
      <c r="I183" s="1"/>
      <c r="J183" s="1"/>
      <c r="K183" s="1"/>
      <c r="L183" s="1"/>
      <c r="M183" s="1"/>
      <c r="N183" s="1"/>
      <c r="O183" s="1"/>
      <c r="P183" s="1"/>
      <c r="Q183" s="1"/>
      <c r="R183" s="1"/>
      <c r="S183" s="1"/>
      <c r="T183" s="1"/>
      <c r="U183" s="1"/>
    </row>
    <row r="184" spans="2:22" x14ac:dyDescent="0.25">
      <c r="B184" s="1"/>
      <c r="C184" s="1"/>
      <c r="D184" s="1"/>
      <c r="E184" s="1"/>
      <c r="F184" s="1"/>
      <c r="G184" s="1"/>
      <c r="H184" s="1"/>
      <c r="I184" s="1"/>
      <c r="J184" s="1"/>
      <c r="K184" s="1"/>
      <c r="L184" s="1"/>
      <c r="M184" s="1"/>
      <c r="N184" s="1"/>
      <c r="O184" s="1"/>
      <c r="P184" s="1"/>
      <c r="Q184" s="1"/>
      <c r="R184" s="1"/>
      <c r="S184" s="1"/>
      <c r="T184" s="1"/>
      <c r="U184" s="1"/>
    </row>
    <row r="185" spans="2:22" x14ac:dyDescent="0.25">
      <c r="B185" s="1"/>
      <c r="C185" s="1"/>
      <c r="D185" s="1"/>
      <c r="E185" s="1"/>
      <c r="F185" s="1"/>
      <c r="G185" s="1"/>
      <c r="H185" s="1"/>
      <c r="I185" s="1"/>
      <c r="J185" s="1"/>
      <c r="K185" s="1"/>
      <c r="L185" s="1"/>
      <c r="M185" s="1"/>
      <c r="N185" s="1"/>
      <c r="O185" s="1"/>
      <c r="P185" s="1"/>
      <c r="Q185" s="1"/>
      <c r="R185" s="1"/>
      <c r="S185" s="1"/>
      <c r="T185" s="1"/>
      <c r="U185" s="1"/>
    </row>
    <row r="186" spans="2:22" x14ac:dyDescent="0.25">
      <c r="B186" s="1"/>
      <c r="C186" s="1"/>
      <c r="D186" s="1"/>
      <c r="E186" s="1"/>
      <c r="F186" s="1"/>
      <c r="G186" s="1"/>
      <c r="H186" s="1"/>
      <c r="I186" s="1"/>
      <c r="J186" s="1"/>
      <c r="K186" s="1"/>
      <c r="L186" s="1"/>
      <c r="M186" s="1"/>
      <c r="N186" s="1"/>
      <c r="O186" s="1"/>
      <c r="P186" s="1"/>
      <c r="Q186" s="1"/>
      <c r="R186" s="1"/>
      <c r="S186" s="1"/>
      <c r="T186" s="1"/>
      <c r="U186" s="1"/>
    </row>
    <row r="187" spans="2:22" x14ac:dyDescent="0.25">
      <c r="B187" s="1"/>
      <c r="C187" s="1"/>
      <c r="D187" s="1"/>
      <c r="E187" s="1"/>
      <c r="F187" s="1"/>
      <c r="G187" s="1"/>
      <c r="H187" s="1"/>
      <c r="I187" s="1"/>
      <c r="J187" s="1"/>
      <c r="K187" s="1"/>
      <c r="L187" s="1"/>
      <c r="M187" s="1"/>
      <c r="N187" s="1"/>
      <c r="O187" s="1"/>
      <c r="P187" s="1"/>
      <c r="Q187" s="1"/>
      <c r="R187" s="1"/>
      <c r="S187" s="1"/>
      <c r="T187" s="1"/>
      <c r="U187" s="1"/>
    </row>
    <row r="188" spans="2:22" x14ac:dyDescent="0.25">
      <c r="B188" s="1"/>
      <c r="C188" s="1"/>
      <c r="D188" s="1"/>
      <c r="E188" s="1"/>
      <c r="F188" s="1"/>
      <c r="G188" s="1"/>
      <c r="H188" s="1"/>
      <c r="I188" s="1"/>
      <c r="J188" s="1"/>
      <c r="K188" s="1"/>
      <c r="L188" s="1"/>
      <c r="M188" s="1"/>
      <c r="N188" s="1"/>
      <c r="O188" s="1"/>
      <c r="P188" s="1"/>
      <c r="Q188" s="1"/>
      <c r="R188" s="1"/>
      <c r="S188" s="1"/>
      <c r="T188" s="1"/>
      <c r="U188" s="1"/>
    </row>
    <row r="189" spans="2:22" x14ac:dyDescent="0.25">
      <c r="B189" s="1"/>
      <c r="C189" s="1"/>
      <c r="D189" s="1"/>
      <c r="E189" s="1"/>
      <c r="F189" s="1"/>
      <c r="G189" s="1"/>
      <c r="H189" s="1"/>
      <c r="I189" s="1"/>
      <c r="J189" s="1"/>
      <c r="K189" s="1"/>
      <c r="L189" s="1"/>
      <c r="M189" s="1"/>
      <c r="N189" s="1"/>
      <c r="O189" s="1"/>
      <c r="P189" s="1"/>
      <c r="Q189" s="1"/>
      <c r="R189" s="1"/>
      <c r="S189" s="1"/>
      <c r="T189" s="1"/>
      <c r="U189" s="1"/>
    </row>
    <row r="190" spans="2:22" x14ac:dyDescent="0.25">
      <c r="B190" s="1"/>
      <c r="C190" s="1"/>
      <c r="D190" s="1"/>
      <c r="E190" s="1"/>
      <c r="F190" s="1"/>
      <c r="G190" s="1"/>
      <c r="H190" s="1"/>
      <c r="I190" s="1"/>
      <c r="J190" s="1"/>
      <c r="K190" s="1"/>
      <c r="L190" s="1"/>
      <c r="M190" s="1"/>
      <c r="N190" s="1"/>
      <c r="O190" s="1"/>
      <c r="P190" s="1"/>
      <c r="Q190" s="1"/>
      <c r="R190" s="1"/>
      <c r="S190" s="1"/>
      <c r="T190" s="1"/>
      <c r="U190" s="1"/>
    </row>
    <row r="191" spans="2:22" x14ac:dyDescent="0.25">
      <c r="B191" s="1"/>
      <c r="C191" s="1"/>
      <c r="D191" s="1"/>
      <c r="E191" s="1"/>
      <c r="F191" s="1"/>
      <c r="G191" s="1"/>
      <c r="H191" s="1"/>
      <c r="I191" s="1"/>
      <c r="J191" s="1"/>
      <c r="K191" s="1"/>
      <c r="L191" s="1"/>
      <c r="M191" s="1"/>
      <c r="N191" s="1"/>
      <c r="O191" s="1"/>
      <c r="P191" s="1"/>
      <c r="Q191" s="1"/>
      <c r="R191" s="1"/>
      <c r="S191" s="1"/>
      <c r="T191" s="1"/>
      <c r="U191" s="1"/>
    </row>
    <row r="192" spans="2:22" x14ac:dyDescent="0.25">
      <c r="B192" s="1"/>
      <c r="C192" s="1"/>
      <c r="D192" s="1"/>
      <c r="E192" s="1"/>
      <c r="F192" s="1"/>
      <c r="G192" s="1"/>
      <c r="H192" s="1"/>
      <c r="I192" s="1"/>
      <c r="J192" s="1"/>
      <c r="K192" s="1"/>
      <c r="L192" s="1"/>
      <c r="M192" s="1"/>
      <c r="N192" s="1"/>
      <c r="O192" s="1"/>
      <c r="P192" s="1"/>
      <c r="Q192" s="1"/>
      <c r="R192" s="1"/>
      <c r="S192" s="1"/>
      <c r="T192" s="1"/>
      <c r="U192" s="1"/>
    </row>
    <row r="193" spans="2:21" x14ac:dyDescent="0.25">
      <c r="B193" s="1"/>
      <c r="C193" s="1"/>
      <c r="D193" s="1"/>
      <c r="E193" s="1"/>
      <c r="F193" s="1"/>
      <c r="G193" s="1"/>
      <c r="H193" s="1"/>
      <c r="I193" s="1"/>
      <c r="J193" s="1"/>
      <c r="K193" s="1"/>
      <c r="L193" s="1"/>
      <c r="M193" s="1"/>
      <c r="N193" s="1"/>
      <c r="O193" s="1"/>
      <c r="P193" s="1"/>
      <c r="Q193" s="1"/>
      <c r="R193" s="1"/>
      <c r="S193" s="1"/>
      <c r="T193" s="1"/>
      <c r="U193" s="1"/>
    </row>
    <row r="194" spans="2:21" x14ac:dyDescent="0.25">
      <c r="B194" s="1"/>
      <c r="C194" s="1"/>
      <c r="D194" s="1"/>
      <c r="E194" s="1"/>
      <c r="F194" s="1"/>
      <c r="G194" s="1"/>
      <c r="H194" s="1"/>
      <c r="I194" s="1"/>
      <c r="J194" s="1"/>
      <c r="K194" s="1"/>
      <c r="L194" s="1"/>
      <c r="M194" s="1"/>
      <c r="N194" s="1"/>
      <c r="O194" s="1"/>
      <c r="P194" s="1"/>
      <c r="Q194" s="1"/>
      <c r="R194" s="1"/>
      <c r="S194" s="1"/>
      <c r="T194" s="1"/>
      <c r="U194" s="1"/>
    </row>
    <row r="195" spans="2:21" x14ac:dyDescent="0.25">
      <c r="B195" s="1"/>
      <c r="C195" s="1"/>
      <c r="D195" s="1"/>
      <c r="E195" s="1"/>
      <c r="F195" s="1"/>
      <c r="G195" s="1"/>
      <c r="H195" s="1"/>
      <c r="I195" s="1"/>
      <c r="J195" s="1"/>
      <c r="K195" s="1"/>
      <c r="L195" s="1"/>
      <c r="M195" s="1"/>
      <c r="N195" s="1"/>
      <c r="O195" s="1"/>
      <c r="P195" s="1"/>
      <c r="Q195" s="1"/>
      <c r="R195" s="1"/>
      <c r="S195" s="1"/>
      <c r="T195" s="1"/>
      <c r="U195" s="1"/>
    </row>
    <row r="196" spans="2:21" x14ac:dyDescent="0.25">
      <c r="B196" s="1"/>
      <c r="C196" s="1"/>
      <c r="D196" s="1"/>
      <c r="E196" s="1"/>
      <c r="F196" s="1"/>
      <c r="G196" s="1"/>
      <c r="H196" s="1"/>
      <c r="I196" s="1"/>
      <c r="J196" s="1"/>
      <c r="K196" s="1"/>
      <c r="L196" s="1"/>
      <c r="M196" s="1"/>
      <c r="N196" s="1"/>
      <c r="O196" s="1"/>
      <c r="P196" s="1"/>
      <c r="Q196" s="1"/>
      <c r="R196" s="1"/>
      <c r="S196" s="1"/>
      <c r="T196" s="1"/>
      <c r="U196" s="1"/>
    </row>
    <row r="197" spans="2:21" x14ac:dyDescent="0.25">
      <c r="B197" s="1"/>
      <c r="C197" s="1"/>
      <c r="D197" s="1"/>
      <c r="E197" s="1"/>
      <c r="F197" s="1"/>
      <c r="G197" s="1"/>
      <c r="H197" s="1"/>
      <c r="I197" s="1"/>
      <c r="J197" s="1"/>
      <c r="K197" s="1"/>
      <c r="L197" s="1"/>
      <c r="M197" s="1"/>
      <c r="N197" s="1"/>
      <c r="O197" s="1"/>
      <c r="P197" s="1"/>
      <c r="Q197" s="1"/>
      <c r="R197" s="1"/>
      <c r="S197" s="1"/>
      <c r="T197" s="1"/>
      <c r="U197" s="1"/>
    </row>
    <row r="198" spans="2:21" x14ac:dyDescent="0.25">
      <c r="B198" s="1"/>
      <c r="C198" s="1"/>
      <c r="D198" s="1"/>
      <c r="E198" s="1"/>
      <c r="F198" s="1"/>
      <c r="G198" s="1"/>
      <c r="H198" s="1"/>
      <c r="I198" s="1"/>
      <c r="J198" s="1"/>
      <c r="K198" s="1"/>
      <c r="L198" s="1"/>
      <c r="M198" s="1"/>
      <c r="N198" s="1"/>
      <c r="O198" s="1"/>
      <c r="P198" s="1"/>
      <c r="Q198" s="1"/>
      <c r="R198" s="1"/>
      <c r="S198" s="1"/>
      <c r="T198" s="1"/>
      <c r="U198" s="1"/>
    </row>
    <row r="199" spans="2:21" x14ac:dyDescent="0.25">
      <c r="B199" s="1"/>
      <c r="C199" s="1"/>
      <c r="D199" s="1"/>
      <c r="E199" s="1"/>
      <c r="F199" s="1"/>
      <c r="G199" s="1"/>
      <c r="H199" s="1"/>
      <c r="I199" s="1"/>
      <c r="J199" s="1"/>
      <c r="K199" s="1"/>
      <c r="L199" s="1"/>
      <c r="M199" s="1"/>
      <c r="N199" s="1"/>
      <c r="O199" s="1"/>
      <c r="P199" s="1"/>
      <c r="Q199" s="1"/>
      <c r="R199" s="1"/>
      <c r="S199" s="1"/>
      <c r="T199" s="1"/>
      <c r="U199" s="1"/>
    </row>
    <row r="200" spans="2:21" x14ac:dyDescent="0.25">
      <c r="B200" s="1"/>
      <c r="C200" s="1"/>
      <c r="D200" s="1"/>
      <c r="E200" s="1"/>
      <c r="F200" s="1"/>
      <c r="G200" s="1"/>
      <c r="H200" s="1"/>
      <c r="I200" s="1"/>
      <c r="J200" s="1"/>
      <c r="K200" s="1"/>
      <c r="L200" s="1"/>
      <c r="M200" s="1"/>
      <c r="N200" s="1"/>
      <c r="O200" s="1"/>
      <c r="P200" s="1"/>
      <c r="Q200" s="1"/>
      <c r="R200" s="1"/>
      <c r="S200" s="1"/>
      <c r="T200" s="1"/>
      <c r="U200" s="1"/>
    </row>
    <row r="201" spans="2:21" x14ac:dyDescent="0.25">
      <c r="B201" s="1"/>
      <c r="C201" s="1"/>
      <c r="D201" s="1"/>
      <c r="E201" s="1"/>
      <c r="F201" s="1"/>
      <c r="G201" s="1"/>
      <c r="H201" s="1"/>
      <c r="I201" s="1"/>
      <c r="J201" s="1"/>
      <c r="K201" s="1"/>
      <c r="L201" s="1"/>
      <c r="M201" s="1"/>
      <c r="N201" s="1"/>
      <c r="O201" s="1"/>
      <c r="P201" s="1"/>
      <c r="Q201" s="1"/>
      <c r="R201" s="1"/>
      <c r="S201" s="1"/>
      <c r="T201" s="1"/>
      <c r="U201" s="1"/>
    </row>
    <row r="202" spans="2:21" x14ac:dyDescent="0.25">
      <c r="B202" s="1"/>
      <c r="C202" s="1"/>
      <c r="D202" s="1"/>
      <c r="E202" s="1"/>
      <c r="F202" s="1"/>
      <c r="G202" s="1"/>
      <c r="H202" s="1"/>
      <c r="I202" s="1"/>
      <c r="J202" s="1"/>
      <c r="K202" s="1"/>
      <c r="L202" s="1"/>
      <c r="M202" s="1"/>
      <c r="N202" s="1"/>
      <c r="O202" s="1"/>
      <c r="P202" s="1"/>
      <c r="Q202" s="1"/>
      <c r="R202" s="1"/>
      <c r="S202" s="1"/>
      <c r="T202" s="1"/>
      <c r="U202" s="1"/>
    </row>
    <row r="203" spans="2:21" x14ac:dyDescent="0.25">
      <c r="B203" s="1"/>
      <c r="C203" s="1"/>
      <c r="D203" s="1"/>
      <c r="E203" s="1"/>
      <c r="F203" s="1"/>
      <c r="G203" s="1"/>
      <c r="H203" s="1"/>
      <c r="I203" s="1"/>
      <c r="J203" s="1"/>
      <c r="K203" s="1"/>
      <c r="L203" s="1"/>
      <c r="M203" s="1"/>
      <c r="N203" s="1"/>
      <c r="O203" s="1"/>
      <c r="P203" s="1"/>
      <c r="Q203" s="1"/>
      <c r="R203" s="1"/>
      <c r="S203" s="1"/>
      <c r="T203" s="1"/>
      <c r="U203" s="1"/>
    </row>
    <row r="204" spans="2:21" x14ac:dyDescent="0.25">
      <c r="B204" s="1"/>
      <c r="C204" s="1"/>
      <c r="D204" s="1"/>
      <c r="E204" s="1"/>
      <c r="F204" s="1"/>
      <c r="G204" s="1"/>
      <c r="H204" s="1"/>
      <c r="I204" s="1"/>
      <c r="J204" s="1"/>
      <c r="K204" s="1"/>
      <c r="L204" s="1"/>
      <c r="M204" s="1"/>
      <c r="N204" s="1"/>
      <c r="O204" s="1"/>
      <c r="P204" s="1"/>
      <c r="Q204" s="1"/>
      <c r="R204" s="1"/>
      <c r="S204" s="1"/>
      <c r="T204" s="1"/>
      <c r="U204" s="1"/>
    </row>
    <row r="205" spans="2:21" x14ac:dyDescent="0.25">
      <c r="B205" s="1"/>
      <c r="C205" s="1"/>
      <c r="D205" s="1"/>
      <c r="E205" s="1"/>
      <c r="F205" s="1"/>
      <c r="G205" s="1"/>
      <c r="H205" s="1"/>
      <c r="I205" s="1"/>
      <c r="J205" s="1"/>
      <c r="K205" s="1"/>
      <c r="L205" s="1"/>
      <c r="M205" s="1"/>
      <c r="N205" s="1"/>
      <c r="O205" s="1"/>
      <c r="P205" s="1"/>
      <c r="Q205" s="1"/>
      <c r="R205" s="1"/>
      <c r="S205" s="1"/>
      <c r="T205" s="1"/>
      <c r="U205" s="1"/>
    </row>
    <row r="206" spans="2:21" x14ac:dyDescent="0.25">
      <c r="B206" s="1"/>
      <c r="C206" s="1"/>
      <c r="D206" s="1"/>
      <c r="E206" s="1"/>
      <c r="F206" s="1"/>
      <c r="G206" s="1"/>
      <c r="H206" s="1"/>
      <c r="I206" s="1"/>
      <c r="J206" s="1"/>
      <c r="K206" s="1"/>
      <c r="L206" s="1"/>
      <c r="M206" s="1"/>
      <c r="N206" s="1"/>
      <c r="O206" s="1"/>
      <c r="P206" s="1"/>
      <c r="Q206" s="1"/>
      <c r="R206" s="1"/>
      <c r="S206" s="1"/>
      <c r="T206" s="1"/>
      <c r="U206" s="1"/>
    </row>
    <row r="207" spans="2:21" x14ac:dyDescent="0.25">
      <c r="B207" s="1"/>
      <c r="C207" s="1"/>
      <c r="D207" s="1"/>
      <c r="E207" s="1"/>
      <c r="F207" s="1"/>
      <c r="G207" s="1"/>
      <c r="H207" s="1"/>
      <c r="I207" s="1"/>
      <c r="J207" s="1"/>
      <c r="K207" s="1"/>
      <c r="L207" s="1"/>
      <c r="M207" s="1"/>
      <c r="N207" s="1"/>
      <c r="O207" s="1"/>
      <c r="P207" s="1"/>
      <c r="Q207" s="1"/>
      <c r="R207" s="1"/>
      <c r="S207" s="1"/>
      <c r="T207" s="1"/>
      <c r="U207" s="1"/>
    </row>
    <row r="208" spans="2:21" x14ac:dyDescent="0.25">
      <c r="B208" s="1"/>
      <c r="C208" s="1"/>
      <c r="D208" s="1"/>
      <c r="E208" s="1"/>
      <c r="F208" s="1"/>
      <c r="G208" s="1"/>
      <c r="H208" s="1"/>
      <c r="I208" s="1"/>
      <c r="J208" s="1"/>
      <c r="K208" s="1"/>
      <c r="L208" s="1"/>
      <c r="M208" s="1"/>
      <c r="N208" s="1"/>
      <c r="O208" s="1"/>
      <c r="P208" s="1"/>
      <c r="Q208" s="1"/>
      <c r="R208" s="1"/>
      <c r="S208" s="1"/>
      <c r="T208" s="1"/>
      <c r="U208" s="1"/>
    </row>
    <row r="209" spans="2:21" x14ac:dyDescent="0.25">
      <c r="B209" s="1"/>
      <c r="C209" s="1"/>
      <c r="D209" s="1"/>
      <c r="E209" s="1"/>
      <c r="F209" s="1"/>
      <c r="G209" s="1"/>
      <c r="H209" s="1"/>
      <c r="I209" s="1"/>
      <c r="J209" s="1"/>
      <c r="K209" s="1"/>
      <c r="L209" s="1"/>
      <c r="M209" s="1"/>
      <c r="N209" s="1"/>
      <c r="O209" s="1"/>
      <c r="P209" s="1"/>
      <c r="Q209" s="1"/>
      <c r="R209" s="1"/>
      <c r="S209" s="1"/>
      <c r="T209" s="1"/>
      <c r="U209" s="1"/>
    </row>
    <row r="210" spans="2:21" x14ac:dyDescent="0.25">
      <c r="B210" s="1"/>
      <c r="C210" s="1"/>
      <c r="D210" s="1"/>
      <c r="E210" s="1"/>
      <c r="F210" s="1"/>
      <c r="G210" s="1"/>
      <c r="H210" s="1"/>
      <c r="I210" s="1"/>
      <c r="J210" s="1"/>
      <c r="K210" s="1"/>
      <c r="L210" s="1"/>
      <c r="M210" s="1"/>
      <c r="N210" s="1"/>
      <c r="O210" s="1"/>
      <c r="P210" s="1"/>
      <c r="Q210" s="1"/>
      <c r="R210" s="1"/>
      <c r="S210" s="1"/>
      <c r="T210" s="1"/>
      <c r="U210" s="1"/>
    </row>
    <row r="211" spans="2:21" x14ac:dyDescent="0.25">
      <c r="B211" s="1"/>
      <c r="C211" s="1"/>
      <c r="D211" s="1"/>
      <c r="E211" s="1"/>
      <c r="F211" s="1"/>
      <c r="G211" s="1"/>
      <c r="H211" s="1"/>
      <c r="I211" s="1"/>
      <c r="J211" s="1"/>
      <c r="K211" s="1"/>
      <c r="L211" s="1"/>
      <c r="M211" s="1"/>
      <c r="N211" s="1"/>
      <c r="O211" s="1"/>
      <c r="P211" s="1"/>
      <c r="Q211" s="1"/>
      <c r="R211" s="1"/>
      <c r="S211" s="1"/>
      <c r="T211" s="1"/>
      <c r="U211" s="1"/>
    </row>
    <row r="212" spans="2:21" x14ac:dyDescent="0.25">
      <c r="B212" s="1"/>
      <c r="C212" s="1"/>
      <c r="D212" s="1"/>
      <c r="E212" s="1"/>
      <c r="F212" s="1"/>
      <c r="G212" s="1"/>
      <c r="H212" s="1"/>
      <c r="I212" s="1"/>
      <c r="J212" s="1"/>
      <c r="K212" s="1"/>
      <c r="L212" s="1"/>
      <c r="M212" s="1"/>
      <c r="N212" s="1"/>
      <c r="O212" s="1"/>
      <c r="P212" s="1"/>
      <c r="Q212" s="1"/>
      <c r="R212" s="1"/>
      <c r="S212" s="1"/>
      <c r="T212" s="1"/>
      <c r="U212" s="1"/>
    </row>
    <row r="213" spans="2:21" x14ac:dyDescent="0.25">
      <c r="B213" s="1"/>
      <c r="C213" s="1"/>
      <c r="D213" s="1"/>
      <c r="E213" s="1"/>
      <c r="F213" s="1"/>
      <c r="G213" s="1"/>
      <c r="H213" s="1"/>
      <c r="I213" s="1"/>
      <c r="J213" s="1"/>
      <c r="K213" s="1"/>
      <c r="L213" s="1"/>
      <c r="M213" s="1"/>
      <c r="N213" s="1"/>
      <c r="O213" s="1"/>
      <c r="P213" s="1"/>
      <c r="Q213" s="1"/>
      <c r="R213" s="1"/>
      <c r="S213" s="1"/>
      <c r="T213" s="1"/>
      <c r="U213" s="1"/>
    </row>
    <row r="214" spans="2:21" x14ac:dyDescent="0.25">
      <c r="B214" s="1"/>
      <c r="C214" s="1"/>
      <c r="D214" s="1"/>
      <c r="E214" s="1"/>
      <c r="F214" s="1"/>
      <c r="G214" s="1"/>
      <c r="H214" s="1"/>
      <c r="I214" s="1"/>
      <c r="J214" s="1"/>
      <c r="K214" s="1"/>
      <c r="L214" s="1"/>
      <c r="M214" s="1"/>
      <c r="N214" s="1"/>
      <c r="O214" s="1"/>
      <c r="P214" s="1"/>
      <c r="Q214" s="1"/>
      <c r="R214" s="1"/>
      <c r="S214" s="1"/>
      <c r="T214" s="1"/>
      <c r="U214" s="1"/>
    </row>
    <row r="215" spans="2:21" x14ac:dyDescent="0.25">
      <c r="B215" s="1"/>
      <c r="C215" s="1"/>
      <c r="D215" s="1"/>
      <c r="E215" s="1"/>
      <c r="F215" s="1"/>
      <c r="G215" s="1"/>
      <c r="H215" s="1"/>
      <c r="I215" s="1"/>
      <c r="J215" s="1"/>
      <c r="K215" s="1"/>
      <c r="L215" s="1"/>
      <c r="M215" s="1"/>
      <c r="N215" s="1"/>
      <c r="O215" s="1"/>
      <c r="P215" s="1"/>
      <c r="Q215" s="1"/>
      <c r="R215" s="1"/>
      <c r="S215" s="1"/>
      <c r="T215" s="1"/>
      <c r="U215" s="1"/>
    </row>
    <row r="216" spans="2:21" x14ac:dyDescent="0.25">
      <c r="B216" s="1"/>
      <c r="C216" s="1"/>
      <c r="D216" s="1"/>
      <c r="E216" s="1"/>
      <c r="F216" s="1"/>
      <c r="G216" s="1"/>
      <c r="H216" s="1"/>
      <c r="I216" s="1"/>
      <c r="J216" s="1"/>
      <c r="K216" s="1"/>
      <c r="L216" s="1"/>
      <c r="M216" s="1"/>
      <c r="N216" s="1"/>
      <c r="O216" s="1"/>
      <c r="P216" s="1"/>
      <c r="Q216" s="1"/>
      <c r="R216" s="1"/>
      <c r="S216" s="1"/>
      <c r="T216" s="1"/>
      <c r="U216" s="1"/>
    </row>
    <row r="217" spans="2:21" x14ac:dyDescent="0.25">
      <c r="B217" s="1"/>
      <c r="C217" s="1"/>
      <c r="D217" s="1"/>
      <c r="E217" s="1"/>
      <c r="F217" s="1"/>
      <c r="G217" s="1"/>
      <c r="H217" s="1"/>
      <c r="I217" s="1"/>
      <c r="J217" s="1"/>
      <c r="K217" s="1"/>
      <c r="L217" s="1"/>
      <c r="M217" s="1"/>
      <c r="N217" s="1"/>
      <c r="O217" s="1"/>
      <c r="P217" s="1"/>
      <c r="Q217" s="1"/>
      <c r="R217" s="1"/>
      <c r="S217" s="1"/>
      <c r="T217" s="1"/>
      <c r="U217" s="1"/>
    </row>
    <row r="218" spans="2:21" x14ac:dyDescent="0.25">
      <c r="B218" s="1"/>
      <c r="C218" s="1"/>
      <c r="D218" s="1"/>
      <c r="E218" s="1"/>
      <c r="F218" s="1"/>
      <c r="G218" s="1"/>
      <c r="H218" s="1"/>
      <c r="I218" s="1"/>
      <c r="J218" s="1"/>
      <c r="K218" s="1"/>
      <c r="L218" s="1"/>
      <c r="M218" s="1"/>
      <c r="N218" s="1"/>
      <c r="O218" s="1"/>
      <c r="P218" s="1"/>
      <c r="Q218" s="1"/>
      <c r="R218" s="1"/>
      <c r="S218" s="1"/>
      <c r="T218" s="1"/>
      <c r="U218" s="1"/>
    </row>
    <row r="219" spans="2:21" x14ac:dyDescent="0.25">
      <c r="B219" s="1"/>
      <c r="C219" s="1"/>
      <c r="D219" s="1"/>
      <c r="E219" s="1"/>
      <c r="F219" s="1"/>
      <c r="G219" s="1"/>
      <c r="H219" s="1"/>
      <c r="I219" s="1"/>
      <c r="J219" s="1"/>
      <c r="K219" s="1"/>
      <c r="L219" s="1"/>
      <c r="M219" s="1"/>
      <c r="N219" s="1"/>
      <c r="O219" s="1"/>
      <c r="P219" s="1"/>
      <c r="Q219" s="1"/>
      <c r="R219" s="1"/>
      <c r="S219" s="1"/>
      <c r="T219" s="1"/>
      <c r="U219" s="1"/>
    </row>
    <row r="220" spans="2:21" x14ac:dyDescent="0.25">
      <c r="B220" s="1"/>
      <c r="C220" s="1"/>
      <c r="D220" s="1"/>
      <c r="E220" s="1"/>
      <c r="F220" s="1"/>
      <c r="G220" s="1"/>
      <c r="H220" s="1"/>
      <c r="I220" s="1"/>
      <c r="J220" s="1"/>
      <c r="K220" s="1"/>
      <c r="L220" s="1"/>
      <c r="M220" s="1"/>
      <c r="N220" s="1"/>
      <c r="O220" s="1"/>
      <c r="P220" s="1"/>
      <c r="Q220" s="1"/>
      <c r="R220" s="1"/>
      <c r="S220" s="1"/>
      <c r="T220" s="1"/>
      <c r="U220" s="1"/>
    </row>
    <row r="221" spans="2:21" x14ac:dyDescent="0.25">
      <c r="B221" s="1"/>
      <c r="C221" s="1"/>
      <c r="D221" s="1"/>
      <c r="E221" s="1"/>
      <c r="F221" s="1"/>
      <c r="G221" s="1"/>
      <c r="H221" s="1"/>
      <c r="I221" s="1"/>
      <c r="J221" s="1"/>
      <c r="K221" s="1"/>
      <c r="L221" s="1"/>
      <c r="M221" s="1"/>
      <c r="N221" s="1"/>
      <c r="O221" s="1"/>
      <c r="P221" s="1"/>
      <c r="Q221" s="1"/>
      <c r="R221" s="1"/>
      <c r="S221" s="1"/>
      <c r="T221" s="1"/>
      <c r="U221" s="1"/>
    </row>
    <row r="222" spans="2:21" x14ac:dyDescent="0.25">
      <c r="B222" s="1"/>
      <c r="C222" s="1"/>
      <c r="D222" s="1"/>
      <c r="E222" s="1"/>
      <c r="F222" s="1"/>
      <c r="G222" s="1"/>
      <c r="H222" s="1"/>
      <c r="I222" s="1"/>
      <c r="J222" s="1"/>
      <c r="K222" s="1"/>
      <c r="L222" s="1"/>
      <c r="M222" s="1"/>
      <c r="N222" s="1"/>
      <c r="O222" s="1"/>
      <c r="P222" s="1"/>
      <c r="Q222" s="1"/>
      <c r="R222" s="1"/>
      <c r="S222" s="1"/>
      <c r="T222" s="1"/>
      <c r="U222" s="1"/>
    </row>
    <row r="223" spans="2:21" x14ac:dyDescent="0.25">
      <c r="B223" s="1"/>
      <c r="C223" s="1"/>
      <c r="D223" s="1"/>
      <c r="E223" s="1"/>
      <c r="F223" s="1"/>
      <c r="G223" s="1"/>
      <c r="H223" s="1"/>
      <c r="I223" s="1"/>
      <c r="J223" s="1"/>
      <c r="K223" s="1"/>
      <c r="L223" s="1"/>
      <c r="M223" s="1"/>
      <c r="N223" s="1"/>
      <c r="O223" s="1"/>
      <c r="P223" s="1"/>
      <c r="Q223" s="1"/>
      <c r="R223" s="1"/>
      <c r="S223" s="1"/>
      <c r="T223" s="1"/>
      <c r="U223" s="1"/>
    </row>
    <row r="224" spans="2:21" x14ac:dyDescent="0.25">
      <c r="B224" s="1"/>
      <c r="C224" s="1"/>
      <c r="D224" s="1"/>
      <c r="E224" s="1"/>
      <c r="F224" s="1"/>
      <c r="G224" s="1"/>
      <c r="H224" s="1"/>
      <c r="I224" s="1"/>
      <c r="J224" s="1"/>
      <c r="K224" s="1"/>
      <c r="L224" s="1"/>
      <c r="M224" s="1"/>
      <c r="N224" s="1"/>
      <c r="O224" s="1"/>
      <c r="P224" s="1"/>
      <c r="Q224" s="1"/>
      <c r="R224" s="1"/>
      <c r="S224" s="1"/>
      <c r="T224" s="1"/>
      <c r="U224" s="1"/>
    </row>
    <row r="225" spans="2:21" x14ac:dyDescent="0.25">
      <c r="B225" s="1"/>
      <c r="C225" s="1"/>
      <c r="D225" s="1"/>
      <c r="E225" s="1"/>
      <c r="F225" s="1"/>
      <c r="G225" s="1"/>
      <c r="H225" s="1"/>
      <c r="I225" s="1"/>
      <c r="J225" s="1"/>
      <c r="K225" s="1"/>
      <c r="L225" s="1"/>
      <c r="M225" s="1"/>
      <c r="N225" s="1"/>
      <c r="O225" s="1"/>
      <c r="P225" s="1"/>
      <c r="Q225" s="1"/>
      <c r="R225" s="1"/>
      <c r="S225" s="1"/>
      <c r="T225" s="1"/>
      <c r="U225" s="1"/>
    </row>
    <row r="226" spans="2:21" x14ac:dyDescent="0.25">
      <c r="B226" s="1"/>
      <c r="C226" s="1"/>
      <c r="D226" s="1"/>
      <c r="E226" s="1"/>
      <c r="F226" s="1"/>
      <c r="G226" s="1"/>
      <c r="H226" s="1"/>
      <c r="I226" s="1"/>
      <c r="J226" s="1"/>
      <c r="K226" s="1"/>
      <c r="L226" s="1"/>
      <c r="M226" s="1"/>
      <c r="N226" s="1"/>
      <c r="O226" s="1"/>
      <c r="P226" s="1"/>
      <c r="Q226" s="1"/>
      <c r="R226" s="1"/>
      <c r="S226" s="1"/>
      <c r="T226" s="1"/>
      <c r="U226" s="1"/>
    </row>
    <row r="227" spans="2:21" x14ac:dyDescent="0.25">
      <c r="B227" s="1"/>
      <c r="C227" s="1"/>
      <c r="D227" s="1"/>
      <c r="E227" s="1"/>
      <c r="F227" s="1"/>
      <c r="G227" s="1"/>
      <c r="H227" s="1"/>
      <c r="I227" s="1"/>
      <c r="J227" s="1"/>
      <c r="K227" s="1"/>
      <c r="L227" s="1"/>
      <c r="M227" s="1"/>
      <c r="N227" s="1"/>
      <c r="O227" s="1"/>
      <c r="P227" s="1"/>
      <c r="Q227" s="1"/>
      <c r="R227" s="1"/>
      <c r="S227" s="1"/>
      <c r="T227" s="1"/>
      <c r="U227" s="1"/>
    </row>
    <row r="228" spans="2:21" x14ac:dyDescent="0.25">
      <c r="B228" s="1"/>
      <c r="C228" s="1"/>
      <c r="D228" s="1"/>
      <c r="E228" s="1"/>
      <c r="F228" s="1"/>
      <c r="G228" s="1"/>
      <c r="H228" s="1"/>
      <c r="I228" s="1"/>
      <c r="J228" s="1"/>
      <c r="K228" s="1"/>
      <c r="L228" s="1"/>
      <c r="M228" s="1"/>
      <c r="N228" s="1"/>
      <c r="O228" s="1"/>
      <c r="P228" s="1"/>
      <c r="Q228" s="1"/>
      <c r="R228" s="1"/>
      <c r="S228" s="1"/>
      <c r="T228" s="1"/>
      <c r="U228" s="1"/>
    </row>
    <row r="229" spans="2:21" x14ac:dyDescent="0.25">
      <c r="B229" s="1"/>
      <c r="C229" s="1"/>
      <c r="D229" s="1"/>
      <c r="E229" s="1"/>
      <c r="F229" s="1"/>
      <c r="G229" s="1"/>
      <c r="H229" s="1"/>
      <c r="I229" s="1"/>
      <c r="J229" s="1"/>
      <c r="K229" s="1"/>
      <c r="L229" s="1"/>
      <c r="M229" s="1"/>
      <c r="N229" s="1"/>
      <c r="O229" s="1"/>
      <c r="P229" s="1"/>
      <c r="Q229" s="1"/>
      <c r="R229" s="1"/>
      <c r="S229" s="1"/>
      <c r="T229" s="1"/>
      <c r="U229" s="1"/>
    </row>
    <row r="230" spans="2:21" x14ac:dyDescent="0.25">
      <c r="B230" s="1"/>
      <c r="C230" s="1"/>
      <c r="D230" s="1"/>
      <c r="E230" s="1"/>
      <c r="F230" s="1"/>
      <c r="G230" s="1"/>
      <c r="H230" s="1"/>
      <c r="I230" s="1"/>
      <c r="J230" s="1"/>
      <c r="K230" s="1"/>
      <c r="L230" s="1"/>
      <c r="M230" s="1"/>
      <c r="N230" s="1"/>
      <c r="O230" s="1"/>
      <c r="P230" s="1"/>
      <c r="Q230" s="1"/>
      <c r="R230" s="1"/>
      <c r="S230" s="1"/>
      <c r="T230" s="1"/>
      <c r="U230" s="1"/>
    </row>
    <row r="231" spans="2:21" x14ac:dyDescent="0.25">
      <c r="B231" s="1"/>
      <c r="C231" s="1"/>
      <c r="D231" s="1"/>
      <c r="E231" s="1"/>
      <c r="F231" s="1"/>
      <c r="G231" s="1"/>
      <c r="H231" s="1"/>
      <c r="I231" s="1"/>
      <c r="J231" s="1"/>
      <c r="K231" s="1"/>
      <c r="L231" s="1"/>
      <c r="M231" s="1"/>
      <c r="N231" s="1"/>
      <c r="O231" s="1"/>
      <c r="P231" s="1"/>
      <c r="Q231" s="1"/>
      <c r="R231" s="1"/>
      <c r="S231" s="1"/>
      <c r="T231" s="1"/>
      <c r="U231" s="1"/>
    </row>
    <row r="232" spans="2:21" x14ac:dyDescent="0.25">
      <c r="B232" s="1"/>
      <c r="C232" s="1"/>
      <c r="D232" s="1"/>
      <c r="E232" s="1"/>
      <c r="F232" s="1"/>
      <c r="G232" s="1"/>
      <c r="H232" s="1"/>
      <c r="I232" s="1"/>
      <c r="J232" s="1"/>
      <c r="K232" s="1"/>
      <c r="L232" s="1"/>
      <c r="M232" s="1"/>
      <c r="N232" s="1"/>
      <c r="O232" s="1"/>
      <c r="P232" s="1"/>
      <c r="Q232" s="1"/>
      <c r="R232" s="1"/>
      <c r="S232" s="1"/>
      <c r="T232" s="1"/>
      <c r="U232" s="1"/>
    </row>
    <row r="233" spans="2:21" x14ac:dyDescent="0.25">
      <c r="B233" s="1"/>
      <c r="C233" s="1"/>
      <c r="D233" s="1"/>
      <c r="E233" s="1"/>
      <c r="F233" s="1"/>
      <c r="G233" s="1"/>
      <c r="H233" s="1"/>
      <c r="I233" s="1"/>
      <c r="J233" s="1"/>
      <c r="K233" s="1"/>
      <c r="L233" s="1"/>
      <c r="M233" s="1"/>
      <c r="N233" s="1"/>
      <c r="O233" s="1"/>
      <c r="P233" s="1"/>
      <c r="Q233" s="1"/>
      <c r="R233" s="1"/>
      <c r="S233" s="1"/>
      <c r="T233" s="1"/>
      <c r="U233" s="1"/>
    </row>
    <row r="234" spans="2:21" x14ac:dyDescent="0.25">
      <c r="B234" s="1"/>
      <c r="C234" s="1"/>
      <c r="D234" s="1"/>
      <c r="E234" s="1"/>
      <c r="F234" s="1"/>
      <c r="G234" s="1"/>
      <c r="H234" s="1"/>
      <c r="I234" s="1"/>
      <c r="J234" s="1"/>
      <c r="K234" s="1"/>
      <c r="L234" s="1"/>
      <c r="M234" s="1"/>
      <c r="N234" s="1"/>
      <c r="O234" s="1"/>
      <c r="P234" s="1"/>
      <c r="Q234" s="1"/>
      <c r="R234" s="1"/>
      <c r="S234" s="1"/>
      <c r="T234" s="1"/>
      <c r="U234" s="1"/>
    </row>
    <row r="235" spans="2:21" x14ac:dyDescent="0.25">
      <c r="B235" s="1"/>
      <c r="C235" s="1"/>
      <c r="D235" s="1"/>
      <c r="E235" s="1"/>
      <c r="F235" s="1"/>
      <c r="G235" s="1"/>
      <c r="H235" s="1"/>
      <c r="I235" s="1"/>
      <c r="J235" s="1"/>
      <c r="K235" s="1"/>
      <c r="L235" s="1"/>
      <c r="M235" s="1"/>
      <c r="N235" s="1"/>
      <c r="O235" s="1"/>
      <c r="P235" s="1"/>
      <c r="Q235" s="1"/>
      <c r="R235" s="1"/>
      <c r="S235" s="1"/>
      <c r="T235" s="1"/>
      <c r="U235" s="1"/>
    </row>
    <row r="236" spans="2:21" x14ac:dyDescent="0.25">
      <c r="B236" s="1"/>
      <c r="C236" s="1"/>
      <c r="D236" s="1"/>
      <c r="E236" s="1"/>
      <c r="F236" s="1"/>
      <c r="G236" s="1"/>
      <c r="H236" s="1"/>
      <c r="I236" s="1"/>
      <c r="J236" s="1"/>
      <c r="K236" s="1"/>
      <c r="L236" s="1"/>
      <c r="M236" s="1"/>
      <c r="N236" s="1"/>
      <c r="O236" s="1"/>
      <c r="P236" s="1"/>
      <c r="Q236" s="1"/>
      <c r="R236" s="1"/>
      <c r="S236" s="1"/>
      <c r="T236" s="1"/>
      <c r="U236" s="1"/>
    </row>
    <row r="237" spans="2:21" x14ac:dyDescent="0.25">
      <c r="B237" s="1"/>
      <c r="C237" s="1"/>
      <c r="D237" s="1"/>
      <c r="E237" s="1"/>
      <c r="F237" s="1"/>
      <c r="G237" s="1"/>
      <c r="H237" s="1"/>
      <c r="I237" s="1"/>
      <c r="J237" s="1"/>
      <c r="K237" s="1"/>
      <c r="L237" s="1"/>
      <c r="M237" s="1"/>
      <c r="N237" s="1"/>
      <c r="O237" s="1"/>
      <c r="P237" s="1"/>
      <c r="Q237" s="1"/>
      <c r="R237" s="1"/>
      <c r="S237" s="1"/>
      <c r="T237" s="1"/>
      <c r="U237" s="1"/>
    </row>
    <row r="238" spans="2:21" x14ac:dyDescent="0.25">
      <c r="B238" s="1"/>
      <c r="C238" s="1"/>
      <c r="D238" s="1"/>
      <c r="E238" s="1"/>
      <c r="F238" s="1"/>
      <c r="G238" s="1"/>
      <c r="H238" s="1"/>
      <c r="I238" s="1"/>
      <c r="J238" s="1"/>
      <c r="K238" s="1"/>
      <c r="L238" s="1"/>
      <c r="M238" s="1"/>
      <c r="N238" s="1"/>
      <c r="O238" s="1"/>
      <c r="P238" s="1"/>
      <c r="Q238" s="1"/>
      <c r="R238" s="1"/>
      <c r="S238" s="1"/>
      <c r="T238" s="1"/>
      <c r="U238" s="1"/>
    </row>
    <row r="239" spans="2:21" x14ac:dyDescent="0.25">
      <c r="B239" s="1"/>
      <c r="C239" s="1"/>
      <c r="D239" s="1"/>
      <c r="E239" s="1"/>
      <c r="F239" s="1"/>
      <c r="G239" s="1"/>
      <c r="H239" s="1"/>
      <c r="I239" s="1"/>
      <c r="J239" s="1"/>
      <c r="K239" s="1"/>
      <c r="L239" s="1"/>
      <c r="M239" s="1"/>
      <c r="N239" s="1"/>
      <c r="O239" s="1"/>
      <c r="P239" s="1"/>
      <c r="Q239" s="1"/>
      <c r="R239" s="1"/>
      <c r="S239" s="1"/>
      <c r="T239" s="1"/>
      <c r="U239" s="1"/>
    </row>
    <row r="240" spans="2:21" x14ac:dyDescent="0.25">
      <c r="B240" s="1"/>
      <c r="C240" s="1"/>
      <c r="D240" s="1"/>
      <c r="E240" s="1"/>
      <c r="F240" s="1"/>
      <c r="G240" s="1"/>
      <c r="H240" s="1"/>
      <c r="I240" s="1"/>
      <c r="J240" s="1"/>
      <c r="K240" s="1"/>
      <c r="L240" s="1"/>
      <c r="M240" s="1"/>
      <c r="N240" s="1"/>
      <c r="O240" s="1"/>
      <c r="P240" s="1"/>
      <c r="Q240" s="1"/>
      <c r="R240" s="1"/>
      <c r="S240" s="1"/>
      <c r="T240" s="1"/>
      <c r="U240" s="1"/>
    </row>
    <row r="241" spans="2:21" x14ac:dyDescent="0.25">
      <c r="B241" s="1"/>
      <c r="C241" s="1"/>
      <c r="D241" s="1"/>
      <c r="E241" s="1"/>
      <c r="F241" s="1"/>
      <c r="G241" s="1"/>
      <c r="H241" s="1"/>
      <c r="I241" s="1"/>
      <c r="J241" s="1"/>
      <c r="K241" s="1"/>
      <c r="L241" s="1"/>
      <c r="M241" s="1"/>
      <c r="N241" s="1"/>
      <c r="O241" s="1"/>
      <c r="P241" s="1"/>
      <c r="Q241" s="1"/>
      <c r="R241" s="1"/>
      <c r="S241" s="1"/>
      <c r="T241" s="1"/>
      <c r="U241" s="1"/>
    </row>
    <row r="242" spans="2:21" x14ac:dyDescent="0.25">
      <c r="B242" s="1"/>
      <c r="C242" s="1"/>
      <c r="D242" s="1"/>
      <c r="E242" s="1"/>
      <c r="F242" s="1"/>
      <c r="G242" s="1"/>
      <c r="H242" s="1"/>
      <c r="I242" s="1"/>
      <c r="J242" s="1"/>
      <c r="K242" s="1"/>
      <c r="L242" s="1"/>
      <c r="M242" s="1"/>
      <c r="N242" s="1"/>
      <c r="O242" s="1"/>
      <c r="P242" s="1"/>
      <c r="Q242" s="1"/>
      <c r="R242" s="1"/>
      <c r="S242" s="1"/>
      <c r="T242" s="1"/>
      <c r="U242" s="1"/>
    </row>
    <row r="243" spans="2:21" x14ac:dyDescent="0.25">
      <c r="B243" s="1"/>
      <c r="C243" s="1"/>
      <c r="D243" s="1"/>
      <c r="E243" s="1"/>
      <c r="F243" s="1"/>
      <c r="G243" s="1"/>
      <c r="H243" s="1"/>
      <c r="I243" s="1"/>
      <c r="J243" s="1"/>
      <c r="K243" s="1"/>
      <c r="L243" s="1"/>
      <c r="M243" s="1"/>
      <c r="N243" s="1"/>
      <c r="O243" s="1"/>
      <c r="P243" s="1"/>
      <c r="Q243" s="1"/>
      <c r="R243" s="1"/>
      <c r="S243" s="1"/>
      <c r="T243" s="1"/>
      <c r="U243" s="1"/>
    </row>
    <row r="244" spans="2:21" x14ac:dyDescent="0.25">
      <c r="B244" s="1"/>
      <c r="C244" s="1"/>
      <c r="D244" s="1"/>
      <c r="E244" s="1"/>
      <c r="F244" s="1"/>
      <c r="G244" s="1"/>
      <c r="H244" s="1"/>
      <c r="I244" s="1"/>
      <c r="J244" s="1"/>
      <c r="K244" s="1"/>
      <c r="L244" s="1"/>
      <c r="M244" s="1"/>
      <c r="N244" s="1"/>
      <c r="O244" s="1"/>
      <c r="P244" s="1"/>
      <c r="Q244" s="1"/>
      <c r="R244" s="1"/>
      <c r="S244" s="1"/>
      <c r="T244" s="1"/>
      <c r="U244" s="1"/>
    </row>
    <row r="245" spans="2:21" x14ac:dyDescent="0.25">
      <c r="B245" s="1"/>
      <c r="C245" s="1"/>
      <c r="D245" s="1"/>
      <c r="E245" s="1"/>
      <c r="F245" s="1"/>
      <c r="G245" s="1"/>
      <c r="H245" s="1"/>
      <c r="I245" s="1"/>
      <c r="J245" s="1"/>
      <c r="K245" s="1"/>
      <c r="L245" s="1"/>
      <c r="M245" s="1"/>
      <c r="N245" s="1"/>
      <c r="O245" s="1"/>
      <c r="P245" s="1"/>
      <c r="Q245" s="1"/>
      <c r="R245" s="1"/>
      <c r="S245" s="1"/>
      <c r="T245" s="1"/>
      <c r="U245" s="1"/>
    </row>
    <row r="246" spans="2:21" x14ac:dyDescent="0.25">
      <c r="B246" s="1"/>
      <c r="C246" s="1"/>
      <c r="D246" s="1"/>
      <c r="E246" s="1"/>
      <c r="F246" s="1"/>
      <c r="G246" s="1"/>
      <c r="H246" s="1"/>
      <c r="I246" s="1"/>
      <c r="J246" s="1"/>
      <c r="K246" s="1"/>
      <c r="L246" s="1"/>
      <c r="M246" s="1"/>
      <c r="N246" s="1"/>
      <c r="O246" s="1"/>
      <c r="P246" s="1"/>
      <c r="Q246" s="1"/>
      <c r="R246" s="1"/>
      <c r="S246" s="1"/>
      <c r="T246" s="1"/>
      <c r="U246" s="1"/>
    </row>
    <row r="247" spans="2:21" x14ac:dyDescent="0.25">
      <c r="B247" s="1"/>
      <c r="C247" s="1"/>
      <c r="D247" s="1"/>
      <c r="E247" s="1"/>
      <c r="F247" s="1"/>
      <c r="G247" s="1"/>
      <c r="H247" s="1"/>
      <c r="I247" s="1"/>
      <c r="J247" s="1"/>
      <c r="K247" s="1"/>
      <c r="L247" s="1"/>
      <c r="M247" s="1"/>
      <c r="N247" s="1"/>
      <c r="O247" s="1"/>
      <c r="P247" s="1"/>
      <c r="Q247" s="1"/>
      <c r="R247" s="1"/>
      <c r="S247" s="1"/>
      <c r="T247" s="1"/>
      <c r="U247" s="1"/>
    </row>
    <row r="248" spans="2:21" x14ac:dyDescent="0.25">
      <c r="B248" s="1"/>
      <c r="C248" s="1"/>
      <c r="D248" s="1"/>
      <c r="E248" s="1"/>
      <c r="F248" s="1"/>
      <c r="G248" s="1"/>
      <c r="H248" s="1"/>
      <c r="I248" s="1"/>
      <c r="J248" s="1"/>
      <c r="K248" s="1"/>
      <c r="L248" s="1"/>
      <c r="M248" s="1"/>
      <c r="N248" s="1"/>
      <c r="O248" s="1"/>
      <c r="P248" s="1"/>
      <c r="Q248" s="1"/>
      <c r="R248" s="1"/>
      <c r="S248" s="1"/>
      <c r="T248" s="1"/>
      <c r="U248" s="1"/>
    </row>
    <row r="249" spans="2:21" x14ac:dyDescent="0.25">
      <c r="B249" s="1"/>
      <c r="C249" s="1"/>
      <c r="D249" s="1"/>
      <c r="E249" s="1"/>
      <c r="F249" s="1"/>
      <c r="G249" s="1"/>
      <c r="H249" s="1"/>
      <c r="I249" s="1"/>
      <c r="J249" s="1"/>
      <c r="K249" s="1"/>
      <c r="L249" s="1"/>
      <c r="M249" s="1"/>
      <c r="N249" s="1"/>
      <c r="O249" s="1"/>
      <c r="P249" s="1"/>
      <c r="Q249" s="1"/>
      <c r="R249" s="1"/>
      <c r="S249" s="1"/>
      <c r="T249" s="1"/>
      <c r="U249" s="1"/>
    </row>
    <row r="250" spans="2:21" x14ac:dyDescent="0.25">
      <c r="B250" s="1"/>
      <c r="C250" s="1"/>
      <c r="D250" s="1"/>
      <c r="E250" s="1"/>
      <c r="F250" s="1"/>
      <c r="G250" s="1"/>
      <c r="H250" s="1"/>
      <c r="I250" s="1"/>
      <c r="J250" s="1"/>
      <c r="K250" s="1"/>
      <c r="L250" s="1"/>
      <c r="M250" s="1"/>
      <c r="N250" s="1"/>
      <c r="O250" s="1"/>
      <c r="P250" s="1"/>
      <c r="Q250" s="1"/>
      <c r="R250" s="1"/>
      <c r="S250" s="1"/>
      <c r="T250" s="1"/>
      <c r="U250" s="1"/>
    </row>
    <row r="251" spans="2:21" x14ac:dyDescent="0.25">
      <c r="B251" s="1"/>
      <c r="C251" s="1"/>
      <c r="D251" s="1"/>
      <c r="E251" s="1"/>
      <c r="F251" s="1"/>
      <c r="G251" s="1"/>
      <c r="H251" s="1"/>
      <c r="I251" s="1"/>
      <c r="J251" s="1"/>
      <c r="K251" s="1"/>
      <c r="L251" s="1"/>
      <c r="M251" s="1"/>
      <c r="N251" s="1"/>
      <c r="O251" s="1"/>
      <c r="P251" s="1"/>
      <c r="Q251" s="1"/>
      <c r="R251" s="1"/>
      <c r="S251" s="1"/>
      <c r="T251" s="1"/>
      <c r="U251" s="1"/>
    </row>
    <row r="252" spans="2:21" x14ac:dyDescent="0.25">
      <c r="B252" s="1"/>
      <c r="C252" s="1"/>
      <c r="D252" s="1"/>
      <c r="E252" s="1"/>
      <c r="F252" s="1"/>
      <c r="G252" s="1"/>
      <c r="H252" s="1"/>
      <c r="I252" s="1"/>
      <c r="J252" s="1"/>
      <c r="K252" s="1"/>
      <c r="L252" s="1"/>
      <c r="M252" s="1"/>
      <c r="N252" s="1"/>
      <c r="O252" s="1"/>
      <c r="P252" s="1"/>
      <c r="Q252" s="1"/>
      <c r="R252" s="1"/>
      <c r="S252" s="1"/>
      <c r="T252" s="1"/>
      <c r="U252" s="1"/>
    </row>
    <row r="253" spans="2:21" x14ac:dyDescent="0.25">
      <c r="B253" s="1"/>
      <c r="C253" s="1"/>
      <c r="D253" s="1"/>
      <c r="E253" s="1"/>
      <c r="F253" s="1"/>
      <c r="G253" s="1"/>
      <c r="H253" s="1"/>
      <c r="I253" s="1"/>
      <c r="J253" s="1"/>
      <c r="K253" s="1"/>
      <c r="L253" s="1"/>
      <c r="M253" s="1"/>
      <c r="N253" s="1"/>
      <c r="O253" s="1"/>
      <c r="P253" s="1"/>
      <c r="Q253" s="1"/>
      <c r="R253" s="1"/>
      <c r="S253" s="1"/>
      <c r="T253" s="1"/>
      <c r="U253" s="1"/>
    </row>
    <row r="254" spans="2:21" x14ac:dyDescent="0.25">
      <c r="B254" s="1"/>
      <c r="C254" s="1"/>
      <c r="D254" s="1"/>
      <c r="E254" s="1"/>
      <c r="F254" s="1"/>
      <c r="G254" s="1"/>
      <c r="H254" s="1"/>
      <c r="I254" s="1"/>
      <c r="J254" s="1"/>
      <c r="K254" s="1"/>
      <c r="L254" s="1"/>
      <c r="M254" s="1"/>
      <c r="N254" s="1"/>
      <c r="O254" s="1"/>
      <c r="P254" s="1"/>
      <c r="Q254" s="1"/>
      <c r="R254" s="1"/>
      <c r="S254" s="1"/>
      <c r="T254" s="1"/>
      <c r="U254" s="1"/>
    </row>
    <row r="255" spans="2:21" x14ac:dyDescent="0.25">
      <c r="B255" s="1"/>
      <c r="C255" s="1"/>
      <c r="D255" s="1"/>
      <c r="E255" s="1"/>
      <c r="F255" s="1"/>
      <c r="G255" s="1"/>
      <c r="H255" s="1"/>
      <c r="I255" s="1"/>
      <c r="J255" s="1"/>
      <c r="K255" s="1"/>
      <c r="L255" s="1"/>
      <c r="M255" s="1"/>
      <c r="N255" s="1"/>
      <c r="O255" s="1"/>
      <c r="P255" s="1"/>
      <c r="Q255" s="1"/>
      <c r="R255" s="1"/>
      <c r="S255" s="1"/>
      <c r="T255" s="1"/>
      <c r="U255" s="1"/>
    </row>
    <row r="256" spans="2:21" x14ac:dyDescent="0.25">
      <c r="B256" s="1"/>
      <c r="C256" s="1"/>
      <c r="D256" s="1"/>
      <c r="E256" s="1"/>
      <c r="F256" s="1"/>
      <c r="G256" s="1"/>
      <c r="H256" s="1"/>
      <c r="I256" s="1"/>
      <c r="J256" s="1"/>
      <c r="K256" s="1"/>
      <c r="L256" s="1"/>
      <c r="M256" s="1"/>
      <c r="N256" s="1"/>
      <c r="O256" s="1"/>
      <c r="P256" s="1"/>
      <c r="Q256" s="1"/>
      <c r="R256" s="1"/>
      <c r="S256" s="1"/>
      <c r="T256" s="1"/>
      <c r="U256" s="1"/>
    </row>
    <row r="257" spans="2:21" x14ac:dyDescent="0.25">
      <c r="B257" s="1"/>
      <c r="C257" s="1"/>
      <c r="D257" s="1"/>
      <c r="E257" s="1"/>
      <c r="F257" s="1"/>
      <c r="G257" s="1"/>
      <c r="H257" s="1"/>
      <c r="I257" s="1"/>
      <c r="J257" s="1"/>
      <c r="K257" s="1"/>
      <c r="L257" s="1"/>
      <c r="M257" s="1"/>
      <c r="N257" s="1"/>
      <c r="O257" s="1"/>
      <c r="P257" s="1"/>
      <c r="Q257" s="1"/>
      <c r="R257" s="1"/>
      <c r="S257" s="1"/>
      <c r="T257" s="1"/>
      <c r="U257" s="1"/>
    </row>
    <row r="258" spans="2:21" x14ac:dyDescent="0.25">
      <c r="B258" s="1"/>
      <c r="C258" s="1"/>
      <c r="D258" s="1"/>
      <c r="E258" s="1"/>
      <c r="F258" s="1"/>
      <c r="G258" s="1"/>
      <c r="H258" s="1"/>
      <c r="I258" s="1"/>
      <c r="J258" s="1"/>
      <c r="K258" s="1"/>
      <c r="L258" s="1"/>
      <c r="M258" s="1"/>
      <c r="N258" s="1"/>
      <c r="O258" s="1"/>
      <c r="P258" s="1"/>
      <c r="Q258" s="1"/>
      <c r="R258" s="1"/>
      <c r="S258" s="1"/>
      <c r="T258" s="1"/>
      <c r="U258" s="1"/>
    </row>
    <row r="259" spans="2:21" x14ac:dyDescent="0.25">
      <c r="B259" s="1"/>
      <c r="C259" s="1"/>
      <c r="D259" s="1"/>
      <c r="E259" s="1"/>
      <c r="F259" s="1"/>
      <c r="G259" s="1"/>
      <c r="H259" s="1"/>
      <c r="I259" s="1"/>
      <c r="J259" s="1"/>
      <c r="K259" s="1"/>
      <c r="L259" s="1"/>
      <c r="M259" s="1"/>
      <c r="N259" s="1"/>
      <c r="O259" s="1"/>
      <c r="P259" s="1"/>
      <c r="Q259" s="1"/>
      <c r="R259" s="1"/>
      <c r="S259" s="1"/>
      <c r="T259" s="1"/>
      <c r="U259" s="1"/>
    </row>
    <row r="260" spans="2:21" x14ac:dyDescent="0.25">
      <c r="B260" s="1"/>
      <c r="C260" s="1"/>
      <c r="D260" s="1"/>
      <c r="E260" s="1"/>
      <c r="F260" s="1"/>
      <c r="G260" s="1"/>
      <c r="H260" s="1"/>
      <c r="I260" s="1"/>
      <c r="J260" s="1"/>
      <c r="K260" s="1"/>
      <c r="L260" s="1"/>
      <c r="M260" s="1"/>
      <c r="N260" s="1"/>
      <c r="O260" s="1"/>
      <c r="P260" s="1"/>
      <c r="Q260" s="1"/>
      <c r="R260" s="1"/>
      <c r="S260" s="1"/>
      <c r="T260" s="1"/>
      <c r="U260" s="1"/>
    </row>
    <row r="261" spans="2:21" x14ac:dyDescent="0.25">
      <c r="B261" s="1"/>
      <c r="C261" s="1"/>
      <c r="D261" s="1"/>
      <c r="E261" s="1"/>
      <c r="F261" s="1"/>
      <c r="G261" s="1"/>
      <c r="H261" s="1"/>
      <c r="I261" s="1"/>
      <c r="J261" s="1"/>
      <c r="K261" s="1"/>
      <c r="L261" s="1"/>
      <c r="M261" s="1"/>
      <c r="N261" s="1"/>
      <c r="O261" s="1"/>
      <c r="P261" s="1"/>
      <c r="Q261" s="1"/>
      <c r="R261" s="1"/>
      <c r="S261" s="1"/>
      <c r="T261" s="1"/>
      <c r="U261" s="1"/>
    </row>
    <row r="262" spans="2:21" x14ac:dyDescent="0.25">
      <c r="B262" s="1"/>
      <c r="C262" s="1"/>
      <c r="D262" s="1"/>
      <c r="E262" s="1"/>
      <c r="F262" s="1"/>
      <c r="G262" s="1"/>
      <c r="H262" s="1"/>
      <c r="I262" s="1"/>
      <c r="J262" s="1"/>
      <c r="K262" s="1"/>
      <c r="L262" s="1"/>
      <c r="M262" s="1"/>
      <c r="N262" s="1"/>
      <c r="O262" s="1"/>
      <c r="P262" s="1"/>
      <c r="Q262" s="1"/>
      <c r="R262" s="1"/>
      <c r="S262" s="1"/>
      <c r="T262" s="1"/>
      <c r="U262" s="1"/>
    </row>
    <row r="263" spans="2:21" x14ac:dyDescent="0.25">
      <c r="B263" s="1"/>
      <c r="C263" s="1"/>
      <c r="D263" s="1"/>
      <c r="E263" s="1"/>
      <c r="F263" s="1"/>
      <c r="G263" s="1"/>
      <c r="H263" s="1"/>
      <c r="I263" s="1"/>
      <c r="J263" s="1"/>
      <c r="K263" s="1"/>
      <c r="L263" s="1"/>
      <c r="M263" s="1"/>
      <c r="N263" s="1"/>
      <c r="O263" s="1"/>
      <c r="P263" s="1"/>
      <c r="Q263" s="1"/>
      <c r="R263" s="1"/>
      <c r="S263" s="1"/>
      <c r="T263" s="1"/>
      <c r="U263" s="1"/>
    </row>
    <row r="264" spans="2:21" x14ac:dyDescent="0.25">
      <c r="B264" s="1"/>
      <c r="C264" s="1"/>
      <c r="D264" s="1"/>
      <c r="E264" s="1"/>
      <c r="F264" s="1"/>
      <c r="G264" s="1"/>
      <c r="H264" s="1"/>
      <c r="I264" s="1"/>
      <c r="J264" s="1"/>
      <c r="K264" s="1"/>
      <c r="L264" s="1"/>
      <c r="M264" s="1"/>
      <c r="N264" s="1"/>
      <c r="O264" s="1"/>
      <c r="P264" s="1"/>
      <c r="Q264" s="1"/>
      <c r="R264" s="1"/>
      <c r="S264" s="1"/>
      <c r="T264" s="1"/>
      <c r="U264" s="1"/>
    </row>
    <row r="265" spans="2:21" x14ac:dyDescent="0.25">
      <c r="B265" s="1"/>
      <c r="C265" s="1"/>
      <c r="D265" s="1"/>
      <c r="E265" s="1"/>
      <c r="F265" s="1"/>
      <c r="G265" s="1"/>
      <c r="H265" s="1"/>
      <c r="I265" s="1"/>
      <c r="J265" s="1"/>
      <c r="K265" s="1"/>
      <c r="L265" s="1"/>
      <c r="M265" s="1"/>
      <c r="N265" s="1"/>
      <c r="O265" s="1"/>
      <c r="P265" s="1"/>
      <c r="Q265" s="1"/>
      <c r="R265" s="1"/>
      <c r="S265" s="1"/>
      <c r="T265" s="1"/>
      <c r="U265" s="1"/>
    </row>
    <row r="266" spans="2:21" x14ac:dyDescent="0.25">
      <c r="B266" s="1"/>
      <c r="C266" s="1"/>
      <c r="D266" s="1"/>
      <c r="E266" s="1"/>
      <c r="F266" s="1"/>
      <c r="G266" s="1"/>
      <c r="H266" s="1"/>
      <c r="I266" s="1"/>
      <c r="J266" s="1"/>
      <c r="K266" s="1"/>
      <c r="L266" s="1"/>
      <c r="M266" s="1"/>
      <c r="N266" s="1"/>
      <c r="O266" s="1"/>
      <c r="P266" s="1"/>
      <c r="Q266" s="1"/>
      <c r="R266" s="1"/>
      <c r="S266" s="1"/>
      <c r="T266" s="1"/>
      <c r="U266" s="1"/>
    </row>
    <row r="267" spans="2:21" x14ac:dyDescent="0.25">
      <c r="B267" s="1"/>
      <c r="C267" s="1"/>
      <c r="D267" s="1"/>
      <c r="E267" s="1"/>
      <c r="F267" s="1"/>
      <c r="G267" s="1"/>
      <c r="H267" s="1"/>
      <c r="I267" s="1"/>
      <c r="J267" s="1"/>
      <c r="K267" s="1"/>
      <c r="L267" s="1"/>
      <c r="M267" s="1"/>
      <c r="N267" s="1"/>
      <c r="O267" s="1"/>
      <c r="P267" s="1"/>
      <c r="Q267" s="1"/>
      <c r="R267" s="1"/>
      <c r="S267" s="1"/>
      <c r="T267" s="1"/>
      <c r="U267" s="1"/>
    </row>
    <row r="268" spans="2:21" x14ac:dyDescent="0.25">
      <c r="B268" s="1"/>
      <c r="C268" s="1"/>
      <c r="D268" s="1"/>
      <c r="E268" s="1"/>
      <c r="F268" s="1"/>
      <c r="G268" s="1"/>
      <c r="H268" s="1"/>
      <c r="I268" s="1"/>
      <c r="J268" s="1"/>
      <c r="K268" s="1"/>
      <c r="L268" s="1"/>
      <c r="M268" s="1"/>
      <c r="N268" s="1"/>
      <c r="O268" s="1"/>
      <c r="P268" s="1"/>
      <c r="Q268" s="1"/>
      <c r="R268" s="1"/>
      <c r="S268" s="1"/>
      <c r="T268" s="1"/>
      <c r="U268" s="1"/>
    </row>
    <row r="269" spans="2:21" x14ac:dyDescent="0.25">
      <c r="B269" s="1"/>
      <c r="C269" s="1"/>
      <c r="D269" s="1"/>
      <c r="E269" s="1"/>
      <c r="F269" s="1"/>
      <c r="G269" s="1"/>
      <c r="H269" s="1"/>
      <c r="I269" s="1"/>
      <c r="J269" s="1"/>
      <c r="K269" s="1"/>
      <c r="L269" s="1"/>
      <c r="M269" s="1"/>
      <c r="N269" s="1"/>
      <c r="O269" s="1"/>
      <c r="P269" s="1"/>
      <c r="Q269" s="1"/>
      <c r="R269" s="1"/>
      <c r="S269" s="1"/>
      <c r="T269" s="1"/>
      <c r="U269" s="1"/>
    </row>
    <row r="270" spans="2:21" x14ac:dyDescent="0.25">
      <c r="B270" s="1"/>
      <c r="C270" s="1"/>
      <c r="D270" s="1"/>
      <c r="E270" s="1"/>
      <c r="F270" s="1"/>
      <c r="G270" s="1"/>
      <c r="H270" s="1"/>
      <c r="I270" s="1"/>
      <c r="J270" s="1"/>
      <c r="K270" s="1"/>
      <c r="L270" s="1"/>
      <c r="M270" s="1"/>
      <c r="N270" s="1"/>
      <c r="O270" s="1"/>
      <c r="P270" s="1"/>
      <c r="Q270" s="1"/>
      <c r="R270" s="1"/>
      <c r="S270" s="1"/>
      <c r="T270" s="1"/>
      <c r="U270" s="1"/>
    </row>
    <row r="271" spans="2:21" x14ac:dyDescent="0.25">
      <c r="B271" s="1"/>
      <c r="C271" s="1"/>
      <c r="D271" s="1"/>
      <c r="E271" s="1"/>
      <c r="F271" s="1"/>
      <c r="G271" s="1"/>
      <c r="H271" s="1"/>
      <c r="I271" s="1"/>
      <c r="J271" s="1"/>
      <c r="K271" s="1"/>
      <c r="L271" s="1"/>
      <c r="M271" s="1"/>
      <c r="N271" s="1"/>
      <c r="O271" s="1"/>
      <c r="P271" s="1"/>
      <c r="Q271" s="1"/>
      <c r="R271" s="1"/>
      <c r="S271" s="1"/>
      <c r="T271" s="1"/>
      <c r="U271" s="1"/>
    </row>
    <row r="272" spans="2:21" x14ac:dyDescent="0.25">
      <c r="B272" s="1"/>
      <c r="C272" s="1"/>
      <c r="D272" s="1"/>
      <c r="E272" s="1"/>
      <c r="F272" s="1"/>
      <c r="G272" s="1"/>
      <c r="H272" s="1"/>
      <c r="I272" s="1"/>
      <c r="J272" s="1"/>
      <c r="K272" s="1"/>
      <c r="L272" s="1"/>
      <c r="M272" s="1"/>
      <c r="N272" s="1"/>
      <c r="O272" s="1"/>
      <c r="P272" s="1"/>
      <c r="Q272" s="1"/>
      <c r="R272" s="1"/>
      <c r="S272" s="1"/>
      <c r="T272" s="1"/>
      <c r="U272" s="1"/>
    </row>
    <row r="273" spans="2:21" x14ac:dyDescent="0.25">
      <c r="B273" s="1"/>
      <c r="C273" s="1"/>
      <c r="D273" s="1"/>
      <c r="E273" s="1"/>
      <c r="F273" s="1"/>
      <c r="G273" s="1"/>
      <c r="H273" s="1"/>
      <c r="I273" s="1"/>
      <c r="J273" s="1"/>
      <c r="K273" s="1"/>
      <c r="L273" s="1"/>
      <c r="M273" s="1"/>
      <c r="N273" s="1"/>
      <c r="O273" s="1"/>
      <c r="P273" s="1"/>
      <c r="Q273" s="1"/>
      <c r="R273" s="1"/>
      <c r="S273" s="1"/>
      <c r="T273" s="1"/>
      <c r="U273" s="1"/>
    </row>
    <row r="274" spans="2:21" x14ac:dyDescent="0.25">
      <c r="B274" s="1"/>
      <c r="C274" s="1"/>
      <c r="D274" s="1"/>
      <c r="E274" s="1"/>
      <c r="F274" s="1"/>
      <c r="G274" s="1"/>
      <c r="H274" s="1"/>
      <c r="I274" s="1"/>
      <c r="J274" s="1"/>
      <c r="K274" s="1"/>
      <c r="L274" s="1"/>
      <c r="M274" s="1"/>
      <c r="N274" s="1"/>
      <c r="O274" s="1"/>
      <c r="P274" s="1"/>
      <c r="Q274" s="1"/>
      <c r="R274" s="1"/>
      <c r="S274" s="1"/>
      <c r="T274" s="1"/>
      <c r="U274" s="1"/>
    </row>
    <row r="275" spans="2:21" x14ac:dyDescent="0.25">
      <c r="B275" s="1"/>
      <c r="C275" s="1"/>
      <c r="D275" s="1"/>
      <c r="E275" s="1"/>
      <c r="F275" s="1"/>
      <c r="G275" s="1"/>
      <c r="H275" s="1"/>
      <c r="I275" s="1"/>
      <c r="J275" s="1"/>
      <c r="K275" s="1"/>
      <c r="L275" s="1"/>
      <c r="M275" s="1"/>
      <c r="N275" s="1"/>
      <c r="O275" s="1"/>
      <c r="P275" s="1"/>
      <c r="Q275" s="1"/>
      <c r="R275" s="1"/>
      <c r="S275" s="1"/>
      <c r="T275" s="1"/>
      <c r="U275" s="1"/>
    </row>
    <row r="276" spans="2:21" x14ac:dyDescent="0.25">
      <c r="B276" s="1"/>
      <c r="C276" s="1"/>
      <c r="D276" s="1"/>
      <c r="E276" s="1"/>
      <c r="F276" s="1"/>
      <c r="G276" s="1"/>
      <c r="H276" s="1"/>
      <c r="I276" s="1"/>
      <c r="J276" s="1"/>
      <c r="K276" s="1"/>
      <c r="L276" s="1"/>
      <c r="M276" s="1"/>
      <c r="N276" s="1"/>
      <c r="O276" s="1"/>
      <c r="P276" s="1"/>
      <c r="Q276" s="1"/>
      <c r="R276" s="1"/>
      <c r="S276" s="1"/>
      <c r="T276" s="1"/>
      <c r="U276" s="1"/>
    </row>
    <row r="277" spans="2:21" x14ac:dyDescent="0.25">
      <c r="B277" s="1"/>
      <c r="C277" s="1"/>
      <c r="D277" s="1"/>
      <c r="E277" s="1"/>
      <c r="F277" s="1"/>
      <c r="G277" s="1"/>
      <c r="H277" s="1"/>
      <c r="I277" s="1"/>
      <c r="J277" s="1"/>
      <c r="K277" s="1"/>
      <c r="L277" s="1"/>
      <c r="M277" s="1"/>
      <c r="N277" s="1"/>
      <c r="O277" s="1"/>
      <c r="P277" s="1"/>
      <c r="Q277" s="1"/>
      <c r="R277" s="1"/>
      <c r="S277" s="1"/>
      <c r="T277" s="1"/>
      <c r="U277" s="1"/>
    </row>
    <row r="278" spans="2:21" x14ac:dyDescent="0.25">
      <c r="B278" s="1"/>
      <c r="C278" s="1"/>
      <c r="D278" s="1"/>
      <c r="E278" s="1"/>
      <c r="F278" s="1"/>
      <c r="G278" s="1"/>
      <c r="H278" s="1"/>
      <c r="I278" s="1"/>
      <c r="J278" s="1"/>
      <c r="K278" s="1"/>
      <c r="L278" s="1"/>
      <c r="M278" s="1"/>
      <c r="N278" s="1"/>
      <c r="O278" s="1"/>
      <c r="P278" s="1"/>
      <c r="Q278" s="1"/>
      <c r="R278" s="1"/>
      <c r="S278" s="1"/>
      <c r="T278" s="1"/>
      <c r="U278" s="1"/>
    </row>
    <row r="279" spans="2:21" x14ac:dyDescent="0.25">
      <c r="B279" s="1"/>
      <c r="C279" s="1"/>
      <c r="D279" s="1"/>
      <c r="E279" s="1"/>
      <c r="F279" s="1"/>
      <c r="G279" s="1"/>
      <c r="H279" s="1"/>
      <c r="I279" s="1"/>
      <c r="J279" s="1"/>
      <c r="K279" s="1"/>
      <c r="L279" s="1"/>
      <c r="M279" s="1"/>
      <c r="N279" s="1"/>
      <c r="O279" s="1"/>
      <c r="P279" s="1"/>
      <c r="Q279" s="1"/>
      <c r="R279" s="1"/>
      <c r="S279" s="1"/>
      <c r="T279" s="1"/>
      <c r="U279" s="1"/>
    </row>
    <row r="280" spans="2:21" x14ac:dyDescent="0.25">
      <c r="B280" s="1"/>
      <c r="C280" s="1"/>
      <c r="D280" s="1"/>
      <c r="E280" s="1"/>
      <c r="F280" s="1"/>
      <c r="G280" s="1"/>
      <c r="H280" s="1"/>
      <c r="I280" s="1"/>
      <c r="J280" s="1"/>
      <c r="K280" s="1"/>
      <c r="L280" s="1"/>
      <c r="M280" s="1"/>
      <c r="N280" s="1"/>
      <c r="O280" s="1"/>
      <c r="P280" s="1"/>
      <c r="Q280" s="1"/>
      <c r="R280" s="1"/>
      <c r="S280" s="1"/>
      <c r="T280" s="1"/>
      <c r="U280" s="1"/>
    </row>
    <row r="281" spans="2:21" x14ac:dyDescent="0.25">
      <c r="B281" s="1"/>
      <c r="C281" s="1"/>
      <c r="D281" s="1"/>
      <c r="E281" s="1"/>
      <c r="F281" s="1"/>
      <c r="G281" s="1"/>
      <c r="H281" s="1"/>
      <c r="I281" s="1"/>
      <c r="J281" s="1"/>
      <c r="K281" s="1"/>
      <c r="L281" s="1"/>
      <c r="M281" s="1"/>
      <c r="N281" s="1"/>
      <c r="O281" s="1"/>
      <c r="P281" s="1"/>
      <c r="Q281" s="1"/>
      <c r="R281" s="1"/>
      <c r="S281" s="1"/>
      <c r="T281" s="1"/>
      <c r="U281" s="1"/>
    </row>
    <row r="282" spans="2:21" x14ac:dyDescent="0.25">
      <c r="B282" s="1"/>
      <c r="C282" s="1"/>
      <c r="D282" s="1"/>
      <c r="E282" s="1"/>
      <c r="F282" s="1"/>
      <c r="G282" s="1"/>
      <c r="H282" s="1"/>
      <c r="I282" s="1"/>
      <c r="J282" s="1"/>
      <c r="K282" s="1"/>
      <c r="L282" s="1"/>
      <c r="M282" s="1"/>
      <c r="N282" s="1"/>
      <c r="O282" s="1"/>
      <c r="P282" s="1"/>
      <c r="Q282" s="1"/>
      <c r="R282" s="1"/>
      <c r="S282" s="1"/>
      <c r="T282" s="1"/>
      <c r="U282" s="1"/>
    </row>
    <row r="283" spans="2:21" x14ac:dyDescent="0.25">
      <c r="B283" s="1"/>
      <c r="C283" s="1"/>
      <c r="D283" s="1"/>
      <c r="E283" s="1"/>
      <c r="F283" s="1"/>
      <c r="G283" s="1"/>
      <c r="H283" s="1"/>
      <c r="I283" s="1"/>
      <c r="J283" s="1"/>
      <c r="K283" s="1"/>
      <c r="L283" s="1"/>
      <c r="M283" s="1"/>
      <c r="N283" s="1"/>
      <c r="O283" s="1"/>
      <c r="P283" s="1"/>
      <c r="Q283" s="1"/>
      <c r="R283" s="1"/>
      <c r="S283" s="1"/>
      <c r="T283" s="1"/>
      <c r="U283" s="1"/>
    </row>
    <row r="284" spans="2:21" x14ac:dyDescent="0.25">
      <c r="B284" s="1"/>
      <c r="C284" s="1"/>
      <c r="D284" s="1"/>
      <c r="E284" s="1"/>
      <c r="F284" s="1"/>
      <c r="G284" s="1"/>
      <c r="H284" s="1"/>
      <c r="I284" s="1"/>
      <c r="J284" s="1"/>
      <c r="K284" s="1"/>
      <c r="L284" s="1"/>
      <c r="M284" s="1"/>
      <c r="N284" s="1"/>
      <c r="O284" s="1"/>
      <c r="P284" s="1"/>
      <c r="Q284" s="1"/>
      <c r="R284" s="1"/>
      <c r="S284" s="1"/>
      <c r="T284" s="1"/>
      <c r="U284" s="1"/>
    </row>
    <row r="285" spans="2:21" x14ac:dyDescent="0.25">
      <c r="B285" s="1"/>
      <c r="C285" s="1"/>
      <c r="D285" s="1"/>
      <c r="E285" s="1"/>
      <c r="F285" s="1"/>
      <c r="G285" s="1"/>
      <c r="H285" s="1"/>
      <c r="I285" s="1"/>
      <c r="J285" s="1"/>
      <c r="K285" s="1"/>
      <c r="L285" s="1"/>
      <c r="M285" s="1"/>
      <c r="N285" s="1"/>
      <c r="O285" s="1"/>
      <c r="P285" s="1"/>
      <c r="Q285" s="1"/>
      <c r="R285" s="1"/>
      <c r="S285" s="1"/>
      <c r="T285" s="1"/>
      <c r="U285" s="1"/>
    </row>
    <row r="286" spans="2:21" x14ac:dyDescent="0.25">
      <c r="B286" s="1"/>
      <c r="C286" s="1"/>
      <c r="D286" s="1"/>
      <c r="E286" s="1"/>
      <c r="F286" s="1"/>
      <c r="G286" s="1"/>
      <c r="H286" s="1"/>
      <c r="I286" s="1"/>
      <c r="J286" s="1"/>
      <c r="K286" s="1"/>
      <c r="L286" s="1"/>
      <c r="M286" s="1"/>
      <c r="N286" s="1"/>
      <c r="O286" s="1"/>
      <c r="P286" s="1"/>
      <c r="Q286" s="1"/>
      <c r="R286" s="1"/>
      <c r="S286" s="1"/>
      <c r="T286" s="1"/>
      <c r="U286" s="1"/>
    </row>
    <row r="287" spans="2:21" x14ac:dyDescent="0.25">
      <c r="B287" s="1"/>
      <c r="C287" s="1"/>
      <c r="D287" s="1"/>
      <c r="E287" s="1"/>
      <c r="F287" s="1"/>
      <c r="G287" s="1"/>
      <c r="H287" s="1"/>
      <c r="I287" s="1"/>
      <c r="J287" s="1"/>
      <c r="K287" s="1"/>
      <c r="L287" s="1"/>
      <c r="M287" s="1"/>
      <c r="N287" s="1"/>
      <c r="O287" s="1"/>
      <c r="P287" s="1"/>
      <c r="Q287" s="1"/>
      <c r="R287" s="1"/>
      <c r="S287" s="1"/>
      <c r="T287" s="1"/>
      <c r="U287" s="1"/>
    </row>
    <row r="288" spans="2:21" x14ac:dyDescent="0.25">
      <c r="B288" s="1"/>
      <c r="C288" s="1"/>
      <c r="D288" s="1"/>
      <c r="E288" s="1"/>
      <c r="F288" s="1"/>
      <c r="G288" s="1"/>
      <c r="H288" s="1"/>
      <c r="I288" s="1"/>
      <c r="J288" s="1"/>
      <c r="K288" s="1"/>
      <c r="L288" s="1"/>
      <c r="M288" s="1"/>
      <c r="N288" s="1"/>
      <c r="O288" s="1"/>
      <c r="P288" s="1"/>
      <c r="Q288" s="1"/>
      <c r="R288" s="1"/>
      <c r="S288" s="1"/>
      <c r="T288" s="1"/>
      <c r="U288" s="1"/>
    </row>
    <row r="289" spans="2:21" x14ac:dyDescent="0.25">
      <c r="B289" s="1"/>
      <c r="C289" s="1"/>
      <c r="D289" s="1"/>
      <c r="E289" s="1"/>
      <c r="F289" s="1"/>
      <c r="G289" s="1"/>
      <c r="H289" s="1"/>
      <c r="I289" s="1"/>
      <c r="J289" s="1"/>
      <c r="K289" s="1"/>
      <c r="L289" s="1"/>
      <c r="M289" s="1"/>
      <c r="N289" s="1"/>
      <c r="O289" s="1"/>
      <c r="P289" s="1"/>
      <c r="Q289" s="1"/>
      <c r="R289" s="1"/>
      <c r="S289" s="1"/>
      <c r="T289" s="1"/>
      <c r="U289" s="1"/>
    </row>
    <row r="290" spans="2:21" x14ac:dyDescent="0.25">
      <c r="B290" s="1"/>
      <c r="C290" s="1"/>
      <c r="D290" s="1"/>
      <c r="E290" s="1"/>
      <c r="F290" s="1"/>
      <c r="G290" s="1"/>
      <c r="H290" s="1"/>
      <c r="I290" s="1"/>
      <c r="J290" s="1"/>
      <c r="K290" s="1"/>
      <c r="L290" s="1"/>
      <c r="M290" s="1"/>
      <c r="N290" s="1"/>
      <c r="O290" s="1"/>
      <c r="P290" s="1"/>
      <c r="Q290" s="1"/>
      <c r="R290" s="1"/>
      <c r="S290" s="1"/>
      <c r="T290" s="1"/>
      <c r="U290" s="1"/>
    </row>
    <row r="291" spans="2:21" x14ac:dyDescent="0.25">
      <c r="B291" s="1"/>
      <c r="C291" s="1"/>
      <c r="D291" s="1"/>
      <c r="E291" s="1"/>
      <c r="F291" s="1"/>
      <c r="G291" s="1"/>
      <c r="H291" s="1"/>
      <c r="I291" s="1"/>
      <c r="J291" s="1"/>
      <c r="K291" s="1"/>
      <c r="L291" s="1"/>
      <c r="M291" s="1"/>
      <c r="N291" s="1"/>
      <c r="O291" s="1"/>
      <c r="P291" s="1"/>
      <c r="Q291" s="1"/>
      <c r="R291" s="1"/>
      <c r="S291" s="1"/>
      <c r="T291" s="1"/>
      <c r="U291" s="1"/>
    </row>
    <row r="292" spans="2:21" x14ac:dyDescent="0.25">
      <c r="B292" s="1"/>
      <c r="C292" s="1"/>
      <c r="D292" s="1"/>
      <c r="E292" s="1"/>
      <c r="F292" s="1"/>
      <c r="G292" s="1"/>
      <c r="H292" s="1"/>
      <c r="I292" s="1"/>
      <c r="J292" s="1"/>
      <c r="K292" s="1"/>
      <c r="L292" s="1"/>
      <c r="M292" s="1"/>
      <c r="N292" s="1"/>
      <c r="O292" s="1"/>
      <c r="P292" s="1"/>
      <c r="Q292" s="1"/>
      <c r="R292" s="1"/>
      <c r="S292" s="1"/>
      <c r="T292" s="1"/>
      <c r="U292" s="1"/>
    </row>
    <row r="293" spans="2:21" x14ac:dyDescent="0.25">
      <c r="B293" s="1"/>
      <c r="C293" s="1"/>
      <c r="D293" s="1"/>
      <c r="E293" s="1"/>
      <c r="F293" s="1"/>
      <c r="G293" s="1"/>
      <c r="H293" s="1"/>
      <c r="I293" s="1"/>
      <c r="J293" s="1"/>
      <c r="K293" s="1"/>
      <c r="L293" s="1"/>
      <c r="M293" s="1"/>
      <c r="N293" s="1"/>
      <c r="O293" s="1"/>
      <c r="P293" s="1"/>
      <c r="Q293" s="1"/>
      <c r="R293" s="1"/>
      <c r="S293" s="1"/>
      <c r="T293" s="1"/>
      <c r="U293" s="1"/>
    </row>
    <row r="294" spans="2:21" x14ac:dyDescent="0.25">
      <c r="B294" s="1"/>
      <c r="C294" s="1"/>
      <c r="D294" s="1"/>
      <c r="E294" s="1"/>
      <c r="F294" s="1"/>
      <c r="G294" s="1"/>
      <c r="H294" s="1"/>
      <c r="I294" s="1"/>
      <c r="J294" s="1"/>
      <c r="K294" s="1"/>
      <c r="L294" s="1"/>
      <c r="M294" s="1"/>
      <c r="N294" s="1"/>
      <c r="O294" s="1"/>
      <c r="P294" s="1"/>
      <c r="Q294" s="1"/>
      <c r="R294" s="1"/>
      <c r="S294" s="1"/>
      <c r="T294" s="1"/>
      <c r="U294" s="1"/>
    </row>
    <row r="295" spans="2:21" x14ac:dyDescent="0.25">
      <c r="B295" s="1"/>
      <c r="C295" s="1"/>
      <c r="D295" s="1"/>
      <c r="E295" s="1"/>
      <c r="F295" s="1"/>
      <c r="G295" s="1"/>
      <c r="H295" s="1"/>
      <c r="I295" s="1"/>
      <c r="J295" s="1"/>
      <c r="K295" s="1"/>
      <c r="L295" s="1"/>
      <c r="M295" s="1"/>
      <c r="N295" s="1"/>
      <c r="O295" s="1"/>
      <c r="P295" s="1"/>
      <c r="Q295" s="1"/>
      <c r="R295" s="1"/>
      <c r="S295" s="1"/>
      <c r="T295" s="1"/>
      <c r="U295" s="1"/>
    </row>
    <row r="296" spans="2:21" x14ac:dyDescent="0.25">
      <c r="B296" s="1"/>
      <c r="C296" s="1"/>
      <c r="D296" s="1"/>
      <c r="E296" s="1"/>
      <c r="F296" s="1"/>
      <c r="G296" s="1"/>
      <c r="H296" s="1"/>
      <c r="I296" s="1"/>
      <c r="J296" s="1"/>
      <c r="K296" s="1"/>
      <c r="L296" s="1"/>
      <c r="M296" s="1"/>
      <c r="N296" s="1"/>
      <c r="O296" s="1"/>
      <c r="P296" s="1"/>
      <c r="Q296" s="1"/>
      <c r="R296" s="1"/>
      <c r="S296" s="1"/>
      <c r="T296" s="1"/>
      <c r="U296" s="1"/>
    </row>
    <row r="297" spans="2:21" x14ac:dyDescent="0.25">
      <c r="B297" s="1"/>
      <c r="C297" s="1"/>
      <c r="D297" s="1"/>
      <c r="E297" s="1"/>
      <c r="F297" s="1"/>
      <c r="G297" s="1"/>
      <c r="H297" s="1"/>
      <c r="I297" s="1"/>
      <c r="J297" s="1"/>
      <c r="K297" s="1"/>
      <c r="L297" s="1"/>
      <c r="M297" s="1"/>
      <c r="N297" s="1"/>
      <c r="O297" s="1"/>
      <c r="P297" s="1"/>
      <c r="Q297" s="1"/>
      <c r="R297" s="1"/>
      <c r="S297" s="1"/>
      <c r="T297" s="1"/>
      <c r="U297" s="1"/>
    </row>
    <row r="298" spans="2:21" x14ac:dyDescent="0.25">
      <c r="B298" s="1"/>
      <c r="C298" s="1"/>
      <c r="D298" s="1"/>
      <c r="E298" s="1"/>
      <c r="F298" s="1"/>
      <c r="G298" s="1"/>
      <c r="H298" s="1"/>
      <c r="I298" s="1"/>
      <c r="J298" s="1"/>
      <c r="K298" s="1"/>
      <c r="L298" s="1"/>
      <c r="M298" s="1"/>
      <c r="N298" s="1"/>
      <c r="O298" s="1"/>
      <c r="P298" s="1"/>
      <c r="Q298" s="1"/>
      <c r="R298" s="1"/>
      <c r="S298" s="1"/>
      <c r="T298" s="1"/>
      <c r="U298" s="1"/>
    </row>
    <row r="299" spans="2:21" x14ac:dyDescent="0.25">
      <c r="B299" s="1"/>
      <c r="C299" s="1"/>
      <c r="D299" s="1"/>
      <c r="E299" s="1"/>
      <c r="F299" s="1"/>
      <c r="G299" s="1"/>
      <c r="H299" s="1"/>
      <c r="I299" s="1"/>
      <c r="J299" s="1"/>
      <c r="K299" s="1"/>
      <c r="L299" s="1"/>
      <c r="M299" s="1"/>
      <c r="N299" s="1"/>
      <c r="O299" s="1"/>
      <c r="P299" s="1"/>
      <c r="Q299" s="1"/>
      <c r="R299" s="1"/>
      <c r="S299" s="1"/>
      <c r="T299" s="1"/>
      <c r="U299" s="1"/>
    </row>
    <row r="300" spans="2:21" x14ac:dyDescent="0.25">
      <c r="B300" s="1"/>
      <c r="C300" s="1"/>
      <c r="D300" s="1"/>
      <c r="E300" s="1"/>
      <c r="F300" s="1"/>
      <c r="G300" s="1"/>
      <c r="H300" s="1"/>
      <c r="I300" s="1"/>
      <c r="J300" s="1"/>
      <c r="K300" s="1"/>
      <c r="L300" s="1"/>
      <c r="M300" s="1"/>
      <c r="N300" s="1"/>
      <c r="O300" s="1"/>
      <c r="P300" s="1"/>
      <c r="Q300" s="1"/>
      <c r="R300" s="1"/>
      <c r="S300" s="1"/>
      <c r="T300" s="1"/>
      <c r="U300" s="1"/>
    </row>
    <row r="301" spans="2:21" x14ac:dyDescent="0.25">
      <c r="B301" s="1"/>
      <c r="C301" s="1"/>
      <c r="D301" s="1"/>
      <c r="E301" s="1"/>
      <c r="F301" s="1"/>
      <c r="G301" s="1"/>
      <c r="H301" s="1"/>
      <c r="I301" s="1"/>
      <c r="J301" s="1"/>
      <c r="K301" s="1"/>
      <c r="L301" s="1"/>
      <c r="M301" s="1"/>
      <c r="N301" s="1"/>
      <c r="O301" s="1"/>
      <c r="P301" s="1"/>
      <c r="Q301" s="1"/>
      <c r="R301" s="1"/>
      <c r="S301" s="1"/>
      <c r="T301" s="1"/>
      <c r="U301" s="1"/>
    </row>
    <row r="302" spans="2:21" x14ac:dyDescent="0.25">
      <c r="B302" s="1"/>
      <c r="C302" s="1"/>
      <c r="D302" s="1"/>
      <c r="E302" s="1"/>
      <c r="F302" s="1"/>
      <c r="G302" s="1"/>
      <c r="H302" s="1"/>
      <c r="I302" s="1"/>
      <c r="J302" s="1"/>
      <c r="K302" s="1"/>
      <c r="L302" s="1"/>
      <c r="M302" s="1"/>
      <c r="N302" s="1"/>
      <c r="O302" s="1"/>
      <c r="P302" s="1"/>
      <c r="Q302" s="1"/>
      <c r="R302" s="1"/>
      <c r="S302" s="1"/>
      <c r="T302" s="1"/>
      <c r="U302" s="1"/>
    </row>
    <row r="303" spans="2:21" x14ac:dyDescent="0.25">
      <c r="B303" s="1"/>
      <c r="C303" s="1"/>
      <c r="D303" s="1"/>
      <c r="E303" s="1"/>
      <c r="F303" s="1"/>
      <c r="G303" s="1"/>
      <c r="H303" s="1"/>
      <c r="I303" s="1"/>
      <c r="J303" s="1"/>
      <c r="K303" s="1"/>
      <c r="L303" s="1"/>
      <c r="M303" s="1"/>
      <c r="N303" s="1"/>
      <c r="O303" s="1"/>
      <c r="P303" s="1"/>
      <c r="Q303" s="1"/>
      <c r="R303" s="1"/>
      <c r="S303" s="1"/>
      <c r="T303" s="1"/>
      <c r="U303" s="1"/>
    </row>
    <row r="304" spans="2:21" x14ac:dyDescent="0.25">
      <c r="B304" s="1"/>
      <c r="C304" s="1"/>
      <c r="D304" s="1"/>
      <c r="E304" s="1"/>
      <c r="F304" s="1"/>
      <c r="G304" s="1"/>
      <c r="H304" s="1"/>
      <c r="I304" s="1"/>
      <c r="J304" s="1"/>
      <c r="K304" s="1"/>
      <c r="L304" s="1"/>
      <c r="M304" s="1"/>
      <c r="N304" s="1"/>
      <c r="O304" s="1"/>
      <c r="P304" s="1"/>
      <c r="Q304" s="1"/>
      <c r="R304" s="1"/>
      <c r="S304" s="1"/>
      <c r="T304" s="1"/>
      <c r="U304" s="1"/>
    </row>
    <row r="305" spans="2:21" x14ac:dyDescent="0.25">
      <c r="B305" s="1"/>
      <c r="C305" s="1"/>
      <c r="D305" s="1"/>
      <c r="E305" s="1"/>
      <c r="F305" s="1"/>
      <c r="G305" s="1"/>
      <c r="H305" s="1"/>
      <c r="I305" s="1"/>
      <c r="J305" s="1"/>
      <c r="K305" s="1"/>
      <c r="L305" s="1"/>
      <c r="M305" s="1"/>
      <c r="N305" s="1"/>
      <c r="O305" s="1"/>
      <c r="P305" s="1"/>
      <c r="Q305" s="1"/>
      <c r="R305" s="1"/>
      <c r="S305" s="1"/>
      <c r="T305" s="1"/>
      <c r="U305" s="1"/>
    </row>
    <row r="306" spans="2:21" x14ac:dyDescent="0.25">
      <c r="B306" s="1"/>
      <c r="C306" s="1"/>
      <c r="D306" s="1"/>
      <c r="E306" s="1"/>
      <c r="F306" s="1"/>
      <c r="G306" s="1"/>
      <c r="H306" s="1"/>
      <c r="I306" s="1"/>
      <c r="J306" s="1"/>
      <c r="K306" s="1"/>
      <c r="L306" s="1"/>
      <c r="M306" s="1"/>
      <c r="N306" s="1"/>
      <c r="O306" s="1"/>
      <c r="P306" s="1"/>
      <c r="Q306" s="1"/>
      <c r="R306" s="1"/>
      <c r="S306" s="1"/>
      <c r="T306" s="1"/>
      <c r="U306" s="1"/>
    </row>
    <row r="307" spans="2:21" x14ac:dyDescent="0.25">
      <c r="B307" s="1"/>
      <c r="C307" s="1"/>
      <c r="D307" s="1"/>
      <c r="E307" s="1"/>
      <c r="F307" s="1"/>
      <c r="G307" s="1"/>
      <c r="H307" s="1"/>
      <c r="I307" s="1"/>
      <c r="J307" s="1"/>
      <c r="K307" s="1"/>
      <c r="L307" s="1"/>
      <c r="M307" s="1"/>
      <c r="N307" s="1"/>
      <c r="O307" s="1"/>
      <c r="P307" s="1"/>
      <c r="Q307" s="1"/>
      <c r="R307" s="1"/>
      <c r="S307" s="1"/>
      <c r="T307" s="1"/>
      <c r="U307" s="1"/>
    </row>
    <row r="308" spans="2:21" x14ac:dyDescent="0.25">
      <c r="B308" s="1"/>
      <c r="C308" s="1"/>
      <c r="D308" s="1"/>
      <c r="E308" s="1"/>
      <c r="F308" s="1"/>
      <c r="G308" s="1"/>
      <c r="H308" s="1"/>
      <c r="I308" s="1"/>
      <c r="J308" s="1"/>
      <c r="K308" s="1"/>
      <c r="L308" s="1"/>
      <c r="M308" s="1"/>
      <c r="N308" s="1"/>
      <c r="O308" s="1"/>
      <c r="P308" s="1"/>
      <c r="Q308" s="1"/>
      <c r="R308" s="1"/>
      <c r="S308" s="1"/>
      <c r="T308" s="1"/>
      <c r="U308" s="1"/>
    </row>
    <row r="309" spans="2:21" x14ac:dyDescent="0.25">
      <c r="B309" s="1"/>
      <c r="C309" s="1"/>
      <c r="D309" s="1"/>
      <c r="E309" s="1"/>
      <c r="F309" s="1"/>
      <c r="G309" s="1"/>
      <c r="H309" s="1"/>
      <c r="I309" s="1"/>
      <c r="J309" s="1"/>
      <c r="K309" s="1"/>
      <c r="L309" s="1"/>
      <c r="M309" s="1"/>
      <c r="N309" s="1"/>
      <c r="O309" s="1"/>
      <c r="P309" s="1"/>
      <c r="Q309" s="1"/>
      <c r="R309" s="1"/>
      <c r="S309" s="1"/>
      <c r="T309" s="1"/>
      <c r="U309" s="1"/>
    </row>
    <row r="310" spans="2:21" x14ac:dyDescent="0.25">
      <c r="B310" s="1"/>
      <c r="C310" s="1"/>
      <c r="D310" s="1"/>
      <c r="E310" s="1"/>
      <c r="F310" s="1"/>
      <c r="G310" s="1"/>
      <c r="H310" s="1"/>
      <c r="I310" s="1"/>
      <c r="J310" s="1"/>
      <c r="K310" s="1"/>
      <c r="L310" s="1"/>
      <c r="M310" s="1"/>
      <c r="N310" s="1"/>
      <c r="O310" s="1"/>
      <c r="P310" s="1"/>
      <c r="Q310" s="1"/>
      <c r="R310" s="1"/>
      <c r="S310" s="1"/>
      <c r="T310" s="1"/>
      <c r="U310" s="1"/>
    </row>
    <row r="311" spans="2:21" x14ac:dyDescent="0.25">
      <c r="B311" s="1"/>
      <c r="C311" s="1"/>
      <c r="D311" s="1"/>
      <c r="E311" s="1"/>
      <c r="F311" s="1"/>
      <c r="G311" s="1"/>
      <c r="H311" s="1"/>
      <c r="I311" s="1"/>
      <c r="J311" s="1"/>
      <c r="K311" s="1"/>
      <c r="L311" s="1"/>
      <c r="M311" s="1"/>
      <c r="N311" s="1"/>
      <c r="O311" s="1"/>
      <c r="P311" s="1"/>
      <c r="Q311" s="1"/>
      <c r="R311" s="1"/>
      <c r="S311" s="1"/>
      <c r="T311" s="1"/>
      <c r="U311" s="1"/>
    </row>
    <row r="312" spans="2:21" x14ac:dyDescent="0.25">
      <c r="B312" s="1"/>
      <c r="C312" s="1"/>
      <c r="D312" s="1"/>
      <c r="E312" s="1"/>
      <c r="F312" s="1"/>
      <c r="G312" s="1"/>
      <c r="H312" s="1"/>
      <c r="I312" s="1"/>
      <c r="J312" s="1"/>
      <c r="K312" s="1"/>
      <c r="L312" s="1"/>
      <c r="M312" s="1"/>
      <c r="N312" s="1"/>
      <c r="O312" s="1"/>
      <c r="P312" s="1"/>
      <c r="Q312" s="1"/>
      <c r="R312" s="1"/>
      <c r="S312" s="1"/>
      <c r="T312" s="1"/>
      <c r="U312" s="1"/>
    </row>
    <row r="313" spans="2:21" x14ac:dyDescent="0.25">
      <c r="B313" s="1"/>
      <c r="C313" s="1"/>
      <c r="D313" s="1"/>
      <c r="E313" s="1"/>
      <c r="F313" s="1"/>
      <c r="G313" s="1"/>
      <c r="H313" s="1"/>
      <c r="I313" s="1"/>
      <c r="J313" s="1"/>
      <c r="K313" s="1"/>
      <c r="L313" s="1"/>
      <c r="M313" s="1"/>
      <c r="N313" s="1"/>
      <c r="O313" s="1"/>
      <c r="P313" s="1"/>
      <c r="Q313" s="1"/>
      <c r="R313" s="1"/>
      <c r="S313" s="1"/>
      <c r="T313" s="1"/>
      <c r="U313" s="1"/>
    </row>
    <row r="314" spans="2:21" x14ac:dyDescent="0.25">
      <c r="B314" s="1"/>
      <c r="C314" s="1"/>
      <c r="D314" s="1"/>
      <c r="E314" s="1"/>
      <c r="F314" s="1"/>
      <c r="G314" s="1"/>
      <c r="H314" s="1"/>
      <c r="I314" s="1"/>
      <c r="J314" s="1"/>
      <c r="K314" s="1"/>
      <c r="L314" s="1"/>
      <c r="M314" s="1"/>
      <c r="N314" s="1"/>
      <c r="O314" s="1"/>
      <c r="P314" s="1"/>
      <c r="Q314" s="1"/>
      <c r="R314" s="1"/>
      <c r="S314" s="1"/>
      <c r="T314" s="1"/>
      <c r="U314" s="1"/>
    </row>
    <row r="315" spans="2:21" x14ac:dyDescent="0.25">
      <c r="B315" s="1"/>
      <c r="C315" s="1"/>
      <c r="D315" s="1"/>
      <c r="E315" s="1"/>
      <c r="F315" s="1"/>
      <c r="G315" s="1"/>
      <c r="H315" s="1"/>
      <c r="I315" s="1"/>
      <c r="J315" s="1"/>
      <c r="K315" s="1"/>
      <c r="L315" s="1"/>
      <c r="M315" s="1"/>
      <c r="N315" s="1"/>
      <c r="O315" s="1"/>
      <c r="P315" s="1"/>
      <c r="Q315" s="1"/>
      <c r="R315" s="1"/>
      <c r="S315" s="1"/>
      <c r="T315" s="1"/>
      <c r="U315" s="1"/>
    </row>
    <row r="316" spans="2:21" x14ac:dyDescent="0.25">
      <c r="B316" s="1"/>
      <c r="C316" s="1"/>
      <c r="D316" s="1"/>
      <c r="E316" s="1"/>
      <c r="F316" s="1"/>
      <c r="G316" s="1"/>
      <c r="H316" s="1"/>
      <c r="I316" s="1"/>
      <c r="J316" s="1"/>
      <c r="K316" s="1"/>
      <c r="L316" s="1"/>
      <c r="M316" s="1"/>
      <c r="N316" s="1"/>
      <c r="O316" s="1"/>
      <c r="P316" s="1"/>
      <c r="Q316" s="1"/>
      <c r="R316" s="1"/>
      <c r="S316" s="1"/>
      <c r="T316" s="1"/>
      <c r="U316" s="1"/>
    </row>
    <row r="317" spans="2:21" x14ac:dyDescent="0.25">
      <c r="B317" s="1"/>
      <c r="C317" s="1"/>
      <c r="D317" s="1"/>
      <c r="E317" s="1"/>
      <c r="F317" s="1"/>
      <c r="G317" s="1"/>
      <c r="H317" s="1"/>
      <c r="I317" s="1"/>
      <c r="J317" s="1"/>
      <c r="K317" s="1"/>
      <c r="L317" s="1"/>
      <c r="M317" s="1"/>
      <c r="N317" s="1"/>
      <c r="O317" s="1"/>
      <c r="P317" s="1"/>
      <c r="Q317" s="1"/>
      <c r="R317" s="1"/>
      <c r="S317" s="1"/>
      <c r="T317" s="1"/>
      <c r="U317" s="1"/>
    </row>
    <row r="318" spans="2:21" x14ac:dyDescent="0.25">
      <c r="B318" s="1"/>
      <c r="C318" s="1"/>
      <c r="D318" s="1"/>
      <c r="E318" s="1"/>
      <c r="F318" s="1"/>
      <c r="G318" s="1"/>
      <c r="H318" s="1"/>
      <c r="I318" s="1"/>
      <c r="J318" s="1"/>
      <c r="K318" s="1"/>
      <c r="L318" s="1"/>
      <c r="M318" s="1"/>
      <c r="N318" s="1"/>
      <c r="O318" s="1"/>
      <c r="P318" s="1"/>
      <c r="Q318" s="1"/>
      <c r="R318" s="1"/>
      <c r="S318" s="1"/>
      <c r="T318" s="1"/>
      <c r="U318" s="1"/>
    </row>
    <row r="319" spans="2:21" x14ac:dyDescent="0.25">
      <c r="B319" s="1"/>
      <c r="C319" s="1"/>
      <c r="D319" s="1"/>
      <c r="E319" s="1"/>
      <c r="F319" s="1"/>
      <c r="G319" s="1"/>
      <c r="H319" s="1"/>
      <c r="I319" s="1"/>
      <c r="J319" s="1"/>
      <c r="K319" s="1"/>
      <c r="L319" s="1"/>
      <c r="M319" s="1"/>
      <c r="N319" s="1"/>
      <c r="O319" s="1"/>
      <c r="P319" s="1"/>
      <c r="Q319" s="1"/>
      <c r="R319" s="1"/>
      <c r="S319" s="1"/>
      <c r="T319" s="1"/>
      <c r="U319" s="1"/>
    </row>
    <row r="320" spans="2:21" x14ac:dyDescent="0.25">
      <c r="B320" s="1"/>
      <c r="C320" s="1"/>
      <c r="D320" s="1"/>
      <c r="E320" s="1"/>
      <c r="F320" s="1"/>
      <c r="G320" s="1"/>
      <c r="H320" s="1"/>
      <c r="I320" s="1"/>
      <c r="J320" s="1"/>
      <c r="K320" s="1"/>
      <c r="L320" s="1"/>
      <c r="M320" s="1"/>
      <c r="N320" s="1"/>
      <c r="O320" s="1"/>
      <c r="P320" s="1"/>
      <c r="Q320" s="1"/>
      <c r="R320" s="1"/>
      <c r="S320" s="1"/>
      <c r="T320" s="1"/>
      <c r="U320" s="1"/>
    </row>
    <row r="321" spans="2:21" x14ac:dyDescent="0.25">
      <c r="B321" s="1"/>
      <c r="C321" s="1"/>
      <c r="D321" s="1"/>
      <c r="E321" s="1"/>
      <c r="F321" s="1"/>
      <c r="G321" s="1"/>
      <c r="H321" s="1"/>
      <c r="I321" s="1"/>
      <c r="J321" s="1"/>
      <c r="K321" s="1"/>
      <c r="L321" s="1"/>
      <c r="M321" s="1"/>
      <c r="N321" s="1"/>
      <c r="O321" s="1"/>
      <c r="P321" s="1"/>
      <c r="Q321" s="1"/>
      <c r="R321" s="1"/>
      <c r="S321" s="1"/>
      <c r="T321" s="1"/>
      <c r="U321" s="1"/>
    </row>
    <row r="322" spans="2:21" x14ac:dyDescent="0.25">
      <c r="B322" s="1"/>
      <c r="C322" s="1"/>
      <c r="D322" s="1"/>
      <c r="E322" s="1"/>
      <c r="F322" s="1"/>
      <c r="G322" s="1"/>
      <c r="H322" s="1"/>
      <c r="I322" s="1"/>
      <c r="J322" s="1"/>
      <c r="K322" s="1"/>
      <c r="L322" s="1"/>
      <c r="M322" s="1"/>
      <c r="N322" s="1"/>
      <c r="O322" s="1"/>
      <c r="P322" s="1"/>
      <c r="Q322" s="1"/>
      <c r="R322" s="1"/>
      <c r="S322" s="1"/>
      <c r="T322" s="1"/>
      <c r="U322" s="1"/>
    </row>
    <row r="323" spans="2:21" x14ac:dyDescent="0.25">
      <c r="B323" s="1"/>
      <c r="C323" s="1"/>
      <c r="D323" s="1"/>
      <c r="E323" s="1"/>
      <c r="F323" s="1"/>
      <c r="G323" s="1"/>
      <c r="H323" s="1"/>
      <c r="I323" s="1"/>
      <c r="J323" s="1"/>
      <c r="K323" s="1"/>
      <c r="L323" s="1"/>
      <c r="M323" s="1"/>
      <c r="N323" s="1"/>
      <c r="O323" s="1"/>
      <c r="P323" s="1"/>
      <c r="Q323" s="1"/>
      <c r="R323" s="1"/>
      <c r="S323" s="1"/>
      <c r="T323" s="1"/>
      <c r="U323" s="1"/>
    </row>
    <row r="324" spans="2:21" x14ac:dyDescent="0.25">
      <c r="B324" s="1"/>
      <c r="C324" s="1"/>
      <c r="D324" s="1"/>
      <c r="E324" s="1"/>
      <c r="F324" s="1"/>
      <c r="G324" s="1"/>
      <c r="H324" s="1"/>
      <c r="I324" s="1"/>
      <c r="J324" s="1"/>
      <c r="K324" s="1"/>
      <c r="L324" s="1"/>
      <c r="M324" s="1"/>
      <c r="N324" s="1"/>
      <c r="O324" s="1"/>
      <c r="P324" s="1"/>
      <c r="Q324" s="1"/>
      <c r="R324" s="1"/>
      <c r="S324" s="1"/>
      <c r="T324" s="1"/>
      <c r="U324" s="1"/>
    </row>
    <row r="325" spans="2:21" x14ac:dyDescent="0.25">
      <c r="B325" s="1"/>
      <c r="C325" s="1"/>
      <c r="D325" s="1"/>
      <c r="E325" s="1"/>
      <c r="F325" s="1"/>
      <c r="G325" s="1"/>
      <c r="H325" s="1"/>
      <c r="I325" s="1"/>
      <c r="J325" s="1"/>
      <c r="K325" s="1"/>
      <c r="L325" s="1"/>
      <c r="M325" s="1"/>
      <c r="N325" s="1"/>
      <c r="O325" s="1"/>
      <c r="P325" s="1"/>
      <c r="Q325" s="1"/>
      <c r="R325" s="1"/>
      <c r="S325" s="1"/>
      <c r="T325" s="1"/>
      <c r="U325" s="1"/>
    </row>
    <row r="326" spans="2:21" x14ac:dyDescent="0.25">
      <c r="B326" s="1"/>
      <c r="C326" s="1"/>
      <c r="D326" s="1"/>
      <c r="E326" s="1"/>
      <c r="F326" s="1"/>
      <c r="G326" s="1"/>
      <c r="H326" s="1"/>
      <c r="I326" s="1"/>
      <c r="J326" s="1"/>
      <c r="K326" s="1"/>
      <c r="L326" s="1"/>
      <c r="M326" s="1"/>
      <c r="N326" s="1"/>
      <c r="O326" s="1"/>
      <c r="P326" s="1"/>
      <c r="Q326" s="1"/>
      <c r="R326" s="1"/>
      <c r="S326" s="1"/>
      <c r="T326" s="1"/>
      <c r="U326" s="1"/>
    </row>
    <row r="327" spans="2:21" x14ac:dyDescent="0.25">
      <c r="B327" s="1"/>
      <c r="C327" s="1"/>
      <c r="D327" s="1"/>
      <c r="E327" s="1"/>
      <c r="F327" s="1"/>
      <c r="G327" s="1"/>
      <c r="H327" s="1"/>
      <c r="I327" s="1"/>
      <c r="J327" s="1"/>
      <c r="K327" s="1"/>
      <c r="L327" s="1"/>
      <c r="M327" s="1"/>
      <c r="N327" s="1"/>
      <c r="O327" s="1"/>
      <c r="P327" s="1"/>
      <c r="Q327" s="1"/>
      <c r="R327" s="1"/>
      <c r="S327" s="1"/>
      <c r="T327" s="1"/>
      <c r="U327" s="1"/>
    </row>
    <row r="328" spans="2:21" x14ac:dyDescent="0.25">
      <c r="B328" s="1"/>
      <c r="C328" s="1"/>
      <c r="D328" s="1"/>
      <c r="E328" s="1"/>
      <c r="F328" s="1"/>
      <c r="G328" s="1"/>
      <c r="H328" s="1"/>
      <c r="I328" s="1"/>
      <c r="J328" s="1"/>
      <c r="K328" s="1"/>
      <c r="L328" s="1"/>
      <c r="M328" s="1"/>
      <c r="N328" s="1"/>
      <c r="O328" s="1"/>
      <c r="P328" s="1"/>
      <c r="Q328" s="1"/>
      <c r="R328" s="1"/>
      <c r="S328" s="1"/>
      <c r="T328" s="1"/>
      <c r="U328" s="1"/>
    </row>
    <row r="329" spans="2:21" x14ac:dyDescent="0.25">
      <c r="B329" s="1"/>
      <c r="C329" s="1"/>
      <c r="D329" s="1"/>
      <c r="E329" s="1"/>
      <c r="F329" s="1"/>
      <c r="G329" s="1"/>
      <c r="H329" s="1"/>
      <c r="I329" s="1"/>
      <c r="J329" s="1"/>
      <c r="K329" s="1"/>
      <c r="L329" s="1"/>
      <c r="M329" s="1"/>
      <c r="N329" s="1"/>
      <c r="O329" s="1"/>
      <c r="P329" s="1"/>
      <c r="Q329" s="1"/>
      <c r="R329" s="1"/>
      <c r="S329" s="1"/>
      <c r="T329" s="1"/>
      <c r="U329" s="1"/>
    </row>
    <row r="330" spans="2:21" x14ac:dyDescent="0.25">
      <c r="B330" s="1"/>
      <c r="C330" s="1"/>
      <c r="D330" s="1"/>
      <c r="E330" s="1"/>
      <c r="F330" s="1"/>
      <c r="G330" s="1"/>
      <c r="H330" s="1"/>
      <c r="I330" s="1"/>
      <c r="J330" s="1"/>
      <c r="K330" s="1"/>
      <c r="L330" s="1"/>
      <c r="M330" s="1"/>
      <c r="N330" s="1"/>
      <c r="O330" s="1"/>
      <c r="P330" s="1"/>
      <c r="Q330" s="1"/>
      <c r="R330" s="1"/>
      <c r="S330" s="1"/>
      <c r="T330" s="1"/>
      <c r="U330" s="1"/>
    </row>
    <row r="331" spans="2:21" x14ac:dyDescent="0.25">
      <c r="B331" s="1"/>
      <c r="C331" s="1"/>
      <c r="D331" s="1"/>
      <c r="E331" s="1"/>
      <c r="F331" s="1"/>
      <c r="G331" s="1"/>
      <c r="H331" s="1"/>
      <c r="I331" s="1"/>
      <c r="J331" s="1"/>
      <c r="K331" s="1"/>
      <c r="L331" s="1"/>
      <c r="M331" s="1"/>
      <c r="N331" s="1"/>
      <c r="O331" s="1"/>
      <c r="P331" s="1"/>
      <c r="Q331" s="1"/>
      <c r="R331" s="1"/>
      <c r="S331" s="1"/>
      <c r="T331" s="1"/>
      <c r="U331" s="1"/>
    </row>
    <row r="332" spans="2:21" x14ac:dyDescent="0.25">
      <c r="B332" s="1"/>
      <c r="C332" s="1"/>
      <c r="D332" s="1"/>
      <c r="E332" s="1"/>
      <c r="F332" s="1"/>
      <c r="G332" s="1"/>
      <c r="H332" s="1"/>
      <c r="I332" s="1"/>
      <c r="J332" s="1"/>
      <c r="K332" s="1"/>
      <c r="L332" s="1"/>
      <c r="M332" s="1"/>
      <c r="N332" s="1"/>
      <c r="O332" s="1"/>
      <c r="P332" s="1"/>
      <c r="Q332" s="1"/>
      <c r="R332" s="1"/>
      <c r="S332" s="1"/>
      <c r="T332" s="1"/>
      <c r="U332" s="1"/>
    </row>
    <row r="333" spans="2:21" x14ac:dyDescent="0.25">
      <c r="B333" s="1"/>
      <c r="C333" s="1"/>
      <c r="D333" s="1"/>
      <c r="E333" s="1"/>
      <c r="F333" s="1"/>
      <c r="G333" s="1"/>
      <c r="H333" s="1"/>
      <c r="I333" s="1"/>
      <c r="J333" s="1"/>
      <c r="K333" s="1"/>
      <c r="L333" s="1"/>
      <c r="M333" s="1"/>
      <c r="N333" s="1"/>
      <c r="O333" s="1"/>
      <c r="P333" s="1"/>
      <c r="Q333" s="1"/>
      <c r="R333" s="1"/>
      <c r="S333" s="1"/>
      <c r="T333" s="1"/>
      <c r="U333" s="1"/>
    </row>
    <row r="334" spans="2:21" x14ac:dyDescent="0.25">
      <c r="B334" s="1"/>
      <c r="C334" s="1"/>
      <c r="D334" s="1"/>
      <c r="E334" s="1"/>
      <c r="F334" s="1"/>
      <c r="G334" s="1"/>
      <c r="H334" s="1"/>
      <c r="I334" s="1"/>
      <c r="J334" s="1"/>
      <c r="K334" s="1"/>
      <c r="L334" s="1"/>
      <c r="M334" s="1"/>
      <c r="N334" s="1"/>
      <c r="O334" s="1"/>
      <c r="P334" s="1"/>
      <c r="Q334" s="1"/>
      <c r="R334" s="1"/>
      <c r="S334" s="1"/>
      <c r="T334" s="1"/>
      <c r="U334" s="1"/>
    </row>
    <row r="335" spans="2:21" x14ac:dyDescent="0.25">
      <c r="B335" s="1"/>
      <c r="C335" s="1"/>
      <c r="D335" s="1"/>
      <c r="E335" s="1"/>
      <c r="F335" s="1"/>
      <c r="G335" s="1"/>
      <c r="H335" s="1"/>
      <c r="I335" s="1"/>
      <c r="J335" s="1"/>
      <c r="K335" s="1"/>
      <c r="L335" s="1"/>
      <c r="M335" s="1"/>
      <c r="N335" s="1"/>
      <c r="O335" s="1"/>
      <c r="P335" s="1"/>
      <c r="Q335" s="1"/>
      <c r="R335" s="1"/>
      <c r="S335" s="1"/>
      <c r="T335" s="1"/>
      <c r="U335" s="1"/>
    </row>
    <row r="336" spans="2:21" x14ac:dyDescent="0.25">
      <c r="B336" s="1"/>
      <c r="C336" s="1"/>
      <c r="D336" s="1"/>
      <c r="E336" s="1"/>
      <c r="F336" s="1"/>
      <c r="G336" s="1"/>
      <c r="H336" s="1"/>
      <c r="I336" s="1"/>
      <c r="J336" s="1"/>
      <c r="K336" s="1"/>
      <c r="L336" s="1"/>
      <c r="M336" s="1"/>
      <c r="N336" s="1"/>
      <c r="O336" s="1"/>
      <c r="P336" s="1"/>
      <c r="Q336" s="1"/>
      <c r="R336" s="1"/>
      <c r="S336" s="1"/>
      <c r="T336" s="1"/>
      <c r="U336" s="1"/>
    </row>
    <row r="337" spans="2:21" x14ac:dyDescent="0.25">
      <c r="B337" s="1"/>
      <c r="C337" s="1"/>
      <c r="D337" s="1"/>
      <c r="E337" s="1"/>
      <c r="F337" s="1"/>
      <c r="G337" s="1"/>
      <c r="H337" s="1"/>
      <c r="I337" s="1"/>
      <c r="J337" s="1"/>
      <c r="K337" s="1"/>
      <c r="L337" s="1"/>
      <c r="M337" s="1"/>
      <c r="N337" s="1"/>
      <c r="O337" s="1"/>
      <c r="P337" s="1"/>
      <c r="Q337" s="1"/>
      <c r="R337" s="1"/>
      <c r="S337" s="1"/>
      <c r="T337" s="1"/>
      <c r="U337" s="1"/>
    </row>
    <row r="338" spans="2:21" x14ac:dyDescent="0.25">
      <c r="B338" s="1"/>
      <c r="C338" s="1"/>
      <c r="D338" s="1"/>
      <c r="E338" s="1"/>
      <c r="F338" s="1"/>
      <c r="G338" s="1"/>
      <c r="H338" s="1"/>
      <c r="I338" s="1"/>
      <c r="J338" s="1"/>
      <c r="K338" s="1"/>
      <c r="L338" s="1"/>
      <c r="M338" s="1"/>
      <c r="N338" s="1"/>
      <c r="O338" s="1"/>
      <c r="P338" s="1"/>
      <c r="Q338" s="1"/>
      <c r="R338" s="1"/>
      <c r="S338" s="1"/>
      <c r="T338" s="1"/>
      <c r="U338" s="1"/>
    </row>
    <row r="339" spans="2:21" x14ac:dyDescent="0.25">
      <c r="B339" s="1"/>
      <c r="C339" s="1"/>
      <c r="D339" s="1"/>
      <c r="E339" s="1"/>
      <c r="F339" s="1"/>
      <c r="G339" s="1"/>
      <c r="H339" s="1"/>
      <c r="I339" s="1"/>
      <c r="J339" s="1"/>
      <c r="K339" s="1"/>
      <c r="L339" s="1"/>
      <c r="M339" s="1"/>
      <c r="N339" s="1"/>
      <c r="O339" s="1"/>
      <c r="P339" s="1"/>
      <c r="Q339" s="1"/>
      <c r="R339" s="1"/>
      <c r="S339" s="1"/>
      <c r="T339" s="1"/>
      <c r="U339" s="1"/>
    </row>
    <row r="340" spans="2:21" x14ac:dyDescent="0.25">
      <c r="B340" s="1"/>
      <c r="C340" s="1"/>
      <c r="D340" s="1"/>
      <c r="E340" s="1"/>
      <c r="F340" s="1"/>
      <c r="G340" s="1"/>
      <c r="H340" s="1"/>
      <c r="I340" s="1"/>
      <c r="J340" s="1"/>
      <c r="K340" s="1"/>
      <c r="L340" s="1"/>
      <c r="M340" s="1"/>
      <c r="N340" s="1"/>
      <c r="O340" s="1"/>
      <c r="P340" s="1"/>
      <c r="Q340" s="1"/>
      <c r="R340" s="1"/>
      <c r="S340" s="1"/>
      <c r="T340" s="1"/>
      <c r="U340" s="1"/>
    </row>
    <row r="341" spans="2:21" x14ac:dyDescent="0.25">
      <c r="B341" s="1"/>
      <c r="C341" s="1"/>
      <c r="D341" s="1"/>
      <c r="E341" s="1"/>
      <c r="F341" s="1"/>
      <c r="G341" s="1"/>
      <c r="H341" s="1"/>
      <c r="I341" s="1"/>
      <c r="J341" s="1"/>
      <c r="K341" s="1"/>
      <c r="L341" s="1"/>
      <c r="M341" s="1"/>
      <c r="N341" s="1"/>
      <c r="O341" s="1"/>
      <c r="P341" s="1"/>
      <c r="Q341" s="1"/>
      <c r="R341" s="1"/>
      <c r="S341" s="1"/>
      <c r="T341" s="1"/>
      <c r="U341" s="1"/>
    </row>
    <row r="342" spans="2:21" x14ac:dyDescent="0.25">
      <c r="B342" s="1"/>
      <c r="C342" s="1"/>
      <c r="D342" s="1"/>
      <c r="E342" s="1"/>
      <c r="F342" s="1"/>
      <c r="G342" s="1"/>
      <c r="H342" s="1"/>
      <c r="I342" s="1"/>
      <c r="J342" s="1"/>
      <c r="K342" s="1"/>
      <c r="L342" s="1"/>
      <c r="M342" s="1"/>
      <c r="N342" s="1"/>
      <c r="O342" s="1"/>
      <c r="P342" s="1"/>
      <c r="Q342" s="1"/>
      <c r="R342" s="1"/>
      <c r="S342" s="1"/>
      <c r="T342" s="1"/>
      <c r="U342" s="1"/>
    </row>
    <row r="343" spans="2:21" x14ac:dyDescent="0.25">
      <c r="B343" s="1"/>
      <c r="C343" s="1"/>
      <c r="D343" s="1"/>
      <c r="E343" s="1"/>
      <c r="F343" s="1"/>
      <c r="G343" s="1"/>
      <c r="H343" s="1"/>
      <c r="I343" s="1"/>
      <c r="J343" s="1"/>
      <c r="K343" s="1"/>
      <c r="L343" s="1"/>
      <c r="M343" s="1"/>
      <c r="N343" s="1"/>
      <c r="O343" s="1"/>
      <c r="P343" s="1"/>
      <c r="Q343" s="1"/>
      <c r="R343" s="1"/>
      <c r="S343" s="1"/>
      <c r="T343" s="1"/>
      <c r="U343" s="1"/>
    </row>
    <row r="344" spans="2:21" x14ac:dyDescent="0.25">
      <c r="B344" s="1"/>
      <c r="C344" s="1"/>
      <c r="D344" s="1"/>
      <c r="E344" s="1"/>
      <c r="F344" s="1"/>
      <c r="G344" s="1"/>
      <c r="H344" s="1"/>
      <c r="I344" s="1"/>
      <c r="J344" s="1"/>
      <c r="K344" s="1"/>
      <c r="L344" s="1"/>
      <c r="M344" s="1"/>
      <c r="N344" s="1"/>
      <c r="O344" s="1"/>
      <c r="P344" s="1"/>
      <c r="Q344" s="1"/>
      <c r="R344" s="1"/>
      <c r="S344" s="1"/>
      <c r="T344" s="1"/>
      <c r="U344" s="1"/>
    </row>
    <row r="345" spans="2:21" x14ac:dyDescent="0.25">
      <c r="B345" s="1"/>
      <c r="C345" s="1"/>
      <c r="D345" s="1"/>
      <c r="E345" s="1"/>
      <c r="F345" s="1"/>
      <c r="G345" s="1"/>
      <c r="H345" s="1"/>
      <c r="I345" s="1"/>
      <c r="J345" s="1"/>
      <c r="K345" s="1"/>
      <c r="L345" s="1"/>
      <c r="M345" s="1"/>
      <c r="N345" s="1"/>
      <c r="O345" s="1"/>
      <c r="P345" s="1"/>
      <c r="Q345" s="1"/>
      <c r="R345" s="1"/>
      <c r="S345" s="1"/>
      <c r="T345" s="1"/>
      <c r="U345" s="1"/>
    </row>
    <row r="346" spans="2:21" x14ac:dyDescent="0.25">
      <c r="B346" s="1"/>
      <c r="C346" s="1"/>
      <c r="D346" s="1"/>
      <c r="E346" s="1"/>
      <c r="F346" s="1"/>
      <c r="G346" s="1"/>
      <c r="H346" s="1"/>
      <c r="I346" s="1"/>
      <c r="J346" s="1"/>
      <c r="K346" s="1"/>
      <c r="L346" s="1"/>
      <c r="M346" s="1"/>
      <c r="N346" s="1"/>
      <c r="O346" s="1"/>
      <c r="P346" s="1"/>
      <c r="Q346" s="1"/>
      <c r="R346" s="1"/>
      <c r="S346" s="1"/>
      <c r="T346" s="1"/>
      <c r="U346" s="1"/>
    </row>
    <row r="347" spans="2:21" x14ac:dyDescent="0.25">
      <c r="B347" s="1"/>
      <c r="C347" s="1"/>
      <c r="D347" s="1"/>
      <c r="E347" s="1"/>
      <c r="F347" s="1"/>
      <c r="G347" s="1"/>
      <c r="H347" s="1"/>
      <c r="I347" s="1"/>
      <c r="J347" s="1"/>
      <c r="K347" s="1"/>
      <c r="L347" s="1"/>
      <c r="M347" s="1"/>
      <c r="N347" s="1"/>
      <c r="O347" s="1"/>
      <c r="P347" s="1"/>
      <c r="Q347" s="1"/>
      <c r="R347" s="1"/>
      <c r="S347" s="1"/>
      <c r="T347" s="1"/>
      <c r="U347" s="1"/>
    </row>
    <row r="348" spans="2:21" x14ac:dyDescent="0.25">
      <c r="B348" s="1"/>
      <c r="C348" s="1"/>
      <c r="D348" s="1"/>
      <c r="E348" s="1"/>
      <c r="F348" s="1"/>
      <c r="G348" s="1"/>
      <c r="H348" s="1"/>
      <c r="I348" s="1"/>
      <c r="J348" s="1"/>
      <c r="K348" s="1"/>
      <c r="L348" s="1"/>
      <c r="M348" s="1"/>
      <c r="N348" s="1"/>
      <c r="O348" s="1"/>
      <c r="P348" s="1"/>
      <c r="Q348" s="1"/>
      <c r="R348" s="1"/>
      <c r="S348" s="1"/>
      <c r="T348" s="1"/>
      <c r="U348" s="1"/>
    </row>
    <row r="349" spans="2:21" x14ac:dyDescent="0.25">
      <c r="B349" s="1"/>
      <c r="C349" s="1"/>
      <c r="D349" s="1"/>
      <c r="E349" s="1"/>
      <c r="F349" s="1"/>
      <c r="G349" s="1"/>
      <c r="H349" s="1"/>
      <c r="I349" s="1"/>
      <c r="J349" s="1"/>
      <c r="K349" s="1"/>
      <c r="L349" s="1"/>
      <c r="M349" s="1"/>
      <c r="N349" s="1"/>
      <c r="O349" s="1"/>
      <c r="P349" s="1"/>
      <c r="Q349" s="1"/>
      <c r="R349" s="1"/>
      <c r="S349" s="1"/>
      <c r="T349" s="1"/>
      <c r="U349" s="1"/>
    </row>
    <row r="350" spans="2:21" x14ac:dyDescent="0.25">
      <c r="B350" s="1"/>
      <c r="C350" s="1"/>
      <c r="D350" s="1"/>
      <c r="E350" s="1"/>
      <c r="F350" s="1"/>
      <c r="G350" s="1"/>
      <c r="H350" s="1"/>
      <c r="I350" s="1"/>
      <c r="J350" s="1"/>
      <c r="K350" s="1"/>
      <c r="L350" s="1"/>
      <c r="M350" s="1"/>
      <c r="N350" s="1"/>
      <c r="O350" s="1"/>
      <c r="P350" s="1"/>
      <c r="Q350" s="1"/>
      <c r="R350" s="1"/>
      <c r="S350" s="1"/>
      <c r="T350" s="1"/>
      <c r="U350" s="1"/>
    </row>
    <row r="351" spans="2:21" x14ac:dyDescent="0.25">
      <c r="B351" s="1"/>
      <c r="C351" s="1"/>
      <c r="D351" s="1"/>
      <c r="E351" s="1"/>
      <c r="F351" s="1"/>
      <c r="G351" s="1"/>
      <c r="H351" s="1"/>
      <c r="I351" s="1"/>
      <c r="J351" s="1"/>
      <c r="K351" s="1"/>
      <c r="L351" s="1"/>
      <c r="M351" s="1"/>
      <c r="N351" s="1"/>
      <c r="O351" s="1"/>
      <c r="P351" s="1"/>
      <c r="Q351" s="1"/>
      <c r="R351" s="1"/>
      <c r="S351" s="1"/>
      <c r="T351" s="1"/>
      <c r="U351" s="1"/>
    </row>
    <row r="352" spans="2:21" x14ac:dyDescent="0.25">
      <c r="B352" s="1"/>
      <c r="C352" s="1"/>
      <c r="D352" s="1"/>
      <c r="E352" s="1"/>
      <c r="F352" s="1"/>
      <c r="G352" s="1"/>
      <c r="H352" s="1"/>
      <c r="I352" s="1"/>
      <c r="J352" s="1"/>
      <c r="K352" s="1"/>
      <c r="L352" s="1"/>
      <c r="M352" s="1"/>
      <c r="N352" s="1"/>
      <c r="O352" s="1"/>
      <c r="P352" s="1"/>
      <c r="Q352" s="1"/>
      <c r="R352" s="1"/>
      <c r="S352" s="1"/>
      <c r="T352" s="1"/>
      <c r="U352" s="1"/>
    </row>
    <row r="353" spans="2:21" x14ac:dyDescent="0.25">
      <c r="B353" s="1"/>
      <c r="C353" s="1"/>
      <c r="D353" s="1"/>
      <c r="E353" s="1"/>
      <c r="F353" s="1"/>
      <c r="G353" s="1"/>
      <c r="H353" s="1"/>
      <c r="I353" s="1"/>
      <c r="J353" s="1"/>
      <c r="K353" s="1"/>
      <c r="L353" s="1"/>
      <c r="M353" s="1"/>
      <c r="N353" s="1"/>
      <c r="O353" s="1"/>
      <c r="P353" s="1"/>
      <c r="Q353" s="1"/>
      <c r="R353" s="1"/>
      <c r="S353" s="1"/>
      <c r="T353" s="1"/>
      <c r="U353" s="1"/>
    </row>
    <row r="354" spans="2:21" x14ac:dyDescent="0.25">
      <c r="B354" s="1"/>
      <c r="C354" s="1"/>
      <c r="D354" s="1"/>
      <c r="E354" s="1"/>
      <c r="F354" s="1"/>
      <c r="G354" s="1"/>
      <c r="H354" s="1"/>
      <c r="I354" s="1"/>
      <c r="J354" s="1"/>
      <c r="K354" s="1"/>
      <c r="L354" s="1"/>
      <c r="M354" s="1"/>
      <c r="N354" s="1"/>
      <c r="O354" s="1"/>
      <c r="P354" s="1"/>
      <c r="Q354" s="1"/>
      <c r="R354" s="1"/>
      <c r="S354" s="1"/>
      <c r="T354" s="1"/>
      <c r="U354" s="1"/>
    </row>
    <row r="355" spans="2:21" x14ac:dyDescent="0.25">
      <c r="B355" s="1"/>
      <c r="C355" s="1"/>
      <c r="D355" s="1"/>
      <c r="E355" s="1"/>
      <c r="F355" s="1"/>
      <c r="G355" s="1"/>
      <c r="H355" s="1"/>
      <c r="I355" s="1"/>
      <c r="J355" s="1"/>
      <c r="K355" s="1"/>
      <c r="L355" s="1"/>
      <c r="M355" s="1"/>
      <c r="N355" s="1"/>
      <c r="O355" s="1"/>
      <c r="P355" s="1"/>
      <c r="Q355" s="1"/>
      <c r="R355" s="1"/>
      <c r="S355" s="1"/>
      <c r="T355" s="1"/>
      <c r="U355" s="1"/>
    </row>
    <row r="356" spans="2:21" x14ac:dyDescent="0.25">
      <c r="B356" s="1"/>
      <c r="C356" s="1"/>
      <c r="D356" s="1"/>
      <c r="E356" s="1"/>
      <c r="F356" s="1"/>
      <c r="G356" s="1"/>
      <c r="H356" s="1"/>
      <c r="I356" s="1"/>
      <c r="J356" s="1"/>
      <c r="K356" s="1"/>
      <c r="L356" s="1"/>
      <c r="M356" s="1"/>
      <c r="N356" s="1"/>
      <c r="O356" s="1"/>
      <c r="P356" s="1"/>
      <c r="Q356" s="1"/>
      <c r="R356" s="1"/>
      <c r="S356" s="1"/>
      <c r="T356" s="1"/>
      <c r="U356" s="1"/>
    </row>
    <row r="357" spans="2:21" x14ac:dyDescent="0.25">
      <c r="B357" s="1"/>
      <c r="C357" s="1"/>
      <c r="D357" s="1"/>
      <c r="E357" s="1"/>
      <c r="F357" s="1"/>
      <c r="G357" s="1"/>
      <c r="H357" s="1"/>
      <c r="I357" s="1"/>
      <c r="J357" s="1"/>
      <c r="K357" s="1"/>
      <c r="L357" s="1"/>
      <c r="M357" s="1"/>
      <c r="N357" s="1"/>
      <c r="O357" s="1"/>
      <c r="P357" s="1"/>
      <c r="Q357" s="1"/>
      <c r="R357" s="1"/>
      <c r="S357" s="1"/>
      <c r="T357" s="1"/>
      <c r="U357" s="1"/>
    </row>
    <row r="358" spans="2:21" x14ac:dyDescent="0.25">
      <c r="B358" s="1"/>
      <c r="C358" s="1"/>
      <c r="D358" s="1"/>
      <c r="E358" s="1"/>
      <c r="F358" s="1"/>
      <c r="G358" s="1"/>
      <c r="H358" s="1"/>
      <c r="I358" s="1"/>
      <c r="J358" s="1"/>
      <c r="K358" s="1"/>
      <c r="L358" s="1"/>
      <c r="M358" s="1"/>
      <c r="N358" s="1"/>
      <c r="O358" s="1"/>
      <c r="P358" s="1"/>
      <c r="Q358" s="1"/>
      <c r="R358" s="1"/>
      <c r="S358" s="1"/>
      <c r="T358" s="1"/>
      <c r="U358" s="1"/>
    </row>
    <row r="359" spans="2:21" x14ac:dyDescent="0.25">
      <c r="B359" s="1"/>
      <c r="C359" s="1"/>
      <c r="D359" s="1"/>
      <c r="E359" s="1"/>
      <c r="F359" s="1"/>
      <c r="G359" s="1"/>
      <c r="H359" s="1"/>
      <c r="I359" s="1"/>
      <c r="J359" s="1"/>
      <c r="K359" s="1"/>
      <c r="L359" s="1"/>
      <c r="M359" s="1"/>
      <c r="N359" s="1"/>
      <c r="O359" s="1"/>
      <c r="P359" s="1"/>
      <c r="Q359" s="1"/>
      <c r="R359" s="1"/>
      <c r="S359" s="1"/>
      <c r="T359" s="1"/>
      <c r="U359" s="1"/>
    </row>
    <row r="360" spans="2:21" x14ac:dyDescent="0.25">
      <c r="B360" s="1"/>
      <c r="C360" s="1"/>
      <c r="D360" s="1"/>
      <c r="E360" s="1"/>
      <c r="F360" s="1"/>
      <c r="G360" s="1"/>
      <c r="H360" s="1"/>
      <c r="I360" s="1"/>
      <c r="J360" s="1"/>
      <c r="K360" s="1"/>
      <c r="L360" s="1"/>
      <c r="M360" s="1"/>
      <c r="N360" s="1"/>
      <c r="O360" s="1"/>
      <c r="P360" s="1"/>
      <c r="Q360" s="1"/>
      <c r="R360" s="1"/>
      <c r="S360" s="1"/>
      <c r="T360" s="1"/>
      <c r="U360" s="1"/>
    </row>
    <row r="361" spans="2:21" x14ac:dyDescent="0.25">
      <c r="B361" s="1"/>
      <c r="C361" s="1"/>
      <c r="D361" s="1"/>
      <c r="E361" s="1"/>
      <c r="F361" s="1"/>
      <c r="G361" s="1"/>
      <c r="H361" s="1"/>
      <c r="I361" s="1"/>
      <c r="J361" s="1"/>
      <c r="K361" s="1"/>
      <c r="L361" s="1"/>
      <c r="M361" s="1"/>
      <c r="N361" s="1"/>
      <c r="O361" s="1"/>
      <c r="P361" s="1"/>
      <c r="Q361" s="1"/>
      <c r="R361" s="1"/>
      <c r="S361" s="1"/>
      <c r="T361" s="1"/>
      <c r="U361" s="1"/>
    </row>
    <row r="362" spans="2:21" x14ac:dyDescent="0.25">
      <c r="B362" s="1"/>
      <c r="C362" s="1"/>
      <c r="D362" s="1"/>
      <c r="E362" s="1"/>
      <c r="F362" s="1"/>
      <c r="G362" s="1"/>
      <c r="H362" s="1"/>
      <c r="I362" s="1"/>
      <c r="J362" s="1"/>
      <c r="K362" s="1"/>
      <c r="L362" s="1"/>
      <c r="M362" s="1"/>
      <c r="N362" s="1"/>
      <c r="O362" s="1"/>
      <c r="P362" s="1"/>
      <c r="Q362" s="1"/>
      <c r="R362" s="1"/>
      <c r="S362" s="1"/>
      <c r="T362" s="1"/>
      <c r="U362" s="1"/>
    </row>
    <row r="363" spans="2:21" x14ac:dyDescent="0.25">
      <c r="B363" s="1"/>
      <c r="C363" s="1"/>
      <c r="D363" s="1"/>
      <c r="E363" s="1"/>
      <c r="F363" s="1"/>
      <c r="G363" s="1"/>
      <c r="H363" s="1"/>
      <c r="I363" s="1"/>
      <c r="J363" s="1"/>
      <c r="K363" s="1"/>
      <c r="L363" s="1"/>
      <c r="M363" s="1"/>
      <c r="N363" s="1"/>
      <c r="O363" s="1"/>
      <c r="P363" s="1"/>
      <c r="Q363" s="1"/>
      <c r="R363" s="1"/>
      <c r="S363" s="1"/>
      <c r="T363" s="1"/>
      <c r="U363" s="1"/>
    </row>
    <row r="364" spans="2:21" x14ac:dyDescent="0.25">
      <c r="B364" s="1"/>
      <c r="C364" s="1"/>
      <c r="D364" s="1"/>
      <c r="E364" s="1"/>
      <c r="F364" s="1"/>
      <c r="G364" s="1"/>
      <c r="H364" s="1"/>
      <c r="I364" s="1"/>
      <c r="J364" s="1"/>
      <c r="K364" s="1"/>
      <c r="L364" s="1"/>
      <c r="M364" s="1"/>
      <c r="N364" s="1"/>
      <c r="O364" s="1"/>
      <c r="P364" s="1"/>
      <c r="Q364" s="1"/>
      <c r="R364" s="1"/>
      <c r="S364" s="1"/>
      <c r="T364" s="1"/>
      <c r="U364" s="1"/>
    </row>
    <row r="365" spans="2:21" x14ac:dyDescent="0.25">
      <c r="B365" s="1"/>
      <c r="C365" s="1"/>
      <c r="D365" s="1"/>
      <c r="E365" s="1"/>
      <c r="F365" s="1"/>
      <c r="G365" s="1"/>
      <c r="H365" s="1"/>
      <c r="I365" s="1"/>
      <c r="J365" s="1"/>
      <c r="K365" s="1"/>
      <c r="L365" s="1"/>
      <c r="M365" s="1"/>
      <c r="N365" s="1"/>
      <c r="O365" s="1"/>
      <c r="P365" s="1"/>
      <c r="Q365" s="1"/>
      <c r="R365" s="1"/>
      <c r="S365" s="1"/>
      <c r="T365" s="1"/>
      <c r="U365" s="1"/>
    </row>
    <row r="366" spans="2:21" x14ac:dyDescent="0.25">
      <c r="B366" s="1"/>
      <c r="C366" s="1"/>
      <c r="D366" s="1"/>
      <c r="E366" s="1"/>
      <c r="F366" s="1"/>
      <c r="G366" s="1"/>
      <c r="H366" s="1"/>
      <c r="I366" s="1"/>
      <c r="J366" s="1"/>
      <c r="K366" s="1"/>
      <c r="L366" s="1"/>
      <c r="M366" s="1"/>
      <c r="N366" s="1"/>
      <c r="O366" s="1"/>
      <c r="P366" s="1"/>
      <c r="Q366" s="1"/>
      <c r="R366" s="1"/>
      <c r="S366" s="1"/>
      <c r="T366" s="1"/>
      <c r="U366" s="1"/>
    </row>
    <row r="367" spans="2:21" x14ac:dyDescent="0.25">
      <c r="B367" s="1"/>
      <c r="C367" s="1"/>
      <c r="D367" s="1"/>
      <c r="E367" s="1"/>
      <c r="F367" s="1"/>
      <c r="G367" s="1"/>
      <c r="H367" s="1"/>
      <c r="I367" s="1"/>
      <c r="J367" s="1"/>
      <c r="K367" s="1"/>
      <c r="L367" s="1"/>
      <c r="M367" s="1"/>
      <c r="N367" s="1"/>
      <c r="O367" s="1"/>
      <c r="P367" s="1"/>
      <c r="Q367" s="1"/>
      <c r="R367" s="1"/>
      <c r="S367" s="1"/>
      <c r="T367" s="1"/>
      <c r="U367" s="1"/>
    </row>
    <row r="368" spans="2:21" x14ac:dyDescent="0.25">
      <c r="B368" s="1"/>
      <c r="C368" s="1"/>
      <c r="D368" s="1"/>
      <c r="E368" s="1"/>
      <c r="F368" s="1"/>
      <c r="G368" s="1"/>
      <c r="H368" s="1"/>
      <c r="I368" s="1"/>
      <c r="J368" s="1"/>
      <c r="K368" s="1"/>
      <c r="L368" s="1"/>
      <c r="M368" s="1"/>
      <c r="N368" s="1"/>
      <c r="O368" s="1"/>
      <c r="P368" s="1"/>
      <c r="Q368" s="1"/>
      <c r="R368" s="1"/>
      <c r="S368" s="1"/>
      <c r="T368" s="1"/>
      <c r="U368" s="1"/>
    </row>
    <row r="369" spans="2:21" x14ac:dyDescent="0.25">
      <c r="B369" s="1"/>
      <c r="C369" s="1"/>
      <c r="D369" s="1"/>
      <c r="E369" s="1"/>
      <c r="F369" s="1"/>
      <c r="G369" s="1"/>
      <c r="H369" s="1"/>
      <c r="I369" s="1"/>
      <c r="J369" s="1"/>
      <c r="K369" s="1"/>
      <c r="L369" s="1"/>
      <c r="M369" s="1"/>
      <c r="N369" s="1"/>
      <c r="O369" s="1"/>
      <c r="P369" s="1"/>
      <c r="Q369" s="1"/>
      <c r="R369" s="1"/>
      <c r="S369" s="1"/>
      <c r="T369" s="1"/>
      <c r="U369" s="1"/>
    </row>
    <row r="370" spans="2:21" x14ac:dyDescent="0.25">
      <c r="B370" s="1"/>
      <c r="C370" s="1"/>
      <c r="D370" s="1"/>
      <c r="E370" s="1"/>
      <c r="F370" s="1"/>
      <c r="G370" s="1"/>
      <c r="H370" s="1"/>
      <c r="I370" s="1"/>
      <c r="J370" s="1"/>
      <c r="K370" s="1"/>
      <c r="L370" s="1"/>
      <c r="M370" s="1"/>
      <c r="N370" s="1"/>
      <c r="O370" s="1"/>
      <c r="P370" s="1"/>
      <c r="Q370" s="1"/>
      <c r="R370" s="1"/>
      <c r="S370" s="1"/>
      <c r="T370" s="1"/>
      <c r="U370" s="1"/>
    </row>
    <row r="371" spans="2:21" x14ac:dyDescent="0.25">
      <c r="B371" s="1"/>
      <c r="C371" s="1"/>
      <c r="D371" s="1"/>
      <c r="E371" s="1"/>
      <c r="F371" s="1"/>
      <c r="G371" s="1"/>
      <c r="H371" s="1"/>
      <c r="I371" s="1"/>
      <c r="J371" s="1"/>
      <c r="K371" s="1"/>
      <c r="L371" s="1"/>
      <c r="M371" s="1"/>
      <c r="N371" s="1"/>
      <c r="O371" s="1"/>
      <c r="P371" s="1"/>
      <c r="Q371" s="1"/>
      <c r="R371" s="1"/>
      <c r="S371" s="1"/>
      <c r="T371" s="1"/>
      <c r="U371" s="1"/>
    </row>
    <row r="372" spans="2:21" x14ac:dyDescent="0.25">
      <c r="B372" s="1"/>
      <c r="C372" s="1"/>
      <c r="D372" s="1"/>
      <c r="E372" s="1"/>
      <c r="F372" s="1"/>
      <c r="G372" s="1"/>
      <c r="H372" s="1"/>
      <c r="I372" s="1"/>
      <c r="J372" s="1"/>
      <c r="K372" s="1"/>
      <c r="L372" s="1"/>
      <c r="M372" s="1"/>
      <c r="N372" s="1"/>
      <c r="O372" s="1"/>
      <c r="P372" s="1"/>
      <c r="Q372" s="1"/>
      <c r="R372" s="1"/>
      <c r="S372" s="1"/>
      <c r="T372" s="1"/>
      <c r="U372" s="1"/>
    </row>
    <row r="373" spans="2:21" x14ac:dyDescent="0.25">
      <c r="B373" s="1"/>
      <c r="C373" s="1"/>
      <c r="D373" s="1"/>
      <c r="E373" s="1"/>
      <c r="F373" s="1"/>
      <c r="G373" s="1"/>
      <c r="H373" s="1"/>
      <c r="I373" s="1"/>
      <c r="J373" s="1"/>
      <c r="K373" s="1"/>
      <c r="L373" s="1"/>
      <c r="M373" s="1"/>
      <c r="N373" s="1"/>
      <c r="O373" s="1"/>
      <c r="P373" s="1"/>
      <c r="Q373" s="1"/>
      <c r="R373" s="1"/>
      <c r="S373" s="1"/>
      <c r="T373" s="1"/>
      <c r="U373" s="1"/>
    </row>
    <row r="374" spans="2:21" x14ac:dyDescent="0.25">
      <c r="B374" s="1"/>
      <c r="C374" s="1"/>
      <c r="D374" s="1"/>
      <c r="E374" s="1"/>
      <c r="F374" s="1"/>
      <c r="G374" s="1"/>
      <c r="H374" s="1"/>
      <c r="I374" s="1"/>
      <c r="J374" s="1"/>
      <c r="K374" s="1"/>
      <c r="L374" s="1"/>
      <c r="M374" s="1"/>
      <c r="N374" s="1"/>
      <c r="O374" s="1"/>
      <c r="P374" s="1"/>
      <c r="Q374" s="1"/>
      <c r="R374" s="1"/>
      <c r="S374" s="1"/>
      <c r="T374" s="1"/>
      <c r="U374" s="1"/>
    </row>
    <row r="375" spans="2:21" x14ac:dyDescent="0.25">
      <c r="B375" s="1"/>
      <c r="C375" s="1"/>
      <c r="D375" s="1"/>
      <c r="E375" s="1"/>
      <c r="F375" s="1"/>
      <c r="G375" s="1"/>
      <c r="H375" s="1"/>
      <c r="I375" s="1"/>
      <c r="J375" s="1"/>
      <c r="K375" s="1"/>
      <c r="L375" s="1"/>
      <c r="M375" s="1"/>
      <c r="N375" s="1"/>
      <c r="O375" s="1"/>
      <c r="P375" s="1"/>
      <c r="Q375" s="1"/>
      <c r="R375" s="1"/>
      <c r="S375" s="1"/>
      <c r="T375" s="1"/>
      <c r="U375" s="1"/>
    </row>
    <row r="376" spans="2:21" x14ac:dyDescent="0.25">
      <c r="B376" s="1"/>
      <c r="C376" s="1"/>
      <c r="D376" s="1"/>
      <c r="E376" s="1"/>
      <c r="F376" s="1"/>
      <c r="G376" s="1"/>
      <c r="H376" s="1"/>
      <c r="I376" s="1"/>
      <c r="J376" s="1"/>
      <c r="K376" s="1"/>
      <c r="L376" s="1"/>
      <c r="M376" s="1"/>
      <c r="N376" s="1"/>
      <c r="O376" s="1"/>
      <c r="P376" s="1"/>
      <c r="Q376" s="1"/>
      <c r="R376" s="1"/>
      <c r="S376" s="1"/>
      <c r="T376" s="1"/>
      <c r="U376" s="1"/>
    </row>
    <row r="377" spans="2:21" x14ac:dyDescent="0.25">
      <c r="B377" s="1"/>
      <c r="C377" s="1"/>
      <c r="D377" s="1"/>
      <c r="E377" s="1"/>
      <c r="F377" s="1"/>
      <c r="G377" s="1"/>
      <c r="H377" s="1"/>
      <c r="I377" s="1"/>
      <c r="J377" s="1"/>
      <c r="K377" s="1"/>
      <c r="L377" s="1"/>
      <c r="M377" s="1"/>
      <c r="N377" s="1"/>
      <c r="O377" s="1"/>
      <c r="P377" s="1"/>
      <c r="Q377" s="1"/>
      <c r="R377" s="1"/>
      <c r="S377" s="1"/>
      <c r="T377" s="1"/>
      <c r="U377" s="1"/>
    </row>
    <row r="378" spans="2:21" x14ac:dyDescent="0.25">
      <c r="B378" s="1"/>
      <c r="C378" s="1"/>
      <c r="D378" s="1"/>
      <c r="E378" s="1"/>
      <c r="F378" s="1"/>
      <c r="G378" s="1"/>
      <c r="H378" s="1"/>
      <c r="I378" s="1"/>
      <c r="J378" s="1"/>
      <c r="K378" s="1"/>
      <c r="L378" s="1"/>
      <c r="M378" s="1"/>
      <c r="N378" s="1"/>
      <c r="O378" s="1"/>
      <c r="P378" s="1"/>
      <c r="Q378" s="1"/>
      <c r="R378" s="1"/>
      <c r="S378" s="1"/>
      <c r="T378" s="1"/>
      <c r="U378" s="1"/>
    </row>
    <row r="379" spans="2:21" x14ac:dyDescent="0.25">
      <c r="B379" s="1"/>
      <c r="C379" s="1"/>
      <c r="D379" s="1"/>
      <c r="E379" s="1"/>
      <c r="F379" s="1"/>
      <c r="G379" s="1"/>
      <c r="H379" s="1"/>
      <c r="I379" s="1"/>
      <c r="J379" s="1"/>
      <c r="K379" s="1"/>
      <c r="L379" s="1"/>
      <c r="M379" s="1"/>
      <c r="N379" s="1"/>
      <c r="O379" s="1"/>
      <c r="P379" s="1"/>
      <c r="Q379" s="1"/>
      <c r="R379" s="1"/>
      <c r="S379" s="1"/>
      <c r="T379" s="1"/>
      <c r="U379" s="1"/>
    </row>
    <row r="380" spans="2:21" x14ac:dyDescent="0.25">
      <c r="B380" s="1"/>
      <c r="C380" s="1"/>
      <c r="D380" s="1"/>
      <c r="E380" s="1"/>
      <c r="F380" s="1"/>
      <c r="G380" s="1"/>
      <c r="H380" s="1"/>
      <c r="I380" s="1"/>
      <c r="J380" s="1"/>
      <c r="K380" s="1"/>
      <c r="L380" s="1"/>
      <c r="M380" s="1"/>
      <c r="N380" s="1"/>
      <c r="O380" s="1"/>
      <c r="P380" s="1"/>
      <c r="Q380" s="1"/>
      <c r="R380" s="1"/>
      <c r="S380" s="1"/>
      <c r="T380" s="1"/>
      <c r="U380" s="1"/>
    </row>
    <row r="381" spans="2:21" x14ac:dyDescent="0.25">
      <c r="B381" s="1"/>
      <c r="C381" s="1"/>
      <c r="D381" s="1"/>
      <c r="E381" s="1"/>
      <c r="F381" s="1"/>
      <c r="G381" s="1"/>
      <c r="H381" s="1"/>
      <c r="I381" s="1"/>
      <c r="J381" s="1"/>
      <c r="K381" s="1"/>
      <c r="L381" s="1"/>
      <c r="M381" s="1"/>
      <c r="N381" s="1"/>
      <c r="O381" s="1"/>
      <c r="P381" s="1"/>
      <c r="Q381" s="1"/>
      <c r="R381" s="1"/>
      <c r="S381" s="1"/>
      <c r="T381" s="1"/>
      <c r="U381" s="1"/>
    </row>
    <row r="382" spans="2:21" x14ac:dyDescent="0.25">
      <c r="B382" s="1"/>
      <c r="C382" s="1"/>
      <c r="D382" s="1"/>
      <c r="E382" s="1"/>
      <c r="F382" s="1"/>
      <c r="G382" s="1"/>
      <c r="H382" s="1"/>
      <c r="I382" s="1"/>
      <c r="J382" s="1"/>
      <c r="K382" s="1"/>
      <c r="L382" s="1"/>
      <c r="M382" s="1"/>
      <c r="N382" s="1"/>
      <c r="O382" s="1"/>
      <c r="P382" s="1"/>
      <c r="Q382" s="1"/>
      <c r="R382" s="1"/>
      <c r="S382" s="1"/>
      <c r="T382" s="1"/>
      <c r="U382" s="1"/>
    </row>
    <row r="383" spans="2:21" x14ac:dyDescent="0.25">
      <c r="B383" s="1"/>
      <c r="C383" s="1"/>
      <c r="D383" s="1"/>
      <c r="E383" s="1"/>
      <c r="F383" s="1"/>
      <c r="G383" s="1"/>
      <c r="H383" s="1"/>
      <c r="I383" s="1"/>
      <c r="J383" s="1"/>
      <c r="K383" s="1"/>
      <c r="L383" s="1"/>
      <c r="M383" s="1"/>
      <c r="N383" s="1"/>
      <c r="O383" s="1"/>
      <c r="P383" s="1"/>
      <c r="Q383" s="1"/>
      <c r="R383" s="1"/>
      <c r="S383" s="1"/>
      <c r="T383" s="1"/>
      <c r="U383" s="1"/>
    </row>
    <row r="384" spans="2:21" x14ac:dyDescent="0.25">
      <c r="B384" s="1"/>
      <c r="C384" s="1"/>
      <c r="D384" s="1"/>
      <c r="E384" s="1"/>
      <c r="F384" s="1"/>
      <c r="G384" s="1"/>
      <c r="H384" s="1"/>
      <c r="I384" s="1"/>
      <c r="J384" s="1"/>
      <c r="K384" s="1"/>
      <c r="L384" s="1"/>
      <c r="M384" s="1"/>
      <c r="N384" s="1"/>
      <c r="O384" s="1"/>
      <c r="P384" s="1"/>
      <c r="Q384" s="1"/>
      <c r="R384" s="1"/>
      <c r="S384" s="1"/>
      <c r="T384" s="1"/>
      <c r="U384" s="1"/>
    </row>
    <row r="385" spans="2:21" x14ac:dyDescent="0.25">
      <c r="B385" s="1"/>
      <c r="C385" s="1"/>
      <c r="D385" s="1"/>
      <c r="E385" s="1"/>
      <c r="F385" s="1"/>
      <c r="G385" s="1"/>
      <c r="H385" s="1"/>
      <c r="I385" s="1"/>
      <c r="J385" s="1"/>
      <c r="K385" s="1"/>
      <c r="L385" s="1"/>
      <c r="M385" s="1"/>
      <c r="N385" s="1"/>
      <c r="O385" s="1"/>
      <c r="P385" s="1"/>
      <c r="Q385" s="1"/>
      <c r="R385" s="1"/>
      <c r="S385" s="1"/>
      <c r="T385" s="1"/>
      <c r="U385" s="1"/>
    </row>
    <row r="386" spans="2:21" x14ac:dyDescent="0.25">
      <c r="B386" s="1"/>
      <c r="C386" s="1"/>
      <c r="D386" s="1"/>
      <c r="E386" s="1"/>
      <c r="F386" s="1"/>
      <c r="G386" s="1"/>
      <c r="H386" s="1"/>
      <c r="I386" s="1"/>
      <c r="J386" s="1"/>
      <c r="K386" s="1"/>
      <c r="L386" s="1"/>
      <c r="M386" s="1"/>
      <c r="N386" s="1"/>
      <c r="O386" s="1"/>
      <c r="P386" s="1"/>
      <c r="Q386" s="1"/>
      <c r="R386" s="1"/>
      <c r="S386" s="1"/>
      <c r="T386" s="1"/>
      <c r="U386" s="1"/>
    </row>
    <row r="387" spans="2:21" x14ac:dyDescent="0.25">
      <c r="B387" s="1"/>
      <c r="C387" s="1"/>
      <c r="D387" s="1"/>
      <c r="E387" s="1"/>
      <c r="F387" s="1"/>
      <c r="G387" s="1"/>
      <c r="H387" s="1"/>
      <c r="I387" s="1"/>
      <c r="J387" s="1"/>
      <c r="K387" s="1"/>
      <c r="L387" s="1"/>
      <c r="M387" s="1"/>
      <c r="N387" s="1"/>
      <c r="O387" s="1"/>
      <c r="P387" s="1"/>
      <c r="Q387" s="1"/>
      <c r="R387" s="1"/>
      <c r="S387" s="1"/>
      <c r="T387" s="1"/>
      <c r="U387" s="1"/>
    </row>
    <row r="388" spans="2:21" x14ac:dyDescent="0.25">
      <c r="B388" s="1"/>
      <c r="C388" s="1"/>
      <c r="D388" s="1"/>
      <c r="E388" s="1"/>
      <c r="F388" s="1"/>
      <c r="G388" s="1"/>
      <c r="H388" s="1"/>
      <c r="I388" s="1"/>
      <c r="J388" s="1"/>
      <c r="K388" s="1"/>
      <c r="L388" s="1"/>
      <c r="M388" s="1"/>
      <c r="N388" s="1"/>
      <c r="O388" s="1"/>
      <c r="P388" s="1"/>
      <c r="Q388" s="1"/>
      <c r="R388" s="1"/>
      <c r="S388" s="1"/>
      <c r="T388" s="1"/>
      <c r="U388" s="1"/>
    </row>
    <row r="389" spans="2:21" x14ac:dyDescent="0.25">
      <c r="B389" s="1"/>
      <c r="C389" s="1"/>
      <c r="D389" s="1"/>
      <c r="E389" s="1"/>
      <c r="F389" s="1"/>
      <c r="G389" s="1"/>
      <c r="H389" s="1"/>
      <c r="I389" s="1"/>
      <c r="J389" s="1"/>
      <c r="K389" s="1"/>
      <c r="L389" s="1"/>
      <c r="M389" s="1"/>
      <c r="N389" s="1"/>
      <c r="O389" s="1"/>
      <c r="P389" s="1"/>
      <c r="Q389" s="1"/>
      <c r="R389" s="1"/>
      <c r="S389" s="1"/>
      <c r="T389" s="1"/>
      <c r="U389" s="1"/>
    </row>
    <row r="390" spans="2:21" x14ac:dyDescent="0.25">
      <c r="B390" s="1"/>
      <c r="C390" s="1"/>
      <c r="D390" s="1"/>
      <c r="E390" s="1"/>
      <c r="F390" s="1"/>
      <c r="G390" s="1"/>
      <c r="H390" s="1"/>
      <c r="I390" s="1"/>
      <c r="J390" s="1"/>
      <c r="K390" s="1"/>
      <c r="L390" s="1"/>
      <c r="M390" s="1"/>
      <c r="N390" s="1"/>
      <c r="O390" s="1"/>
      <c r="P390" s="1"/>
      <c r="Q390" s="1"/>
      <c r="R390" s="1"/>
      <c r="S390" s="1"/>
      <c r="T390" s="1"/>
      <c r="U390" s="1"/>
    </row>
    <row r="391" spans="2:21" x14ac:dyDescent="0.25">
      <c r="B391" s="1"/>
      <c r="C391" s="1"/>
      <c r="D391" s="1"/>
      <c r="E391" s="1"/>
      <c r="F391" s="1"/>
      <c r="G391" s="1"/>
      <c r="H391" s="1"/>
      <c r="I391" s="1"/>
      <c r="J391" s="1"/>
      <c r="K391" s="1"/>
      <c r="L391" s="1"/>
      <c r="M391" s="1"/>
      <c r="N391" s="1"/>
      <c r="O391" s="1"/>
      <c r="P391" s="1"/>
      <c r="Q391" s="1"/>
      <c r="R391" s="1"/>
      <c r="S391" s="1"/>
      <c r="T391" s="1"/>
      <c r="U391" s="1"/>
    </row>
    <row r="392" spans="2:21" x14ac:dyDescent="0.25">
      <c r="B392" s="1"/>
      <c r="C392" s="1"/>
      <c r="D392" s="1"/>
      <c r="E392" s="1"/>
      <c r="F392" s="1"/>
      <c r="G392" s="1"/>
      <c r="H392" s="1"/>
      <c r="I392" s="1"/>
      <c r="J392" s="1"/>
      <c r="K392" s="1"/>
      <c r="L392" s="1"/>
      <c r="M392" s="1"/>
      <c r="N392" s="1"/>
      <c r="O392" s="1"/>
      <c r="P392" s="1"/>
      <c r="Q392" s="1"/>
      <c r="R392" s="1"/>
      <c r="S392" s="1"/>
      <c r="T392" s="1"/>
      <c r="U392" s="1"/>
    </row>
    <row r="393" spans="2:21" x14ac:dyDescent="0.25">
      <c r="B393" s="1"/>
      <c r="C393" s="1"/>
      <c r="D393" s="1"/>
      <c r="E393" s="1"/>
      <c r="F393" s="1"/>
      <c r="G393" s="1"/>
      <c r="H393" s="1"/>
      <c r="I393" s="1"/>
      <c r="J393" s="1"/>
      <c r="K393" s="1"/>
      <c r="L393" s="1"/>
      <c r="M393" s="1"/>
      <c r="N393" s="1"/>
      <c r="O393" s="1"/>
      <c r="P393" s="1"/>
      <c r="Q393" s="1"/>
      <c r="R393" s="1"/>
      <c r="S393" s="1"/>
      <c r="T393" s="1"/>
      <c r="U393" s="1"/>
    </row>
    <row r="394" spans="2:21" x14ac:dyDescent="0.25">
      <c r="B394" s="1"/>
      <c r="C394" s="1"/>
      <c r="D394" s="1"/>
      <c r="E394" s="1"/>
      <c r="F394" s="1"/>
      <c r="G394" s="1"/>
      <c r="H394" s="1"/>
      <c r="I394" s="1"/>
      <c r="J394" s="1"/>
      <c r="K394" s="1"/>
      <c r="L394" s="1"/>
      <c r="M394" s="1"/>
      <c r="N394" s="1"/>
      <c r="O394" s="1"/>
      <c r="P394" s="1"/>
      <c r="Q394" s="1"/>
      <c r="R394" s="1"/>
      <c r="S394" s="1"/>
      <c r="T394" s="1"/>
      <c r="U394" s="1"/>
    </row>
    <row r="395" spans="2:21" x14ac:dyDescent="0.25">
      <c r="B395" s="1"/>
      <c r="C395" s="1"/>
      <c r="D395" s="1"/>
      <c r="E395" s="1"/>
      <c r="F395" s="1"/>
      <c r="G395" s="1"/>
      <c r="H395" s="1"/>
      <c r="I395" s="1"/>
      <c r="J395" s="1"/>
      <c r="K395" s="1"/>
      <c r="L395" s="1"/>
      <c r="M395" s="1"/>
      <c r="N395" s="1"/>
      <c r="O395" s="1"/>
      <c r="P395" s="1"/>
      <c r="Q395" s="1"/>
      <c r="R395" s="1"/>
      <c r="S395" s="1"/>
      <c r="T395" s="1"/>
      <c r="U395" s="1"/>
    </row>
    <row r="396" spans="2:21" x14ac:dyDescent="0.25">
      <c r="B396" s="1"/>
      <c r="C396" s="1"/>
      <c r="D396" s="1"/>
      <c r="E396" s="1"/>
      <c r="F396" s="1"/>
      <c r="G396" s="1"/>
      <c r="H396" s="1"/>
      <c r="I396" s="1"/>
      <c r="J396" s="1"/>
      <c r="K396" s="1"/>
      <c r="L396" s="1"/>
      <c r="M396" s="1"/>
      <c r="N396" s="1"/>
      <c r="O396" s="1"/>
      <c r="P396" s="1"/>
      <c r="Q396" s="1"/>
      <c r="R396" s="1"/>
      <c r="S396" s="1"/>
      <c r="T396" s="1"/>
      <c r="U396" s="1"/>
    </row>
    <row r="397" spans="2:21" x14ac:dyDescent="0.25">
      <c r="B397" s="1"/>
      <c r="C397" s="1"/>
      <c r="D397" s="1"/>
      <c r="E397" s="1"/>
      <c r="F397" s="1"/>
      <c r="G397" s="1"/>
      <c r="H397" s="1"/>
      <c r="I397" s="1"/>
      <c r="J397" s="1"/>
      <c r="K397" s="1"/>
      <c r="L397" s="1"/>
      <c r="M397" s="1"/>
      <c r="N397" s="1"/>
      <c r="O397" s="1"/>
      <c r="P397" s="1"/>
      <c r="Q397" s="1"/>
      <c r="R397" s="1"/>
      <c r="S397" s="1"/>
      <c r="T397" s="1"/>
      <c r="U397" s="1"/>
    </row>
    <row r="398" spans="2:21" x14ac:dyDescent="0.25">
      <c r="B398" s="1"/>
      <c r="C398" s="1"/>
      <c r="D398" s="1"/>
      <c r="E398" s="1"/>
      <c r="F398" s="1"/>
      <c r="G398" s="1"/>
      <c r="H398" s="1"/>
      <c r="I398" s="1"/>
      <c r="J398" s="1"/>
      <c r="K398" s="1"/>
      <c r="L398" s="1"/>
      <c r="M398" s="1"/>
      <c r="N398" s="1"/>
      <c r="O398" s="1"/>
      <c r="P398" s="1"/>
      <c r="Q398" s="1"/>
      <c r="R398" s="1"/>
      <c r="S398" s="1"/>
      <c r="T398" s="1"/>
      <c r="U398" s="1"/>
    </row>
    <row r="399" spans="2:21" x14ac:dyDescent="0.25">
      <c r="B399" s="1"/>
      <c r="C399" s="1"/>
      <c r="D399" s="1"/>
      <c r="E399" s="1"/>
      <c r="F399" s="1"/>
      <c r="G399" s="1"/>
      <c r="H399" s="1"/>
      <c r="I399" s="1"/>
      <c r="J399" s="1"/>
      <c r="K399" s="1"/>
      <c r="L399" s="1"/>
      <c r="M399" s="1"/>
      <c r="N399" s="1"/>
      <c r="O399" s="1"/>
      <c r="P399" s="1"/>
      <c r="Q399" s="1"/>
      <c r="R399" s="1"/>
      <c r="S399" s="1"/>
      <c r="T399" s="1"/>
      <c r="U399" s="1"/>
    </row>
    <row r="400" spans="2:21" x14ac:dyDescent="0.25">
      <c r="B400" s="1"/>
      <c r="C400" s="1"/>
      <c r="D400" s="1"/>
      <c r="E400" s="1"/>
      <c r="F400" s="1"/>
      <c r="G400" s="1"/>
      <c r="H400" s="1"/>
      <c r="I400" s="1"/>
      <c r="J400" s="1"/>
      <c r="K400" s="1"/>
      <c r="L400" s="1"/>
      <c r="M400" s="1"/>
      <c r="N400" s="1"/>
      <c r="O400" s="1"/>
      <c r="P400" s="1"/>
      <c r="Q400" s="1"/>
      <c r="R400" s="1"/>
      <c r="S400" s="1"/>
      <c r="T400" s="1"/>
      <c r="U400" s="1"/>
    </row>
    <row r="401" spans="2:21" x14ac:dyDescent="0.25">
      <c r="B401" s="1"/>
      <c r="C401" s="1"/>
      <c r="D401" s="1"/>
      <c r="E401" s="1"/>
      <c r="F401" s="1"/>
      <c r="G401" s="1"/>
      <c r="H401" s="1"/>
      <c r="I401" s="1"/>
      <c r="J401" s="1"/>
      <c r="K401" s="1"/>
      <c r="L401" s="1"/>
      <c r="M401" s="1"/>
      <c r="N401" s="1"/>
      <c r="O401" s="1"/>
      <c r="P401" s="1"/>
      <c r="Q401" s="1"/>
      <c r="R401" s="1"/>
      <c r="S401" s="1"/>
      <c r="T401" s="1"/>
      <c r="U401" s="1"/>
    </row>
    <row r="402" spans="2:21" x14ac:dyDescent="0.25">
      <c r="B402" s="1"/>
      <c r="C402" s="1"/>
      <c r="D402" s="1"/>
      <c r="E402" s="1"/>
      <c r="F402" s="1"/>
      <c r="G402" s="1"/>
      <c r="H402" s="1"/>
      <c r="I402" s="1"/>
      <c r="J402" s="1"/>
      <c r="K402" s="1"/>
      <c r="L402" s="1"/>
      <c r="M402" s="1"/>
      <c r="N402" s="1"/>
      <c r="O402" s="1"/>
      <c r="P402" s="1"/>
      <c r="Q402" s="1"/>
      <c r="R402" s="1"/>
      <c r="S402" s="1"/>
      <c r="T402" s="1"/>
      <c r="U402" s="1"/>
    </row>
    <row r="403" spans="2:21" x14ac:dyDescent="0.25">
      <c r="B403" s="1"/>
      <c r="C403" s="1"/>
      <c r="D403" s="1"/>
      <c r="E403" s="1"/>
      <c r="F403" s="1"/>
      <c r="G403" s="1"/>
      <c r="H403" s="1"/>
      <c r="I403" s="1"/>
      <c r="J403" s="1"/>
      <c r="K403" s="1"/>
      <c r="L403" s="1"/>
      <c r="M403" s="1"/>
      <c r="N403" s="1"/>
      <c r="O403" s="1"/>
      <c r="P403" s="1"/>
      <c r="Q403" s="1"/>
      <c r="R403" s="1"/>
      <c r="S403" s="1"/>
      <c r="T403" s="1"/>
      <c r="U403" s="1"/>
    </row>
    <row r="404" spans="2:21" x14ac:dyDescent="0.25">
      <c r="B404" s="1"/>
      <c r="C404" s="1"/>
      <c r="D404" s="1"/>
      <c r="E404" s="1"/>
      <c r="F404" s="1"/>
      <c r="G404" s="1"/>
      <c r="H404" s="1"/>
      <c r="I404" s="1"/>
      <c r="J404" s="1"/>
      <c r="K404" s="1"/>
      <c r="L404" s="1"/>
      <c r="M404" s="1"/>
      <c r="N404" s="1"/>
      <c r="O404" s="1"/>
      <c r="P404" s="1"/>
      <c r="Q404" s="1"/>
      <c r="R404" s="1"/>
      <c r="S404" s="1"/>
      <c r="T404" s="1"/>
      <c r="U404" s="1"/>
    </row>
    <row r="405" spans="2:21" x14ac:dyDescent="0.25">
      <c r="B405" s="1"/>
      <c r="C405" s="1"/>
      <c r="D405" s="1"/>
      <c r="E405" s="1"/>
      <c r="F405" s="1"/>
      <c r="G405" s="1"/>
      <c r="H405" s="1"/>
      <c r="I405" s="1"/>
      <c r="J405" s="1"/>
      <c r="K405" s="1"/>
      <c r="L405" s="1"/>
      <c r="M405" s="1"/>
      <c r="N405" s="1"/>
      <c r="O405" s="1"/>
      <c r="P405" s="1"/>
      <c r="Q405" s="1"/>
      <c r="R405" s="1"/>
      <c r="S405" s="1"/>
      <c r="T405" s="1"/>
      <c r="U405" s="1"/>
    </row>
    <row r="406" spans="2:21" x14ac:dyDescent="0.25">
      <c r="B406" s="1"/>
      <c r="C406" s="1"/>
      <c r="D406" s="1"/>
      <c r="E406" s="1"/>
      <c r="F406" s="1"/>
      <c r="G406" s="1"/>
      <c r="H406" s="1"/>
      <c r="I406" s="1"/>
      <c r="J406" s="1"/>
      <c r="K406" s="1"/>
      <c r="L406" s="1"/>
      <c r="M406" s="1"/>
      <c r="N406" s="1"/>
      <c r="O406" s="1"/>
      <c r="P406" s="1"/>
      <c r="Q406" s="1"/>
      <c r="R406" s="1"/>
      <c r="S406" s="1"/>
      <c r="T406" s="1"/>
      <c r="U406" s="1"/>
    </row>
    <row r="407" spans="2:21" x14ac:dyDescent="0.25">
      <c r="B407" s="1"/>
      <c r="C407" s="1"/>
      <c r="D407" s="1"/>
      <c r="E407" s="1"/>
      <c r="F407" s="1"/>
      <c r="G407" s="1"/>
      <c r="H407" s="1"/>
      <c r="I407" s="1"/>
      <c r="J407" s="1"/>
      <c r="K407" s="1"/>
      <c r="L407" s="1"/>
      <c r="M407" s="1"/>
      <c r="N407" s="1"/>
      <c r="O407" s="1"/>
      <c r="P407" s="1"/>
      <c r="Q407" s="1"/>
      <c r="R407" s="1"/>
      <c r="S407" s="1"/>
      <c r="T407" s="1"/>
      <c r="U407" s="1"/>
    </row>
    <row r="408" spans="2:21" x14ac:dyDescent="0.25">
      <c r="B408" s="1"/>
      <c r="C408" s="1"/>
      <c r="D408" s="1"/>
      <c r="E408" s="1"/>
      <c r="F408" s="1"/>
      <c r="G408" s="1"/>
      <c r="H408" s="1"/>
      <c r="I408" s="1"/>
      <c r="J408" s="1"/>
      <c r="K408" s="1"/>
      <c r="L408" s="1"/>
      <c r="M408" s="1"/>
      <c r="N408" s="1"/>
      <c r="O408" s="1"/>
      <c r="P408" s="1"/>
      <c r="Q408" s="1"/>
      <c r="R408" s="1"/>
      <c r="S408" s="1"/>
      <c r="T408" s="1"/>
      <c r="U408" s="1"/>
    </row>
    <row r="409" spans="2:21" x14ac:dyDescent="0.25">
      <c r="B409" s="1"/>
      <c r="C409" s="1"/>
      <c r="D409" s="1"/>
      <c r="E409" s="1"/>
      <c r="F409" s="1"/>
      <c r="G409" s="1"/>
      <c r="H409" s="1"/>
      <c r="I409" s="1"/>
      <c r="J409" s="1"/>
      <c r="K409" s="1"/>
      <c r="L409" s="1"/>
      <c r="M409" s="1"/>
      <c r="N409" s="1"/>
      <c r="O409" s="1"/>
      <c r="P409" s="1"/>
      <c r="Q409" s="1"/>
      <c r="R409" s="1"/>
      <c r="S409" s="1"/>
      <c r="T409" s="1"/>
      <c r="U409" s="1"/>
    </row>
    <row r="410" spans="2:21" x14ac:dyDescent="0.25">
      <c r="B410" s="1"/>
      <c r="C410" s="1"/>
      <c r="D410" s="1"/>
      <c r="E410" s="1"/>
      <c r="F410" s="1"/>
      <c r="G410" s="1"/>
      <c r="H410" s="1"/>
      <c r="I410" s="1"/>
      <c r="J410" s="1"/>
      <c r="K410" s="1"/>
      <c r="L410" s="1"/>
      <c r="M410" s="1"/>
      <c r="N410" s="1"/>
      <c r="O410" s="1"/>
      <c r="P410" s="1"/>
      <c r="Q410" s="1"/>
      <c r="R410" s="1"/>
      <c r="S410" s="1"/>
      <c r="T410" s="1"/>
      <c r="U410" s="1"/>
    </row>
    <row r="411" spans="2:21" x14ac:dyDescent="0.25">
      <c r="B411" s="1"/>
      <c r="C411" s="1"/>
      <c r="D411" s="1"/>
      <c r="E411" s="1"/>
      <c r="F411" s="1"/>
      <c r="G411" s="1"/>
      <c r="H411" s="1"/>
      <c r="I411" s="1"/>
      <c r="J411" s="1"/>
      <c r="K411" s="1"/>
      <c r="L411" s="1"/>
      <c r="M411" s="1"/>
      <c r="N411" s="1"/>
      <c r="O411" s="1"/>
      <c r="P411" s="1"/>
      <c r="Q411" s="1"/>
      <c r="R411" s="1"/>
      <c r="S411" s="1"/>
      <c r="T411" s="1"/>
      <c r="U411" s="1"/>
    </row>
    <row r="412" spans="2:21" x14ac:dyDescent="0.25">
      <c r="B412" s="1"/>
      <c r="C412" s="1"/>
      <c r="D412" s="1"/>
      <c r="E412" s="1"/>
      <c r="F412" s="1"/>
      <c r="G412" s="1"/>
      <c r="H412" s="1"/>
      <c r="I412" s="1"/>
      <c r="J412" s="1"/>
      <c r="K412" s="1"/>
      <c r="L412" s="1"/>
      <c r="M412" s="1"/>
      <c r="N412" s="1"/>
      <c r="O412" s="1"/>
      <c r="P412" s="1"/>
      <c r="Q412" s="1"/>
      <c r="R412" s="1"/>
      <c r="S412" s="1"/>
      <c r="T412" s="1"/>
      <c r="U412" s="1"/>
    </row>
    <row r="413" spans="2:21" x14ac:dyDescent="0.25">
      <c r="B413" s="1"/>
      <c r="C413" s="1"/>
      <c r="D413" s="1"/>
      <c r="E413" s="1"/>
      <c r="F413" s="1"/>
      <c r="G413" s="1"/>
      <c r="H413" s="1"/>
      <c r="I413" s="1"/>
      <c r="J413" s="1"/>
      <c r="K413" s="1"/>
      <c r="L413" s="1"/>
      <c r="M413" s="1"/>
      <c r="N413" s="1"/>
      <c r="O413" s="1"/>
      <c r="P413" s="1"/>
      <c r="Q413" s="1"/>
      <c r="R413" s="1"/>
      <c r="S413" s="1"/>
      <c r="T413" s="1"/>
      <c r="U413" s="1"/>
    </row>
    <row r="414" spans="2:21" x14ac:dyDescent="0.25">
      <c r="B414" s="1"/>
      <c r="C414" s="1"/>
      <c r="D414" s="1"/>
      <c r="E414" s="1"/>
      <c r="F414" s="1"/>
      <c r="G414" s="1"/>
      <c r="H414" s="1"/>
      <c r="I414" s="1"/>
      <c r="J414" s="1"/>
      <c r="K414" s="1"/>
      <c r="L414" s="1"/>
      <c r="M414" s="1"/>
      <c r="N414" s="1"/>
      <c r="O414" s="1"/>
      <c r="P414" s="1"/>
      <c r="Q414" s="1"/>
      <c r="R414" s="1"/>
      <c r="S414" s="1"/>
      <c r="T414" s="1"/>
      <c r="U414" s="1"/>
    </row>
    <row r="415" spans="2:21" x14ac:dyDescent="0.25">
      <c r="B415" s="1"/>
      <c r="C415" s="1"/>
      <c r="D415" s="1"/>
      <c r="E415" s="1"/>
      <c r="F415" s="1"/>
      <c r="G415" s="1"/>
      <c r="H415" s="1"/>
      <c r="I415" s="1"/>
      <c r="J415" s="1"/>
      <c r="K415" s="1"/>
      <c r="L415" s="1"/>
      <c r="M415" s="1"/>
      <c r="N415" s="1"/>
      <c r="O415" s="1"/>
      <c r="P415" s="1"/>
      <c r="Q415" s="1"/>
      <c r="R415" s="1"/>
      <c r="S415" s="1"/>
      <c r="T415" s="1"/>
      <c r="U415" s="1"/>
    </row>
    <row r="416" spans="2:21" x14ac:dyDescent="0.25">
      <c r="B416" s="1"/>
      <c r="C416" s="1"/>
      <c r="D416" s="1"/>
      <c r="E416" s="1"/>
      <c r="F416" s="1"/>
      <c r="G416" s="1"/>
      <c r="H416" s="1"/>
      <c r="I416" s="1"/>
      <c r="J416" s="1"/>
      <c r="K416" s="1"/>
      <c r="L416" s="1"/>
      <c r="M416" s="1"/>
      <c r="N416" s="1"/>
      <c r="O416" s="1"/>
      <c r="P416" s="1"/>
      <c r="Q416" s="1"/>
      <c r="R416" s="1"/>
      <c r="S416" s="1"/>
      <c r="T416" s="1"/>
      <c r="U416" s="1"/>
    </row>
    <row r="417" spans="2:21" x14ac:dyDescent="0.25">
      <c r="B417" s="1"/>
      <c r="C417" s="1"/>
      <c r="D417" s="1"/>
      <c r="E417" s="1"/>
      <c r="F417" s="1"/>
      <c r="G417" s="1"/>
      <c r="H417" s="1"/>
      <c r="I417" s="1"/>
      <c r="J417" s="1"/>
      <c r="K417" s="1"/>
      <c r="L417" s="1"/>
      <c r="M417" s="1"/>
      <c r="N417" s="1"/>
      <c r="O417" s="1"/>
      <c r="P417" s="1"/>
      <c r="Q417" s="1"/>
      <c r="R417" s="1"/>
      <c r="S417" s="1"/>
      <c r="T417" s="1"/>
      <c r="U417" s="1"/>
    </row>
    <row r="418" spans="2:21" x14ac:dyDescent="0.25">
      <c r="B418" s="1"/>
      <c r="C418" s="1"/>
      <c r="D418" s="1"/>
      <c r="E418" s="1"/>
      <c r="F418" s="1"/>
      <c r="G418" s="1"/>
      <c r="H418" s="1"/>
      <c r="I418" s="1"/>
      <c r="J418" s="1"/>
      <c r="K418" s="1"/>
      <c r="L418" s="1"/>
      <c r="M418" s="1"/>
      <c r="N418" s="1"/>
      <c r="O418" s="1"/>
      <c r="P418" s="1"/>
      <c r="Q418" s="1"/>
      <c r="R418" s="1"/>
      <c r="S418" s="1"/>
      <c r="T418" s="1"/>
      <c r="U418" s="1"/>
    </row>
    <row r="419" spans="2:21" x14ac:dyDescent="0.25">
      <c r="B419" s="1"/>
      <c r="C419" s="1"/>
      <c r="D419" s="1"/>
      <c r="E419" s="1"/>
      <c r="F419" s="1"/>
      <c r="G419" s="1"/>
      <c r="H419" s="1"/>
      <c r="I419" s="1"/>
      <c r="J419" s="1"/>
      <c r="K419" s="1"/>
      <c r="L419" s="1"/>
      <c r="M419" s="1"/>
      <c r="N419" s="1"/>
      <c r="O419" s="1"/>
      <c r="P419" s="1"/>
      <c r="Q419" s="1"/>
      <c r="R419" s="1"/>
      <c r="S419" s="1"/>
      <c r="T419" s="1"/>
      <c r="U419" s="1"/>
    </row>
    <row r="420" spans="2:21" x14ac:dyDescent="0.25">
      <c r="B420" s="1"/>
      <c r="C420" s="1"/>
      <c r="D420" s="1"/>
      <c r="E420" s="1"/>
      <c r="F420" s="1"/>
      <c r="G420" s="1"/>
      <c r="H420" s="1"/>
      <c r="I420" s="1"/>
      <c r="J420" s="1"/>
      <c r="K420" s="1"/>
      <c r="L420" s="1"/>
      <c r="M420" s="1"/>
      <c r="N420" s="1"/>
      <c r="O420" s="1"/>
      <c r="P420" s="1"/>
      <c r="Q420" s="1"/>
      <c r="R420" s="1"/>
      <c r="S420" s="1"/>
      <c r="T420" s="1"/>
      <c r="U420" s="1"/>
    </row>
    <row r="421" spans="2:21" x14ac:dyDescent="0.25">
      <c r="B421" s="1"/>
      <c r="C421" s="1"/>
      <c r="D421" s="1"/>
      <c r="E421" s="1"/>
      <c r="F421" s="1"/>
      <c r="G421" s="1"/>
      <c r="H421" s="1"/>
      <c r="I421" s="1"/>
      <c r="J421" s="1"/>
      <c r="K421" s="1"/>
      <c r="L421" s="1"/>
      <c r="M421" s="1"/>
      <c r="N421" s="1"/>
      <c r="O421" s="1"/>
      <c r="P421" s="1"/>
      <c r="Q421" s="1"/>
      <c r="R421" s="1"/>
      <c r="S421" s="1"/>
      <c r="T421" s="1"/>
      <c r="U421" s="1"/>
    </row>
    <row r="422" spans="2:21" x14ac:dyDescent="0.25">
      <c r="B422" s="1"/>
      <c r="C422" s="1"/>
      <c r="D422" s="1"/>
      <c r="E422" s="1"/>
      <c r="F422" s="1"/>
      <c r="G422" s="1"/>
      <c r="H422" s="1"/>
      <c r="I422" s="1"/>
      <c r="J422" s="1"/>
      <c r="K422" s="1"/>
      <c r="L422" s="1"/>
      <c r="M422" s="1"/>
      <c r="N422" s="1"/>
      <c r="O422" s="1"/>
      <c r="P422" s="1"/>
      <c r="Q422" s="1"/>
      <c r="R422" s="1"/>
      <c r="S422" s="1"/>
      <c r="T422" s="1"/>
      <c r="U422" s="1"/>
    </row>
    <row r="423" spans="2:21" x14ac:dyDescent="0.25">
      <c r="B423" s="1"/>
      <c r="C423" s="1"/>
      <c r="D423" s="1"/>
      <c r="E423" s="1"/>
      <c r="F423" s="1"/>
      <c r="G423" s="1"/>
      <c r="H423" s="1"/>
      <c r="I423" s="1"/>
      <c r="J423" s="1"/>
      <c r="K423" s="1"/>
      <c r="L423" s="1"/>
      <c r="M423" s="1"/>
      <c r="N423" s="1"/>
      <c r="O423" s="1"/>
      <c r="P423" s="1"/>
      <c r="Q423" s="1"/>
      <c r="R423" s="1"/>
      <c r="S423" s="1"/>
      <c r="T423" s="1"/>
      <c r="U423" s="1"/>
    </row>
    <row r="424" spans="2:21" x14ac:dyDescent="0.25">
      <c r="B424" s="1"/>
      <c r="C424" s="1"/>
      <c r="D424" s="1"/>
      <c r="E424" s="1"/>
      <c r="F424" s="1"/>
      <c r="G424" s="1"/>
      <c r="H424" s="1"/>
      <c r="I424" s="1"/>
      <c r="J424" s="1"/>
      <c r="K424" s="1"/>
      <c r="L424" s="1"/>
      <c r="M424" s="1"/>
      <c r="N424" s="1"/>
      <c r="O424" s="1"/>
      <c r="P424" s="1"/>
      <c r="Q424" s="1"/>
      <c r="R424" s="1"/>
      <c r="S424" s="1"/>
      <c r="T424" s="1"/>
      <c r="U424" s="1"/>
    </row>
    <row r="425" spans="2:21" x14ac:dyDescent="0.25">
      <c r="B425" s="1"/>
      <c r="C425" s="1"/>
      <c r="D425" s="1"/>
      <c r="E425" s="1"/>
      <c r="F425" s="1"/>
      <c r="G425" s="1"/>
      <c r="H425" s="1"/>
      <c r="I425" s="1"/>
      <c r="J425" s="1"/>
      <c r="K425" s="1"/>
      <c r="L425" s="1"/>
      <c r="M425" s="1"/>
      <c r="N425" s="1"/>
      <c r="O425" s="1"/>
      <c r="P425" s="1"/>
      <c r="Q425" s="1"/>
      <c r="R425" s="1"/>
      <c r="S425" s="1"/>
      <c r="T425" s="1"/>
      <c r="U425" s="1"/>
    </row>
    <row r="426" spans="2:21" x14ac:dyDescent="0.25">
      <c r="B426" s="1"/>
      <c r="C426" s="1"/>
      <c r="D426" s="1"/>
      <c r="E426" s="1"/>
      <c r="F426" s="1"/>
      <c r="G426" s="1"/>
      <c r="H426" s="1"/>
      <c r="I426" s="1"/>
      <c r="J426" s="1"/>
      <c r="K426" s="1"/>
      <c r="L426" s="1"/>
      <c r="M426" s="1"/>
      <c r="N426" s="1"/>
      <c r="O426" s="1"/>
      <c r="P426" s="1"/>
      <c r="Q426" s="1"/>
      <c r="R426" s="1"/>
      <c r="S426" s="1"/>
      <c r="T426" s="1"/>
      <c r="U426" s="1"/>
    </row>
    <row r="427" spans="2:21" x14ac:dyDescent="0.25">
      <c r="B427" s="1"/>
      <c r="C427" s="1"/>
      <c r="D427" s="1"/>
      <c r="E427" s="1"/>
      <c r="F427" s="1"/>
      <c r="G427" s="1"/>
      <c r="H427" s="1"/>
      <c r="I427" s="1"/>
      <c r="J427" s="1"/>
      <c r="K427" s="1"/>
      <c r="L427" s="1"/>
      <c r="M427" s="1"/>
      <c r="N427" s="1"/>
      <c r="O427" s="1"/>
      <c r="P427" s="1"/>
      <c r="Q427" s="1"/>
      <c r="R427" s="1"/>
      <c r="S427" s="1"/>
      <c r="T427" s="1"/>
      <c r="U427" s="1"/>
    </row>
    <row r="428" spans="2:21" x14ac:dyDescent="0.25">
      <c r="B428" s="1"/>
      <c r="C428" s="1"/>
      <c r="D428" s="1"/>
      <c r="E428" s="1"/>
      <c r="F428" s="1"/>
      <c r="G428" s="1"/>
      <c r="H428" s="1"/>
      <c r="I428" s="1"/>
      <c r="J428" s="1"/>
      <c r="K428" s="1"/>
      <c r="L428" s="1"/>
      <c r="M428" s="1"/>
      <c r="N428" s="1"/>
      <c r="O428" s="1"/>
      <c r="P428" s="1"/>
      <c r="Q428" s="1"/>
      <c r="R428" s="1"/>
      <c r="S428" s="1"/>
      <c r="T428" s="1"/>
      <c r="U428" s="1"/>
    </row>
    <row r="429" spans="2:21" x14ac:dyDescent="0.25">
      <c r="B429" s="1"/>
      <c r="C429" s="1"/>
      <c r="D429" s="1"/>
      <c r="E429" s="1"/>
      <c r="F429" s="1"/>
      <c r="G429" s="1"/>
      <c r="H429" s="1"/>
      <c r="I429" s="1"/>
      <c r="J429" s="1"/>
      <c r="K429" s="1"/>
      <c r="L429" s="1"/>
      <c r="M429" s="1"/>
      <c r="N429" s="1"/>
      <c r="O429" s="1"/>
      <c r="P429" s="1"/>
      <c r="Q429" s="1"/>
      <c r="R429" s="1"/>
      <c r="S429" s="1"/>
      <c r="T429" s="1"/>
      <c r="U429" s="1"/>
    </row>
    <row r="430" spans="2:21" x14ac:dyDescent="0.25">
      <c r="B430" s="1"/>
      <c r="C430" s="1"/>
      <c r="D430" s="1"/>
      <c r="E430" s="1"/>
      <c r="F430" s="1"/>
      <c r="G430" s="1"/>
      <c r="H430" s="1"/>
      <c r="I430" s="1"/>
      <c r="J430" s="1"/>
      <c r="K430" s="1"/>
      <c r="L430" s="1"/>
      <c r="M430" s="1"/>
      <c r="N430" s="1"/>
      <c r="O430" s="1"/>
      <c r="P430" s="1"/>
      <c r="Q430" s="1"/>
      <c r="R430" s="1"/>
      <c r="S430" s="1"/>
      <c r="T430" s="1"/>
      <c r="U430" s="1"/>
    </row>
    <row r="431" spans="2:21" x14ac:dyDescent="0.25">
      <c r="B431" s="1"/>
      <c r="C431" s="1"/>
      <c r="D431" s="1"/>
      <c r="E431" s="1"/>
      <c r="F431" s="1"/>
      <c r="G431" s="1"/>
      <c r="H431" s="1"/>
      <c r="I431" s="1"/>
      <c r="J431" s="1"/>
      <c r="K431" s="1"/>
      <c r="L431" s="1"/>
      <c r="M431" s="1"/>
      <c r="N431" s="1"/>
      <c r="O431" s="1"/>
      <c r="P431" s="1"/>
      <c r="Q431" s="1"/>
      <c r="R431" s="1"/>
      <c r="S431" s="1"/>
      <c r="T431" s="1"/>
      <c r="U431" s="1"/>
    </row>
    <row r="432" spans="2:21" x14ac:dyDescent="0.25">
      <c r="B432" s="1"/>
      <c r="C432" s="1"/>
      <c r="D432" s="1"/>
      <c r="E432" s="1"/>
      <c r="F432" s="1"/>
      <c r="G432" s="1"/>
      <c r="H432" s="1"/>
      <c r="I432" s="1"/>
      <c r="J432" s="1"/>
      <c r="K432" s="1"/>
      <c r="L432" s="1"/>
      <c r="M432" s="1"/>
      <c r="N432" s="1"/>
      <c r="O432" s="1"/>
      <c r="P432" s="1"/>
      <c r="Q432" s="1"/>
      <c r="R432" s="1"/>
      <c r="S432" s="1"/>
      <c r="T432" s="1"/>
      <c r="U432" s="1"/>
    </row>
    <row r="433" spans="2:21" x14ac:dyDescent="0.25">
      <c r="B433" s="1"/>
      <c r="C433" s="1"/>
      <c r="D433" s="1"/>
      <c r="E433" s="1"/>
      <c r="F433" s="1"/>
      <c r="G433" s="1"/>
      <c r="H433" s="1"/>
      <c r="I433" s="1"/>
      <c r="J433" s="1"/>
      <c r="K433" s="1"/>
      <c r="L433" s="1"/>
      <c r="M433" s="1"/>
      <c r="N433" s="1"/>
      <c r="O433" s="1"/>
      <c r="P433" s="1"/>
      <c r="Q433" s="1"/>
      <c r="R433" s="1"/>
      <c r="S433" s="1"/>
      <c r="T433" s="1"/>
      <c r="U433" s="1"/>
    </row>
    <row r="434" spans="2:21" x14ac:dyDescent="0.25">
      <c r="B434" s="1"/>
      <c r="C434" s="1"/>
      <c r="D434" s="1"/>
      <c r="E434" s="1"/>
      <c r="F434" s="1"/>
      <c r="G434" s="1"/>
      <c r="H434" s="1"/>
      <c r="I434" s="1"/>
      <c r="J434" s="1"/>
      <c r="K434" s="1"/>
      <c r="L434" s="1"/>
      <c r="M434" s="1"/>
      <c r="N434" s="1"/>
      <c r="O434" s="1"/>
      <c r="P434" s="1"/>
      <c r="Q434" s="1"/>
      <c r="R434" s="1"/>
      <c r="S434" s="1"/>
      <c r="T434" s="1"/>
      <c r="U434" s="1"/>
    </row>
    <row r="435" spans="2:21" x14ac:dyDescent="0.25">
      <c r="B435" s="1"/>
      <c r="C435" s="1"/>
      <c r="D435" s="1"/>
      <c r="E435" s="1"/>
      <c r="F435" s="1"/>
      <c r="G435" s="1"/>
      <c r="H435" s="1"/>
      <c r="I435" s="1"/>
      <c r="J435" s="1"/>
      <c r="K435" s="1"/>
      <c r="L435" s="1"/>
      <c r="M435" s="1"/>
      <c r="N435" s="1"/>
      <c r="O435" s="1"/>
      <c r="P435" s="1"/>
      <c r="Q435" s="1"/>
      <c r="R435" s="1"/>
      <c r="S435" s="1"/>
      <c r="T435" s="1"/>
      <c r="U435" s="1"/>
    </row>
    <row r="436" spans="2:21" x14ac:dyDescent="0.25">
      <c r="B436" s="1"/>
      <c r="C436" s="1"/>
      <c r="D436" s="1"/>
      <c r="E436" s="1"/>
      <c r="F436" s="1"/>
      <c r="G436" s="1"/>
      <c r="H436" s="1"/>
      <c r="I436" s="1"/>
      <c r="J436" s="1"/>
      <c r="K436" s="1"/>
      <c r="L436" s="1"/>
      <c r="M436" s="1"/>
      <c r="N436" s="1"/>
      <c r="O436" s="1"/>
      <c r="P436" s="1"/>
      <c r="Q436" s="1"/>
      <c r="R436" s="1"/>
      <c r="S436" s="1"/>
      <c r="T436" s="1"/>
      <c r="U436" s="1"/>
    </row>
    <row r="437" spans="2:21" x14ac:dyDescent="0.25">
      <c r="B437" s="1"/>
      <c r="C437" s="1"/>
      <c r="D437" s="1"/>
      <c r="E437" s="1"/>
      <c r="F437" s="1"/>
      <c r="G437" s="1"/>
      <c r="H437" s="1"/>
      <c r="I437" s="1"/>
      <c r="J437" s="1"/>
      <c r="K437" s="1"/>
      <c r="L437" s="1"/>
      <c r="M437" s="1"/>
      <c r="N437" s="1"/>
      <c r="O437" s="1"/>
      <c r="P437" s="1"/>
      <c r="Q437" s="1"/>
      <c r="R437" s="1"/>
      <c r="S437" s="1"/>
      <c r="T437" s="1"/>
      <c r="U437" s="1"/>
    </row>
    <row r="438" spans="2:21" x14ac:dyDescent="0.25">
      <c r="B438" s="1"/>
      <c r="C438" s="1"/>
      <c r="D438" s="1"/>
      <c r="E438" s="1"/>
      <c r="F438" s="1"/>
      <c r="G438" s="1"/>
      <c r="H438" s="1"/>
      <c r="I438" s="1"/>
      <c r="J438" s="1"/>
      <c r="K438" s="1"/>
      <c r="L438" s="1"/>
      <c r="M438" s="1"/>
      <c r="N438" s="1"/>
      <c r="O438" s="1"/>
      <c r="P438" s="1"/>
      <c r="Q438" s="1"/>
      <c r="R438" s="1"/>
      <c r="S438" s="1"/>
      <c r="T438" s="1"/>
      <c r="U438" s="1"/>
    </row>
    <row r="439" spans="2:21" x14ac:dyDescent="0.25">
      <c r="B439" s="1"/>
      <c r="C439" s="1"/>
      <c r="D439" s="1"/>
      <c r="E439" s="1"/>
      <c r="F439" s="1"/>
      <c r="G439" s="1"/>
      <c r="H439" s="1"/>
      <c r="I439" s="1"/>
      <c r="J439" s="1"/>
      <c r="K439" s="1"/>
      <c r="L439" s="1"/>
      <c r="M439" s="1"/>
      <c r="N439" s="1"/>
      <c r="O439" s="1"/>
      <c r="P439" s="1"/>
      <c r="Q439" s="1"/>
      <c r="R439" s="1"/>
      <c r="S439" s="1"/>
      <c r="T439" s="1"/>
      <c r="U439" s="1"/>
    </row>
    <row r="440" spans="2:21" x14ac:dyDescent="0.25">
      <c r="B440" s="1"/>
      <c r="C440" s="1"/>
      <c r="D440" s="1"/>
      <c r="E440" s="1"/>
      <c r="F440" s="1"/>
      <c r="G440" s="1"/>
      <c r="H440" s="1"/>
      <c r="I440" s="1"/>
      <c r="J440" s="1"/>
      <c r="K440" s="1"/>
      <c r="L440" s="1"/>
      <c r="M440" s="1"/>
      <c r="N440" s="1"/>
      <c r="O440" s="1"/>
      <c r="P440" s="1"/>
      <c r="Q440" s="1"/>
      <c r="R440" s="1"/>
      <c r="S440" s="1"/>
      <c r="T440" s="1"/>
      <c r="U440" s="1"/>
    </row>
    <row r="441" spans="2:21" x14ac:dyDescent="0.25">
      <c r="B441" s="1"/>
      <c r="C441" s="1"/>
      <c r="D441" s="1"/>
      <c r="E441" s="1"/>
      <c r="F441" s="1"/>
      <c r="G441" s="1"/>
      <c r="H441" s="1"/>
      <c r="I441" s="1"/>
      <c r="J441" s="1"/>
      <c r="K441" s="1"/>
      <c r="L441" s="1"/>
      <c r="M441" s="1"/>
      <c r="N441" s="1"/>
      <c r="O441" s="1"/>
      <c r="P441" s="1"/>
      <c r="Q441" s="1"/>
      <c r="R441" s="1"/>
      <c r="S441" s="1"/>
      <c r="T441" s="1"/>
      <c r="U441" s="1"/>
    </row>
    <row r="442" spans="2:21" x14ac:dyDescent="0.25">
      <c r="B442" s="1"/>
      <c r="C442" s="1"/>
      <c r="D442" s="1"/>
      <c r="E442" s="1"/>
      <c r="F442" s="1"/>
      <c r="G442" s="1"/>
      <c r="H442" s="1"/>
      <c r="I442" s="1"/>
      <c r="J442" s="1"/>
      <c r="K442" s="1"/>
      <c r="L442" s="1"/>
      <c r="M442" s="1"/>
      <c r="N442" s="1"/>
      <c r="O442" s="1"/>
      <c r="P442" s="1"/>
      <c r="Q442" s="1"/>
      <c r="R442" s="1"/>
      <c r="S442" s="1"/>
      <c r="T442" s="1"/>
      <c r="U442" s="1"/>
    </row>
    <row r="443" spans="2:21" x14ac:dyDescent="0.25">
      <c r="B443" s="1"/>
      <c r="C443" s="1"/>
      <c r="D443" s="1"/>
      <c r="E443" s="1"/>
      <c r="F443" s="1"/>
      <c r="G443" s="1"/>
      <c r="H443" s="1"/>
      <c r="I443" s="1"/>
      <c r="J443" s="1"/>
      <c r="K443" s="1"/>
      <c r="L443" s="1"/>
      <c r="M443" s="1"/>
      <c r="N443" s="1"/>
      <c r="O443" s="1"/>
      <c r="P443" s="1"/>
      <c r="Q443" s="1"/>
      <c r="R443" s="1"/>
      <c r="S443" s="1"/>
      <c r="T443" s="1"/>
      <c r="U443" s="1"/>
    </row>
    <row r="444" spans="2:21" x14ac:dyDescent="0.25">
      <c r="B444" s="1"/>
      <c r="C444" s="1"/>
      <c r="D444" s="1"/>
      <c r="E444" s="1"/>
      <c r="F444" s="1"/>
      <c r="G444" s="1"/>
      <c r="H444" s="1"/>
      <c r="I444" s="1"/>
      <c r="J444" s="1"/>
      <c r="K444" s="1"/>
      <c r="L444" s="1"/>
      <c r="M444" s="1"/>
      <c r="N444" s="1"/>
      <c r="O444" s="1"/>
      <c r="P444" s="1"/>
      <c r="Q444" s="1"/>
      <c r="R444" s="1"/>
      <c r="S444" s="1"/>
      <c r="T444" s="1"/>
      <c r="U444" s="1"/>
    </row>
    <row r="445" spans="2:21" x14ac:dyDescent="0.25">
      <c r="B445" s="1"/>
      <c r="C445" s="1"/>
      <c r="D445" s="1"/>
      <c r="E445" s="1"/>
      <c r="F445" s="1"/>
      <c r="G445" s="1"/>
      <c r="H445" s="1"/>
      <c r="I445" s="1"/>
      <c r="J445" s="1"/>
      <c r="K445" s="1"/>
      <c r="L445" s="1"/>
      <c r="M445" s="1"/>
      <c r="N445" s="1"/>
      <c r="O445" s="1"/>
      <c r="P445" s="1"/>
      <c r="Q445" s="1"/>
      <c r="R445" s="1"/>
      <c r="S445" s="1"/>
      <c r="T445" s="1"/>
      <c r="U445" s="1"/>
    </row>
    <row r="446" spans="2:21" x14ac:dyDescent="0.25">
      <c r="B446" s="1"/>
      <c r="C446" s="1"/>
      <c r="D446" s="1"/>
      <c r="E446" s="1"/>
      <c r="F446" s="1"/>
      <c r="G446" s="1"/>
      <c r="H446" s="1"/>
      <c r="I446" s="1"/>
      <c r="J446" s="1"/>
      <c r="K446" s="1"/>
      <c r="L446" s="1"/>
      <c r="M446" s="1"/>
      <c r="N446" s="1"/>
      <c r="O446" s="1"/>
      <c r="P446" s="1"/>
      <c r="Q446" s="1"/>
      <c r="R446" s="1"/>
      <c r="S446" s="1"/>
      <c r="T446" s="1"/>
      <c r="U446" s="1"/>
    </row>
    <row r="447" spans="2:21" x14ac:dyDescent="0.25">
      <c r="B447" s="1"/>
      <c r="C447" s="1"/>
      <c r="D447" s="1"/>
      <c r="E447" s="1"/>
      <c r="F447" s="1"/>
      <c r="G447" s="1"/>
      <c r="H447" s="1"/>
      <c r="I447" s="1"/>
      <c r="J447" s="1"/>
      <c r="K447" s="1"/>
      <c r="L447" s="1"/>
      <c r="M447" s="1"/>
      <c r="N447" s="1"/>
      <c r="O447" s="1"/>
      <c r="P447" s="1"/>
      <c r="Q447" s="1"/>
      <c r="R447" s="1"/>
      <c r="S447" s="1"/>
      <c r="T447" s="1"/>
      <c r="U447" s="1"/>
    </row>
    <row r="448" spans="2:21" x14ac:dyDescent="0.25">
      <c r="B448" s="1"/>
      <c r="C448" s="1"/>
      <c r="D448" s="1"/>
      <c r="E448" s="1"/>
      <c r="F448" s="1"/>
      <c r="G448" s="1"/>
      <c r="H448" s="1"/>
      <c r="I448" s="1"/>
      <c r="J448" s="1"/>
      <c r="K448" s="1"/>
      <c r="L448" s="1"/>
      <c r="M448" s="1"/>
      <c r="N448" s="1"/>
      <c r="O448" s="1"/>
      <c r="P448" s="1"/>
      <c r="Q448" s="1"/>
      <c r="R448" s="1"/>
      <c r="S448" s="1"/>
      <c r="T448" s="1"/>
      <c r="U448" s="1"/>
    </row>
    <row r="449" spans="2:21" x14ac:dyDescent="0.25">
      <c r="B449" s="1"/>
      <c r="C449" s="1"/>
      <c r="D449" s="1"/>
      <c r="E449" s="1"/>
      <c r="F449" s="1"/>
      <c r="G449" s="1"/>
      <c r="H449" s="1"/>
      <c r="I449" s="1"/>
      <c r="J449" s="1"/>
      <c r="K449" s="1"/>
      <c r="L449" s="1"/>
      <c r="M449" s="1"/>
      <c r="N449" s="1"/>
      <c r="O449" s="1"/>
      <c r="P449" s="1"/>
      <c r="Q449" s="1"/>
      <c r="R449" s="1"/>
      <c r="S449" s="1"/>
      <c r="T449" s="1"/>
      <c r="U449" s="1"/>
    </row>
    <row r="450" spans="2:21" x14ac:dyDescent="0.25">
      <c r="B450" s="1"/>
      <c r="C450" s="1"/>
      <c r="D450" s="1"/>
      <c r="E450" s="1"/>
      <c r="F450" s="1"/>
      <c r="G450" s="1"/>
      <c r="H450" s="1"/>
      <c r="I450" s="1"/>
      <c r="J450" s="1"/>
      <c r="K450" s="1"/>
      <c r="L450" s="1"/>
      <c r="M450" s="1"/>
      <c r="N450" s="1"/>
      <c r="O450" s="1"/>
      <c r="P450" s="1"/>
      <c r="Q450" s="1"/>
      <c r="R450" s="1"/>
      <c r="S450" s="1"/>
      <c r="T450" s="1"/>
      <c r="U450" s="1"/>
    </row>
    <row r="451" spans="2:21" x14ac:dyDescent="0.25">
      <c r="B451" s="1"/>
      <c r="C451" s="1"/>
      <c r="D451" s="1"/>
      <c r="E451" s="1"/>
      <c r="F451" s="1"/>
      <c r="G451" s="1"/>
      <c r="H451" s="1"/>
      <c r="I451" s="1"/>
      <c r="J451" s="1"/>
      <c r="K451" s="1"/>
      <c r="L451" s="1"/>
      <c r="M451" s="1"/>
      <c r="N451" s="1"/>
      <c r="O451" s="1"/>
      <c r="P451" s="1"/>
      <c r="Q451" s="1"/>
      <c r="R451" s="1"/>
      <c r="S451" s="1"/>
      <c r="T451" s="1"/>
      <c r="U451" s="1"/>
    </row>
    <row r="452" spans="2:21" x14ac:dyDescent="0.25">
      <c r="B452" s="1"/>
      <c r="C452" s="1"/>
      <c r="D452" s="1"/>
      <c r="E452" s="1"/>
      <c r="F452" s="1"/>
      <c r="G452" s="1"/>
      <c r="H452" s="1"/>
      <c r="I452" s="1"/>
      <c r="J452" s="1"/>
      <c r="K452" s="1"/>
      <c r="L452" s="1"/>
      <c r="M452" s="1"/>
      <c r="N452" s="1"/>
      <c r="O452" s="1"/>
      <c r="P452" s="1"/>
      <c r="Q452" s="1"/>
      <c r="R452" s="1"/>
      <c r="S452" s="1"/>
      <c r="T452" s="1"/>
      <c r="U452" s="1"/>
    </row>
    <row r="453" spans="2:21" x14ac:dyDescent="0.25">
      <c r="B453" s="1"/>
      <c r="C453" s="1"/>
      <c r="D453" s="1"/>
      <c r="E453" s="1"/>
      <c r="F453" s="1"/>
      <c r="G453" s="1"/>
      <c r="H453" s="1"/>
      <c r="I453" s="1"/>
      <c r="J453" s="1"/>
      <c r="K453" s="1"/>
      <c r="L453" s="1"/>
      <c r="M453" s="1"/>
      <c r="N453" s="1"/>
      <c r="O453" s="1"/>
      <c r="P453" s="1"/>
      <c r="Q453" s="1"/>
      <c r="R453" s="1"/>
      <c r="S453" s="1"/>
      <c r="T453" s="1"/>
      <c r="U453" s="1"/>
    </row>
    <row r="454" spans="2:21" x14ac:dyDescent="0.25">
      <c r="B454" s="1"/>
      <c r="C454" s="1"/>
      <c r="D454" s="1"/>
      <c r="E454" s="1"/>
      <c r="F454" s="1"/>
      <c r="G454" s="1"/>
      <c r="H454" s="1"/>
      <c r="I454" s="1"/>
      <c r="J454" s="1"/>
      <c r="K454" s="1"/>
      <c r="L454" s="1"/>
      <c r="M454" s="1"/>
      <c r="N454" s="1"/>
      <c r="O454" s="1"/>
      <c r="P454" s="1"/>
      <c r="Q454" s="1"/>
      <c r="R454" s="1"/>
      <c r="S454" s="1"/>
      <c r="T454" s="1"/>
      <c r="U454" s="1"/>
    </row>
    <row r="455" spans="2:21" x14ac:dyDescent="0.25">
      <c r="B455" s="1"/>
      <c r="C455" s="1"/>
      <c r="D455" s="1"/>
      <c r="E455" s="1"/>
      <c r="F455" s="1"/>
      <c r="G455" s="1"/>
      <c r="H455" s="1"/>
      <c r="I455" s="1"/>
      <c r="J455" s="1"/>
      <c r="K455" s="1"/>
      <c r="L455" s="1"/>
      <c r="M455" s="1"/>
      <c r="N455" s="1"/>
      <c r="O455" s="1"/>
      <c r="P455" s="1"/>
      <c r="Q455" s="1"/>
      <c r="R455" s="1"/>
      <c r="S455" s="1"/>
      <c r="T455" s="1"/>
      <c r="U455" s="1"/>
    </row>
    <row r="456" spans="2:21" x14ac:dyDescent="0.25">
      <c r="B456" s="1"/>
      <c r="C456" s="1"/>
      <c r="D456" s="1"/>
      <c r="E456" s="1"/>
      <c r="F456" s="1"/>
      <c r="G456" s="1"/>
      <c r="H456" s="1"/>
      <c r="I456" s="1"/>
      <c r="J456" s="1"/>
      <c r="K456" s="1"/>
      <c r="L456" s="1"/>
      <c r="M456" s="1"/>
      <c r="N456" s="1"/>
      <c r="O456" s="1"/>
      <c r="P456" s="1"/>
      <c r="Q456" s="1"/>
      <c r="R456" s="1"/>
      <c r="S456" s="1"/>
      <c r="T456" s="1"/>
      <c r="U456" s="1"/>
    </row>
    <row r="457" spans="2:21" x14ac:dyDescent="0.25">
      <c r="B457" s="1"/>
      <c r="C457" s="1"/>
      <c r="D457" s="1"/>
      <c r="E457" s="1"/>
      <c r="F457" s="1"/>
      <c r="G457" s="1"/>
      <c r="H457" s="1"/>
      <c r="I457" s="1"/>
      <c r="J457" s="1"/>
      <c r="K457" s="1"/>
      <c r="L457" s="1"/>
      <c r="M457" s="1"/>
      <c r="N457" s="1"/>
      <c r="O457" s="1"/>
      <c r="P457" s="1"/>
      <c r="Q457" s="1"/>
      <c r="R457" s="1"/>
      <c r="S457" s="1"/>
      <c r="T457" s="1"/>
      <c r="U457" s="1"/>
    </row>
    <row r="458" spans="2:21" x14ac:dyDescent="0.25">
      <c r="B458" s="1"/>
      <c r="C458" s="1"/>
      <c r="D458" s="1"/>
      <c r="E458" s="1"/>
      <c r="F458" s="1"/>
      <c r="G458" s="1"/>
      <c r="H458" s="1"/>
      <c r="I458" s="1"/>
      <c r="J458" s="1"/>
      <c r="K458" s="1"/>
      <c r="L458" s="1"/>
      <c r="M458" s="1"/>
      <c r="N458" s="1"/>
      <c r="O458" s="1"/>
      <c r="P458" s="1"/>
      <c r="Q458" s="1"/>
      <c r="R458" s="1"/>
      <c r="S458" s="1"/>
      <c r="T458" s="1"/>
      <c r="U458" s="1"/>
    </row>
    <row r="459" spans="2:21" x14ac:dyDescent="0.25">
      <c r="B459" s="1"/>
      <c r="C459" s="1"/>
      <c r="D459" s="1"/>
      <c r="E459" s="1"/>
      <c r="F459" s="1"/>
      <c r="G459" s="1"/>
      <c r="H459" s="1"/>
      <c r="I459" s="1"/>
      <c r="J459" s="1"/>
      <c r="K459" s="1"/>
      <c r="L459" s="1"/>
      <c r="M459" s="1"/>
      <c r="N459" s="1"/>
      <c r="O459" s="1"/>
      <c r="P459" s="1"/>
      <c r="Q459" s="1"/>
      <c r="R459" s="1"/>
      <c r="S459" s="1"/>
      <c r="T459" s="1"/>
      <c r="U459" s="1"/>
    </row>
    <row r="460" spans="2:21" x14ac:dyDescent="0.25">
      <c r="B460" s="1"/>
      <c r="C460" s="1"/>
      <c r="D460" s="1"/>
      <c r="E460" s="1"/>
      <c r="F460" s="1"/>
      <c r="G460" s="1"/>
      <c r="H460" s="1"/>
      <c r="I460" s="1"/>
      <c r="J460" s="1"/>
      <c r="K460" s="1"/>
      <c r="L460" s="1"/>
      <c r="M460" s="1"/>
      <c r="N460" s="1"/>
      <c r="O460" s="1"/>
      <c r="P460" s="1"/>
      <c r="Q460" s="1"/>
      <c r="R460" s="1"/>
      <c r="S460" s="1"/>
      <c r="T460" s="1"/>
      <c r="U460" s="1"/>
    </row>
    <row r="461" spans="2:21" x14ac:dyDescent="0.25">
      <c r="B461" s="1"/>
      <c r="C461" s="1"/>
      <c r="D461" s="1"/>
      <c r="E461" s="1"/>
      <c r="F461" s="1"/>
      <c r="G461" s="1"/>
      <c r="H461" s="1"/>
      <c r="I461" s="1"/>
      <c r="J461" s="1"/>
      <c r="K461" s="1"/>
      <c r="L461" s="1"/>
      <c r="M461" s="1"/>
      <c r="N461" s="1"/>
      <c r="O461" s="1"/>
      <c r="P461" s="1"/>
      <c r="Q461" s="1"/>
      <c r="R461" s="1"/>
      <c r="S461" s="1"/>
      <c r="T461" s="1"/>
      <c r="U461" s="1"/>
    </row>
    <row r="462" spans="2:21" x14ac:dyDescent="0.25">
      <c r="B462" s="1"/>
      <c r="C462" s="1"/>
      <c r="D462" s="1"/>
      <c r="E462" s="1"/>
      <c r="F462" s="1"/>
      <c r="G462" s="1"/>
      <c r="H462" s="1"/>
      <c r="I462" s="1"/>
      <c r="J462" s="1"/>
      <c r="K462" s="1"/>
      <c r="L462" s="1"/>
      <c r="M462" s="1"/>
      <c r="N462" s="1"/>
      <c r="O462" s="1"/>
      <c r="P462" s="1"/>
      <c r="Q462" s="1"/>
      <c r="R462" s="1"/>
      <c r="S462" s="1"/>
      <c r="T462" s="1"/>
      <c r="U462" s="1"/>
    </row>
    <row r="463" spans="2:21" x14ac:dyDescent="0.25">
      <c r="B463" s="1"/>
      <c r="C463" s="1"/>
      <c r="D463" s="1"/>
      <c r="E463" s="1"/>
      <c r="F463" s="1"/>
      <c r="G463" s="1"/>
      <c r="H463" s="1"/>
      <c r="I463" s="1"/>
      <c r="J463" s="1"/>
      <c r="K463" s="1"/>
      <c r="L463" s="1"/>
      <c r="M463" s="1"/>
      <c r="N463" s="1"/>
      <c r="O463" s="1"/>
      <c r="P463" s="1"/>
      <c r="Q463" s="1"/>
      <c r="R463" s="1"/>
      <c r="S463" s="1"/>
      <c r="T463" s="1"/>
      <c r="U463" s="1"/>
    </row>
    <row r="464" spans="2:21" x14ac:dyDescent="0.25">
      <c r="B464" s="1"/>
      <c r="C464" s="1"/>
      <c r="D464" s="1"/>
      <c r="E464" s="1"/>
      <c r="F464" s="1"/>
      <c r="G464" s="1"/>
      <c r="H464" s="1"/>
      <c r="I464" s="1"/>
      <c r="J464" s="1"/>
      <c r="K464" s="1"/>
      <c r="L464" s="1"/>
      <c r="M464" s="1"/>
      <c r="N464" s="1"/>
      <c r="O464" s="1"/>
      <c r="P464" s="1"/>
      <c r="Q464" s="1"/>
      <c r="R464" s="1"/>
      <c r="S464" s="1"/>
      <c r="T464" s="1"/>
      <c r="U464" s="1"/>
    </row>
    <row r="465" spans="2:21" x14ac:dyDescent="0.25">
      <c r="B465" s="1"/>
      <c r="C465" s="1"/>
      <c r="D465" s="1"/>
      <c r="E465" s="1"/>
      <c r="F465" s="1"/>
      <c r="G465" s="1"/>
      <c r="H465" s="1"/>
      <c r="I465" s="1"/>
      <c r="J465" s="1"/>
      <c r="K465" s="1"/>
      <c r="L465" s="1"/>
      <c r="M465" s="1"/>
      <c r="N465" s="1"/>
      <c r="O465" s="1"/>
      <c r="P465" s="1"/>
      <c r="Q465" s="1"/>
      <c r="R465" s="1"/>
      <c r="S465" s="1"/>
      <c r="T465" s="1"/>
      <c r="U465" s="1"/>
    </row>
    <row r="466" spans="2:21" x14ac:dyDescent="0.25">
      <c r="B466" s="1"/>
      <c r="C466" s="1"/>
      <c r="D466" s="1"/>
      <c r="E466" s="1"/>
      <c r="F466" s="1"/>
      <c r="G466" s="1"/>
      <c r="H466" s="1"/>
      <c r="I466" s="1"/>
      <c r="J466" s="1"/>
      <c r="K466" s="1"/>
      <c r="L466" s="1"/>
      <c r="M466" s="1"/>
      <c r="N466" s="1"/>
      <c r="O466" s="1"/>
      <c r="P466" s="1"/>
      <c r="Q466" s="1"/>
      <c r="R466" s="1"/>
      <c r="S466" s="1"/>
      <c r="T466" s="1"/>
      <c r="U466" s="1"/>
    </row>
    <row r="467" spans="2:21" x14ac:dyDescent="0.25">
      <c r="B467" s="1"/>
      <c r="C467" s="1"/>
      <c r="D467" s="1"/>
      <c r="E467" s="1"/>
      <c r="F467" s="1"/>
      <c r="G467" s="1"/>
      <c r="H467" s="1"/>
      <c r="I467" s="1"/>
      <c r="J467" s="1"/>
      <c r="K467" s="1"/>
      <c r="L467" s="1"/>
      <c r="M467" s="1"/>
      <c r="N467" s="1"/>
      <c r="O467" s="1"/>
      <c r="P467" s="1"/>
      <c r="Q467" s="1"/>
      <c r="R467" s="1"/>
      <c r="S467" s="1"/>
      <c r="T467" s="1"/>
      <c r="U467" s="1"/>
    </row>
    <row r="468" spans="2:21" x14ac:dyDescent="0.25">
      <c r="B468" s="1"/>
      <c r="C468" s="1"/>
      <c r="D468" s="1"/>
      <c r="E468" s="1"/>
      <c r="F468" s="1"/>
      <c r="G468" s="1"/>
      <c r="H468" s="1"/>
      <c r="I468" s="1"/>
      <c r="J468" s="1"/>
      <c r="K468" s="1"/>
      <c r="L468" s="1"/>
      <c r="M468" s="1"/>
      <c r="N468" s="1"/>
      <c r="O468" s="1"/>
      <c r="P468" s="1"/>
      <c r="Q468" s="1"/>
      <c r="R468" s="1"/>
      <c r="S468" s="1"/>
      <c r="T468" s="1"/>
      <c r="U468" s="1"/>
    </row>
    <row r="469" spans="2:21" x14ac:dyDescent="0.25">
      <c r="B469" s="1"/>
      <c r="C469" s="1"/>
      <c r="D469" s="1"/>
      <c r="E469" s="1"/>
      <c r="F469" s="1"/>
      <c r="G469" s="1"/>
      <c r="H469" s="1"/>
      <c r="I469" s="1"/>
      <c r="J469" s="1"/>
      <c r="K469" s="1"/>
      <c r="L469" s="1"/>
      <c r="M469" s="1"/>
      <c r="N469" s="1"/>
      <c r="O469" s="1"/>
      <c r="P469" s="1"/>
      <c r="Q469" s="1"/>
      <c r="R469" s="1"/>
      <c r="S469" s="1"/>
      <c r="T469" s="1"/>
      <c r="U469" s="1"/>
    </row>
    <row r="470" spans="2:21" x14ac:dyDescent="0.25">
      <c r="B470" s="1"/>
      <c r="C470" s="1"/>
      <c r="D470" s="1"/>
      <c r="E470" s="1"/>
      <c r="F470" s="1"/>
      <c r="G470" s="1"/>
      <c r="H470" s="1"/>
      <c r="I470" s="1"/>
      <c r="J470" s="1"/>
      <c r="K470" s="1"/>
      <c r="L470" s="1"/>
      <c r="M470" s="1"/>
      <c r="N470" s="1"/>
      <c r="O470" s="1"/>
      <c r="P470" s="1"/>
      <c r="Q470" s="1"/>
      <c r="R470" s="1"/>
      <c r="S470" s="1"/>
      <c r="T470" s="1"/>
      <c r="U470" s="1"/>
    </row>
    <row r="471" spans="2:21" x14ac:dyDescent="0.25">
      <c r="B471" s="1"/>
      <c r="C471" s="1"/>
      <c r="D471" s="1"/>
      <c r="E471" s="1"/>
      <c r="F471" s="1"/>
      <c r="G471" s="1"/>
      <c r="H471" s="1"/>
      <c r="I471" s="1"/>
      <c r="J471" s="1"/>
      <c r="K471" s="1"/>
      <c r="L471" s="1"/>
      <c r="M471" s="1"/>
      <c r="N471" s="1"/>
      <c r="O471" s="1"/>
      <c r="P471" s="1"/>
      <c r="Q471" s="1"/>
      <c r="R471" s="1"/>
      <c r="S471" s="1"/>
      <c r="T471" s="1"/>
      <c r="U471" s="1"/>
    </row>
    <row r="472" spans="2:21" x14ac:dyDescent="0.25">
      <c r="B472" s="1"/>
      <c r="C472" s="1"/>
      <c r="D472" s="1"/>
      <c r="E472" s="1"/>
      <c r="F472" s="1"/>
      <c r="G472" s="1"/>
      <c r="H472" s="1"/>
      <c r="I472" s="1"/>
      <c r="J472" s="1"/>
      <c r="K472" s="1"/>
      <c r="L472" s="1"/>
      <c r="M472" s="1"/>
      <c r="N472" s="1"/>
      <c r="O472" s="1"/>
      <c r="P472" s="1"/>
      <c r="Q472" s="1"/>
      <c r="R472" s="1"/>
      <c r="S472" s="1"/>
      <c r="T472" s="1"/>
      <c r="U472" s="1"/>
    </row>
    <row r="473" spans="2:21" x14ac:dyDescent="0.25">
      <c r="B473" s="1"/>
      <c r="C473" s="1"/>
      <c r="D473" s="1"/>
      <c r="E473" s="1"/>
      <c r="F473" s="1"/>
      <c r="G473" s="1"/>
      <c r="H473" s="1"/>
      <c r="I473" s="1"/>
      <c r="J473" s="1"/>
      <c r="K473" s="1"/>
      <c r="L473" s="1"/>
      <c r="M473" s="1"/>
      <c r="N473" s="1"/>
      <c r="O473" s="1"/>
      <c r="P473" s="1"/>
      <c r="Q473" s="1"/>
      <c r="R473" s="1"/>
      <c r="S473" s="1"/>
      <c r="T473" s="1"/>
      <c r="U473" s="1"/>
    </row>
    <row r="474" spans="2:21" x14ac:dyDescent="0.25">
      <c r="B474" s="1"/>
      <c r="C474" s="1"/>
      <c r="D474" s="1"/>
      <c r="E474" s="1"/>
      <c r="F474" s="1"/>
      <c r="G474" s="1"/>
      <c r="H474" s="1"/>
      <c r="I474" s="1"/>
      <c r="J474" s="1"/>
      <c r="K474" s="1"/>
      <c r="L474" s="1"/>
      <c r="M474" s="1"/>
      <c r="N474" s="1"/>
      <c r="O474" s="1"/>
      <c r="P474" s="1"/>
      <c r="Q474" s="1"/>
      <c r="R474" s="1"/>
      <c r="S474" s="1"/>
      <c r="T474" s="1"/>
      <c r="U474" s="1"/>
    </row>
    <row r="475" spans="2:21" x14ac:dyDescent="0.25">
      <c r="B475" s="1"/>
      <c r="C475" s="1"/>
      <c r="D475" s="1"/>
      <c r="E475" s="1"/>
      <c r="F475" s="1"/>
      <c r="G475" s="1"/>
      <c r="H475" s="1"/>
      <c r="I475" s="1"/>
      <c r="J475" s="1"/>
      <c r="K475" s="1"/>
      <c r="L475" s="1"/>
      <c r="M475" s="1"/>
      <c r="N475" s="1"/>
      <c r="O475" s="1"/>
      <c r="P475" s="1"/>
      <c r="Q475" s="1"/>
      <c r="R475" s="1"/>
      <c r="S475" s="1"/>
      <c r="T475" s="1"/>
      <c r="U475" s="1"/>
    </row>
    <row r="476" spans="2:21" x14ac:dyDescent="0.25">
      <c r="B476" s="1"/>
      <c r="C476" s="1"/>
      <c r="D476" s="1"/>
      <c r="E476" s="1"/>
      <c r="F476" s="1"/>
      <c r="G476" s="1"/>
      <c r="H476" s="1"/>
      <c r="I476" s="1"/>
      <c r="J476" s="1"/>
      <c r="K476" s="1"/>
      <c r="L476" s="1"/>
      <c r="M476" s="1"/>
      <c r="N476" s="1"/>
      <c r="O476" s="1"/>
      <c r="P476" s="1"/>
      <c r="Q476" s="1"/>
      <c r="R476" s="1"/>
      <c r="S476" s="1"/>
      <c r="T476" s="1"/>
      <c r="U476" s="1"/>
    </row>
    <row r="477" spans="2:21" x14ac:dyDescent="0.25">
      <c r="B477" s="1"/>
      <c r="C477" s="1"/>
      <c r="D477" s="1"/>
      <c r="E477" s="1"/>
      <c r="F477" s="1"/>
      <c r="G477" s="1"/>
      <c r="H477" s="1"/>
      <c r="I477" s="1"/>
      <c r="J477" s="1"/>
      <c r="K477" s="1"/>
      <c r="L477" s="1"/>
      <c r="M477" s="1"/>
      <c r="N477" s="1"/>
      <c r="O477" s="1"/>
      <c r="P477" s="1"/>
      <c r="Q477" s="1"/>
      <c r="R477" s="1"/>
      <c r="S477" s="1"/>
      <c r="T477" s="1"/>
      <c r="U477" s="1"/>
    </row>
    <row r="478" spans="2:21" x14ac:dyDescent="0.25">
      <c r="B478" s="1"/>
      <c r="C478" s="1"/>
      <c r="D478" s="1"/>
      <c r="E478" s="1"/>
      <c r="F478" s="1"/>
      <c r="G478" s="1"/>
      <c r="H478" s="1"/>
      <c r="I478" s="1"/>
      <c r="J478" s="1"/>
      <c r="K478" s="1"/>
      <c r="L478" s="1"/>
      <c r="M478" s="1"/>
      <c r="N478" s="1"/>
      <c r="O478" s="1"/>
      <c r="P478" s="1"/>
      <c r="Q478" s="1"/>
      <c r="R478" s="1"/>
      <c r="S478" s="1"/>
      <c r="T478" s="1"/>
      <c r="U478" s="1"/>
    </row>
    <row r="479" spans="2:21" x14ac:dyDescent="0.25">
      <c r="B479" s="1"/>
      <c r="C479" s="1"/>
      <c r="D479" s="1"/>
      <c r="E479" s="1"/>
      <c r="F479" s="1"/>
      <c r="G479" s="1"/>
      <c r="H479" s="1"/>
      <c r="I479" s="1"/>
      <c r="J479" s="1"/>
      <c r="K479" s="1"/>
      <c r="L479" s="1"/>
      <c r="M479" s="1"/>
      <c r="N479" s="1"/>
      <c r="O479" s="1"/>
      <c r="P479" s="1"/>
      <c r="Q479" s="1"/>
      <c r="R479" s="1"/>
      <c r="S479" s="1"/>
      <c r="T479" s="1"/>
      <c r="U479" s="1"/>
    </row>
    <row r="480" spans="2:21" x14ac:dyDescent="0.25">
      <c r="B480" s="1"/>
      <c r="C480" s="1"/>
      <c r="D480" s="1"/>
      <c r="E480" s="1"/>
      <c r="F480" s="1"/>
      <c r="G480" s="1"/>
      <c r="H480" s="1"/>
      <c r="I480" s="1"/>
      <c r="J480" s="1"/>
      <c r="K480" s="1"/>
      <c r="L480" s="1"/>
      <c r="M480" s="1"/>
      <c r="N480" s="1"/>
      <c r="O480" s="1"/>
      <c r="P480" s="1"/>
      <c r="Q480" s="1"/>
      <c r="R480" s="1"/>
      <c r="S480" s="1"/>
      <c r="T480" s="1"/>
      <c r="U480" s="1"/>
    </row>
    <row r="481" spans="2:21" x14ac:dyDescent="0.25">
      <c r="B481" s="1"/>
      <c r="C481" s="1"/>
      <c r="D481" s="1"/>
      <c r="E481" s="1"/>
      <c r="F481" s="1"/>
      <c r="G481" s="1"/>
      <c r="H481" s="1"/>
      <c r="I481" s="1"/>
      <c r="J481" s="1"/>
      <c r="K481" s="1"/>
      <c r="L481" s="1"/>
      <c r="M481" s="1"/>
      <c r="N481" s="1"/>
      <c r="O481" s="1"/>
      <c r="P481" s="1"/>
      <c r="Q481" s="1"/>
      <c r="R481" s="1"/>
      <c r="S481" s="1"/>
      <c r="T481" s="1"/>
      <c r="U481" s="1"/>
    </row>
    <row r="482" spans="2:21" x14ac:dyDescent="0.25">
      <c r="B482" s="1"/>
      <c r="C482" s="1"/>
      <c r="D482" s="1"/>
      <c r="E482" s="1"/>
      <c r="F482" s="1"/>
      <c r="G482" s="1"/>
      <c r="H482" s="1"/>
      <c r="I482" s="1"/>
      <c r="J482" s="1"/>
      <c r="K482" s="1"/>
      <c r="L482" s="1"/>
      <c r="M482" s="1"/>
      <c r="N482" s="1"/>
      <c r="O482" s="1"/>
      <c r="P482" s="1"/>
      <c r="Q482" s="1"/>
      <c r="R482" s="1"/>
      <c r="S482" s="1"/>
      <c r="T482" s="1"/>
      <c r="U482" s="1"/>
    </row>
    <row r="483" spans="2:21" x14ac:dyDescent="0.25">
      <c r="B483" s="1"/>
      <c r="C483" s="1"/>
      <c r="D483" s="1"/>
      <c r="E483" s="1"/>
      <c r="F483" s="1"/>
      <c r="G483" s="1"/>
      <c r="H483" s="1"/>
      <c r="I483" s="1"/>
      <c r="J483" s="1"/>
      <c r="K483" s="1"/>
      <c r="L483" s="1"/>
      <c r="M483" s="1"/>
      <c r="N483" s="1"/>
      <c r="O483" s="1"/>
      <c r="P483" s="1"/>
      <c r="Q483" s="1"/>
      <c r="R483" s="1"/>
      <c r="S483" s="1"/>
      <c r="T483" s="1"/>
      <c r="U483" s="1"/>
    </row>
    <row r="484" spans="2:21" x14ac:dyDescent="0.25">
      <c r="B484" s="1"/>
      <c r="C484" s="1"/>
      <c r="D484" s="1"/>
      <c r="E484" s="1"/>
      <c r="F484" s="1"/>
      <c r="G484" s="1"/>
      <c r="H484" s="1"/>
      <c r="I484" s="1"/>
      <c r="J484" s="1"/>
      <c r="K484" s="1"/>
      <c r="L484" s="1"/>
      <c r="M484" s="1"/>
      <c r="N484" s="1"/>
      <c r="O484" s="1"/>
      <c r="P484" s="1"/>
      <c r="Q484" s="1"/>
      <c r="R484" s="1"/>
      <c r="S484" s="1"/>
      <c r="T484" s="1"/>
      <c r="U484" s="1"/>
    </row>
    <row r="485" spans="2:21" x14ac:dyDescent="0.25">
      <c r="B485" s="1"/>
      <c r="C485" s="1"/>
      <c r="D485" s="1"/>
      <c r="E485" s="1"/>
      <c r="F485" s="1"/>
      <c r="G485" s="1"/>
      <c r="H485" s="1"/>
      <c r="I485" s="1"/>
      <c r="J485" s="1"/>
      <c r="K485" s="1"/>
      <c r="L485" s="1"/>
      <c r="M485" s="1"/>
      <c r="N485" s="1"/>
      <c r="O485" s="1"/>
      <c r="P485" s="1"/>
      <c r="Q485" s="1"/>
      <c r="R485" s="1"/>
      <c r="S485" s="1"/>
      <c r="T485" s="1"/>
      <c r="U485" s="1"/>
    </row>
    <row r="486" spans="2:21" x14ac:dyDescent="0.25">
      <c r="B486" s="1"/>
      <c r="C486" s="1"/>
      <c r="D486" s="1"/>
      <c r="E486" s="1"/>
      <c r="F486" s="1"/>
      <c r="G486" s="1"/>
      <c r="H486" s="1"/>
      <c r="I486" s="1"/>
      <c r="J486" s="1"/>
      <c r="K486" s="1"/>
      <c r="L486" s="1"/>
      <c r="M486" s="1"/>
      <c r="N486" s="1"/>
      <c r="O486" s="1"/>
      <c r="P486" s="1"/>
      <c r="Q486" s="1"/>
      <c r="R486" s="1"/>
      <c r="S486" s="1"/>
      <c r="T486" s="1"/>
      <c r="U486" s="1"/>
    </row>
    <row r="487" spans="2:21" x14ac:dyDescent="0.25">
      <c r="B487" s="1"/>
      <c r="C487" s="1"/>
      <c r="D487" s="1"/>
      <c r="E487" s="1"/>
      <c r="F487" s="1"/>
      <c r="G487" s="1"/>
      <c r="H487" s="1"/>
      <c r="I487" s="1"/>
      <c r="J487" s="1"/>
      <c r="K487" s="1"/>
      <c r="L487" s="1"/>
      <c r="M487" s="1"/>
      <c r="N487" s="1"/>
      <c r="O487" s="1"/>
      <c r="P487" s="1"/>
      <c r="Q487" s="1"/>
      <c r="R487" s="1"/>
      <c r="S487" s="1"/>
      <c r="T487" s="1"/>
      <c r="U487" s="1"/>
    </row>
    <row r="488" spans="2:21" x14ac:dyDescent="0.25">
      <c r="B488" s="1"/>
      <c r="C488" s="1"/>
      <c r="D488" s="1"/>
      <c r="E488" s="1"/>
      <c r="F488" s="1"/>
      <c r="G488" s="1"/>
      <c r="H488" s="1"/>
      <c r="I488" s="1"/>
      <c r="J488" s="1"/>
      <c r="K488" s="1"/>
      <c r="L488" s="1"/>
      <c r="M488" s="1"/>
      <c r="N488" s="1"/>
      <c r="O488" s="1"/>
      <c r="P488" s="1"/>
      <c r="Q488" s="1"/>
      <c r="R488" s="1"/>
      <c r="S488" s="1"/>
      <c r="T488" s="1"/>
      <c r="U488" s="1"/>
    </row>
    <row r="489" spans="2:21" x14ac:dyDescent="0.25">
      <c r="B489" s="1"/>
      <c r="C489" s="1"/>
      <c r="D489" s="1"/>
      <c r="E489" s="1"/>
      <c r="F489" s="1"/>
      <c r="G489" s="1"/>
      <c r="H489" s="1"/>
      <c r="I489" s="1"/>
      <c r="J489" s="1"/>
      <c r="K489" s="1"/>
      <c r="L489" s="1"/>
      <c r="M489" s="1"/>
      <c r="N489" s="1"/>
      <c r="O489" s="1"/>
      <c r="P489" s="1"/>
      <c r="Q489" s="1"/>
      <c r="R489" s="1"/>
      <c r="S489" s="1"/>
      <c r="T489" s="1"/>
      <c r="U489" s="1"/>
    </row>
    <row r="490" spans="2:21" x14ac:dyDescent="0.25">
      <c r="B490" s="1"/>
      <c r="C490" s="1"/>
      <c r="D490" s="1"/>
      <c r="E490" s="1"/>
      <c r="F490" s="1"/>
      <c r="G490" s="1"/>
      <c r="H490" s="1"/>
      <c r="I490" s="1"/>
      <c r="J490" s="1"/>
      <c r="K490" s="1"/>
      <c r="L490" s="1"/>
      <c r="M490" s="1"/>
      <c r="N490" s="1"/>
      <c r="O490" s="1"/>
      <c r="P490" s="1"/>
      <c r="Q490" s="1"/>
      <c r="R490" s="1"/>
      <c r="S490" s="1"/>
      <c r="T490" s="1"/>
      <c r="U490" s="1"/>
    </row>
    <row r="491" spans="2:21" x14ac:dyDescent="0.25">
      <c r="B491" s="1"/>
      <c r="C491" s="1"/>
      <c r="D491" s="1"/>
      <c r="E491" s="1"/>
      <c r="F491" s="1"/>
      <c r="G491" s="1"/>
      <c r="H491" s="1"/>
      <c r="I491" s="1"/>
      <c r="J491" s="1"/>
      <c r="K491" s="1"/>
      <c r="L491" s="1"/>
      <c r="M491" s="1"/>
      <c r="N491" s="1"/>
      <c r="O491" s="1"/>
      <c r="P491" s="1"/>
      <c r="Q491" s="1"/>
      <c r="R491" s="1"/>
      <c r="S491" s="1"/>
      <c r="T491" s="1"/>
      <c r="U491" s="1"/>
    </row>
    <row r="492" spans="2:21" x14ac:dyDescent="0.25">
      <c r="B492" s="1"/>
      <c r="C492" s="1"/>
      <c r="D492" s="1"/>
      <c r="E492" s="1"/>
      <c r="F492" s="1"/>
      <c r="G492" s="1"/>
      <c r="H492" s="1"/>
      <c r="I492" s="1"/>
      <c r="J492" s="1"/>
      <c r="K492" s="1"/>
      <c r="L492" s="1"/>
      <c r="M492" s="1"/>
      <c r="N492" s="1"/>
      <c r="O492" s="1"/>
      <c r="P492" s="1"/>
      <c r="Q492" s="1"/>
      <c r="R492" s="1"/>
      <c r="S492" s="1"/>
      <c r="T492" s="1"/>
      <c r="U492" s="1"/>
    </row>
    <row r="493" spans="2:21" x14ac:dyDescent="0.25">
      <c r="B493" s="1"/>
      <c r="C493" s="1"/>
      <c r="D493" s="1"/>
      <c r="E493" s="1"/>
      <c r="F493" s="1"/>
      <c r="G493" s="1"/>
      <c r="H493" s="1"/>
      <c r="I493" s="1"/>
      <c r="J493" s="1"/>
      <c r="K493" s="1"/>
      <c r="L493" s="1"/>
      <c r="M493" s="1"/>
      <c r="N493" s="1"/>
      <c r="O493" s="1"/>
      <c r="P493" s="1"/>
      <c r="Q493" s="1"/>
      <c r="R493" s="1"/>
      <c r="S493" s="1"/>
      <c r="T493" s="1"/>
      <c r="U493" s="1"/>
    </row>
    <row r="494" spans="2:21" x14ac:dyDescent="0.25">
      <c r="B494" s="1"/>
      <c r="C494" s="1"/>
      <c r="D494" s="1"/>
      <c r="E494" s="1"/>
      <c r="F494" s="1"/>
      <c r="G494" s="1"/>
      <c r="H494" s="1"/>
      <c r="I494" s="1"/>
      <c r="J494" s="1"/>
      <c r="K494" s="1"/>
      <c r="L494" s="1"/>
      <c r="M494" s="1"/>
      <c r="N494" s="1"/>
      <c r="O494" s="1"/>
      <c r="P494" s="1"/>
      <c r="Q494" s="1"/>
      <c r="R494" s="1"/>
      <c r="S494" s="1"/>
      <c r="T494" s="1"/>
      <c r="U494" s="1"/>
    </row>
    <row r="495" spans="2:21" x14ac:dyDescent="0.25">
      <c r="B495" s="1"/>
      <c r="C495" s="1"/>
      <c r="D495" s="1"/>
      <c r="E495" s="1"/>
      <c r="F495" s="1"/>
      <c r="G495" s="1"/>
      <c r="H495" s="1"/>
      <c r="I495" s="1"/>
      <c r="J495" s="1"/>
      <c r="K495" s="1"/>
      <c r="L495" s="1"/>
      <c r="M495" s="1"/>
      <c r="N495" s="1"/>
      <c r="O495" s="1"/>
      <c r="P495" s="1"/>
      <c r="Q495" s="1"/>
      <c r="R495" s="1"/>
      <c r="S495" s="1"/>
      <c r="T495" s="1"/>
      <c r="U495" s="1"/>
    </row>
    <row r="496" spans="2:21" x14ac:dyDescent="0.25">
      <c r="B496" s="1"/>
      <c r="C496" s="1"/>
      <c r="D496" s="1"/>
      <c r="E496" s="1"/>
      <c r="F496" s="1"/>
      <c r="G496" s="1"/>
      <c r="H496" s="1"/>
      <c r="I496" s="1"/>
      <c r="J496" s="1"/>
      <c r="K496" s="1"/>
      <c r="L496" s="1"/>
      <c r="M496" s="1"/>
      <c r="N496" s="1"/>
      <c r="O496" s="1"/>
      <c r="P496" s="1"/>
      <c r="Q496" s="1"/>
      <c r="R496" s="1"/>
      <c r="S496" s="1"/>
      <c r="T496" s="1"/>
      <c r="U496" s="1"/>
    </row>
    <row r="497" spans="2:21" x14ac:dyDescent="0.25">
      <c r="B497" s="1"/>
      <c r="C497" s="1"/>
      <c r="D497" s="1"/>
      <c r="E497" s="1"/>
      <c r="F497" s="1"/>
      <c r="G497" s="1"/>
      <c r="H497" s="1"/>
      <c r="I497" s="1"/>
      <c r="J497" s="1"/>
      <c r="K497" s="1"/>
      <c r="L497" s="1"/>
      <c r="M497" s="1"/>
      <c r="N497" s="1"/>
      <c r="O497" s="1"/>
      <c r="P497" s="1"/>
      <c r="Q497" s="1"/>
      <c r="R497" s="1"/>
      <c r="S497" s="1"/>
      <c r="T497" s="1"/>
      <c r="U497" s="1"/>
    </row>
    <row r="498" spans="2:21" x14ac:dyDescent="0.25">
      <c r="B498" s="1"/>
      <c r="C498" s="1"/>
      <c r="D498" s="1"/>
      <c r="E498" s="1"/>
      <c r="F498" s="1"/>
      <c r="G498" s="1"/>
      <c r="H498" s="1"/>
      <c r="I498" s="1"/>
      <c r="J498" s="1"/>
      <c r="K498" s="1"/>
      <c r="L498" s="1"/>
      <c r="M498" s="1"/>
      <c r="N498" s="1"/>
      <c r="O498" s="1"/>
      <c r="P498" s="1"/>
      <c r="Q498" s="1"/>
      <c r="R498" s="1"/>
      <c r="S498" s="1"/>
      <c r="T498" s="1"/>
      <c r="U498" s="1"/>
    </row>
    <row r="499" spans="2:21" x14ac:dyDescent="0.25">
      <c r="B499" s="1"/>
      <c r="C499" s="1"/>
      <c r="D499" s="1"/>
      <c r="E499" s="1"/>
      <c r="F499" s="1"/>
      <c r="G499" s="1"/>
      <c r="H499" s="1"/>
      <c r="I499" s="1"/>
      <c r="J499" s="1"/>
      <c r="K499" s="1"/>
      <c r="L499" s="1"/>
      <c r="M499" s="1"/>
      <c r="N499" s="1"/>
      <c r="O499" s="1"/>
      <c r="P499" s="1"/>
      <c r="Q499" s="1"/>
      <c r="R499" s="1"/>
      <c r="S499" s="1"/>
      <c r="T499" s="1"/>
      <c r="U499" s="1"/>
    </row>
    <row r="500" spans="2:21" x14ac:dyDescent="0.25">
      <c r="B500" s="1"/>
      <c r="C500" s="1"/>
      <c r="D500" s="1"/>
      <c r="E500" s="1"/>
      <c r="F500" s="1"/>
      <c r="G500" s="1"/>
      <c r="H500" s="1"/>
      <c r="I500" s="1"/>
      <c r="J500" s="1"/>
      <c r="K500" s="1"/>
      <c r="L500" s="1"/>
      <c r="M500" s="1"/>
      <c r="N500" s="1"/>
      <c r="O500" s="1"/>
      <c r="P500" s="1"/>
      <c r="Q500" s="1"/>
      <c r="R500" s="1"/>
      <c r="S500" s="1"/>
      <c r="T500" s="1"/>
      <c r="U500" s="1"/>
    </row>
    <row r="501" spans="2:21" x14ac:dyDescent="0.25">
      <c r="B501" s="1"/>
      <c r="C501" s="1"/>
      <c r="D501" s="1"/>
      <c r="E501" s="1"/>
      <c r="F501" s="1"/>
      <c r="G501" s="1"/>
      <c r="H501" s="1"/>
      <c r="I501" s="1"/>
      <c r="J501" s="1"/>
      <c r="K501" s="1"/>
      <c r="L501" s="1"/>
      <c r="M501" s="1"/>
      <c r="N501" s="1"/>
      <c r="O501" s="1"/>
      <c r="P501" s="1"/>
      <c r="Q501" s="1"/>
      <c r="R501" s="1"/>
      <c r="S501" s="1"/>
      <c r="T501" s="1"/>
      <c r="U501" s="1"/>
    </row>
    <row r="502" spans="2:21" x14ac:dyDescent="0.25">
      <c r="B502" s="1"/>
      <c r="C502" s="1"/>
      <c r="D502" s="1"/>
      <c r="E502" s="1"/>
      <c r="F502" s="1"/>
      <c r="G502" s="1"/>
      <c r="H502" s="1"/>
      <c r="I502" s="1"/>
      <c r="J502" s="1"/>
      <c r="K502" s="1"/>
      <c r="L502" s="1"/>
      <c r="M502" s="1"/>
      <c r="N502" s="1"/>
      <c r="O502" s="1"/>
      <c r="P502" s="1"/>
      <c r="Q502" s="1"/>
      <c r="R502" s="1"/>
      <c r="S502" s="1"/>
      <c r="T502" s="1"/>
      <c r="U502" s="1"/>
    </row>
    <row r="503" spans="2:21" x14ac:dyDescent="0.25">
      <c r="B503" s="1"/>
      <c r="C503" s="1"/>
      <c r="D503" s="1"/>
      <c r="E503" s="1"/>
      <c r="F503" s="1"/>
      <c r="G503" s="1"/>
      <c r="H503" s="1"/>
      <c r="I503" s="1"/>
      <c r="J503" s="1"/>
      <c r="K503" s="1"/>
      <c r="L503" s="1"/>
      <c r="M503" s="1"/>
      <c r="N503" s="1"/>
      <c r="O503" s="1"/>
      <c r="P503" s="1"/>
      <c r="Q503" s="1"/>
      <c r="R503" s="1"/>
      <c r="S503" s="1"/>
      <c r="T503" s="1"/>
      <c r="U503" s="1"/>
    </row>
    <row r="504" spans="2:21" x14ac:dyDescent="0.25">
      <c r="B504" s="1"/>
      <c r="C504" s="1"/>
      <c r="D504" s="1"/>
      <c r="E504" s="1"/>
      <c r="F504" s="1"/>
      <c r="G504" s="1"/>
      <c r="H504" s="1"/>
      <c r="I504" s="1"/>
      <c r="J504" s="1"/>
      <c r="K504" s="1"/>
      <c r="L504" s="1"/>
      <c r="M504" s="1"/>
      <c r="N504" s="1"/>
      <c r="O504" s="1"/>
      <c r="P504" s="1"/>
      <c r="Q504" s="1"/>
      <c r="R504" s="1"/>
      <c r="S504" s="1"/>
      <c r="T504" s="1"/>
      <c r="U504" s="1"/>
    </row>
    <row r="505" spans="2:21" x14ac:dyDescent="0.25">
      <c r="B505" s="1"/>
      <c r="C505" s="1"/>
      <c r="D505" s="1"/>
      <c r="E505" s="1"/>
      <c r="F505" s="1"/>
      <c r="G505" s="1"/>
      <c r="H505" s="1"/>
      <c r="I505" s="1"/>
      <c r="J505" s="1"/>
      <c r="K505" s="1"/>
      <c r="L505" s="1"/>
      <c r="M505" s="1"/>
      <c r="N505" s="1"/>
      <c r="O505" s="1"/>
      <c r="P505" s="1"/>
      <c r="Q505" s="1"/>
      <c r="R505" s="1"/>
      <c r="S505" s="1"/>
      <c r="T505" s="1"/>
      <c r="U505" s="1"/>
    </row>
    <row r="506" spans="2:21" x14ac:dyDescent="0.25">
      <c r="B506" s="1"/>
      <c r="C506" s="1"/>
      <c r="D506" s="1"/>
      <c r="E506" s="1"/>
      <c r="F506" s="1"/>
      <c r="G506" s="1"/>
      <c r="H506" s="1"/>
      <c r="I506" s="1"/>
      <c r="J506" s="1"/>
      <c r="K506" s="1"/>
      <c r="L506" s="1"/>
      <c r="M506" s="1"/>
      <c r="N506" s="1"/>
      <c r="O506" s="1"/>
      <c r="P506" s="1"/>
      <c r="Q506" s="1"/>
      <c r="R506" s="1"/>
      <c r="S506" s="1"/>
      <c r="T506" s="1"/>
      <c r="U506" s="1"/>
    </row>
    <row r="507" spans="2:21" x14ac:dyDescent="0.25">
      <c r="B507" s="1"/>
      <c r="C507" s="1"/>
      <c r="D507" s="1"/>
      <c r="E507" s="1"/>
      <c r="F507" s="1"/>
      <c r="G507" s="1"/>
      <c r="H507" s="1"/>
      <c r="I507" s="1"/>
      <c r="J507" s="1"/>
      <c r="K507" s="1"/>
      <c r="L507" s="1"/>
      <c r="M507" s="1"/>
      <c r="N507" s="1"/>
      <c r="O507" s="1"/>
      <c r="P507" s="1"/>
      <c r="Q507" s="1"/>
      <c r="R507" s="1"/>
      <c r="S507" s="1"/>
      <c r="T507" s="1"/>
      <c r="U507" s="1"/>
    </row>
    <row r="508" spans="2:21" x14ac:dyDescent="0.25">
      <c r="B508" s="1"/>
      <c r="C508" s="1"/>
      <c r="D508" s="1"/>
      <c r="E508" s="1"/>
      <c r="F508" s="1"/>
      <c r="G508" s="1"/>
      <c r="H508" s="1"/>
      <c r="I508" s="1"/>
      <c r="J508" s="1"/>
      <c r="K508" s="1"/>
      <c r="L508" s="1"/>
      <c r="M508" s="1"/>
      <c r="N508" s="1"/>
      <c r="O508" s="1"/>
      <c r="P508" s="1"/>
      <c r="Q508" s="1"/>
      <c r="R508" s="1"/>
      <c r="S508" s="1"/>
      <c r="T508" s="1"/>
      <c r="U508" s="1"/>
    </row>
    <row r="509" spans="2:21" x14ac:dyDescent="0.25">
      <c r="B509" s="1"/>
      <c r="C509" s="1"/>
      <c r="D509" s="1"/>
      <c r="E509" s="1"/>
      <c r="F509" s="1"/>
      <c r="G509" s="1"/>
      <c r="H509" s="1"/>
      <c r="I509" s="1"/>
      <c r="J509" s="1"/>
      <c r="K509" s="1"/>
      <c r="L509" s="1"/>
      <c r="M509" s="1"/>
      <c r="N509" s="1"/>
      <c r="O509" s="1"/>
      <c r="P509" s="1"/>
      <c r="Q509" s="1"/>
      <c r="R509" s="1"/>
      <c r="S509" s="1"/>
      <c r="T509" s="1"/>
      <c r="U509" s="1"/>
    </row>
    <row r="510" spans="2:21" x14ac:dyDescent="0.25">
      <c r="B510" s="1"/>
      <c r="C510" s="1"/>
      <c r="D510" s="1"/>
      <c r="E510" s="1"/>
      <c r="F510" s="1"/>
      <c r="G510" s="1"/>
      <c r="H510" s="1"/>
      <c r="I510" s="1"/>
      <c r="J510" s="1"/>
      <c r="K510" s="1"/>
      <c r="L510" s="1"/>
      <c r="M510" s="1"/>
      <c r="N510" s="1"/>
      <c r="O510" s="1"/>
      <c r="P510" s="1"/>
      <c r="Q510" s="1"/>
      <c r="R510" s="1"/>
      <c r="S510" s="1"/>
      <c r="T510" s="1"/>
      <c r="U510" s="1"/>
    </row>
    <row r="511" spans="2:21" x14ac:dyDescent="0.25">
      <c r="B511" s="1"/>
      <c r="C511" s="1"/>
      <c r="D511" s="1"/>
      <c r="E511" s="1"/>
      <c r="F511" s="1"/>
      <c r="G511" s="1"/>
      <c r="H511" s="1"/>
      <c r="I511" s="1"/>
      <c r="J511" s="1"/>
      <c r="K511" s="1"/>
      <c r="L511" s="1"/>
      <c r="M511" s="1"/>
      <c r="N511" s="1"/>
      <c r="O511" s="1"/>
      <c r="P511" s="1"/>
      <c r="Q511" s="1"/>
      <c r="R511" s="1"/>
      <c r="S511" s="1"/>
      <c r="T511" s="1"/>
      <c r="U511" s="1"/>
    </row>
    <row r="512" spans="2:21" x14ac:dyDescent="0.25">
      <c r="B512" s="1"/>
      <c r="C512" s="1"/>
      <c r="D512" s="1"/>
      <c r="E512" s="1"/>
      <c r="F512" s="1"/>
      <c r="G512" s="1"/>
      <c r="H512" s="1"/>
      <c r="I512" s="1"/>
      <c r="J512" s="1"/>
      <c r="K512" s="1"/>
      <c r="L512" s="1"/>
      <c r="M512" s="1"/>
      <c r="N512" s="1"/>
      <c r="O512" s="1"/>
      <c r="P512" s="1"/>
      <c r="Q512" s="1"/>
      <c r="R512" s="1"/>
      <c r="S512" s="1"/>
      <c r="T512" s="1"/>
      <c r="U512" s="1"/>
    </row>
    <row r="513" spans="2:21" x14ac:dyDescent="0.25">
      <c r="B513" s="1"/>
      <c r="C513" s="1"/>
      <c r="D513" s="1"/>
      <c r="E513" s="1"/>
      <c r="F513" s="1"/>
      <c r="G513" s="1"/>
      <c r="H513" s="1"/>
      <c r="I513" s="1"/>
      <c r="J513" s="1"/>
      <c r="K513" s="1"/>
      <c r="L513" s="1"/>
      <c r="M513" s="1"/>
      <c r="N513" s="1"/>
      <c r="O513" s="1"/>
      <c r="P513" s="1"/>
      <c r="Q513" s="1"/>
      <c r="R513" s="1"/>
      <c r="S513" s="1"/>
      <c r="T513" s="1"/>
      <c r="U513" s="1"/>
    </row>
    <row r="514" spans="2:21" x14ac:dyDescent="0.25">
      <c r="B514" s="1"/>
      <c r="C514" s="1"/>
      <c r="D514" s="1"/>
      <c r="E514" s="1"/>
      <c r="F514" s="1"/>
      <c r="G514" s="1"/>
      <c r="H514" s="1"/>
      <c r="I514" s="1"/>
      <c r="J514" s="1"/>
      <c r="K514" s="1"/>
      <c r="L514" s="1"/>
      <c r="M514" s="1"/>
      <c r="N514" s="1"/>
      <c r="O514" s="1"/>
      <c r="P514" s="1"/>
      <c r="Q514" s="1"/>
      <c r="R514" s="1"/>
      <c r="S514" s="1"/>
      <c r="T514" s="1"/>
      <c r="U514" s="1"/>
    </row>
    <row r="515" spans="2:21" x14ac:dyDescent="0.25">
      <c r="B515" s="1"/>
      <c r="C515" s="1"/>
      <c r="D515" s="1"/>
      <c r="E515" s="1"/>
      <c r="F515" s="1"/>
      <c r="G515" s="1"/>
      <c r="H515" s="1"/>
      <c r="I515" s="1"/>
      <c r="J515" s="1"/>
      <c r="K515" s="1"/>
      <c r="L515" s="1"/>
      <c r="M515" s="1"/>
      <c r="N515" s="1"/>
      <c r="O515" s="1"/>
      <c r="P515" s="1"/>
      <c r="Q515" s="1"/>
      <c r="R515" s="1"/>
      <c r="S515" s="1"/>
      <c r="T515" s="1"/>
      <c r="U515" s="1"/>
    </row>
    <row r="516" spans="2:21" x14ac:dyDescent="0.25">
      <c r="B516" s="1"/>
      <c r="C516" s="1"/>
      <c r="D516" s="1"/>
      <c r="E516" s="1"/>
      <c r="F516" s="1"/>
      <c r="G516" s="1"/>
      <c r="H516" s="1"/>
      <c r="I516" s="1"/>
      <c r="J516" s="1"/>
      <c r="K516" s="1"/>
      <c r="L516" s="1"/>
      <c r="M516" s="1"/>
      <c r="N516" s="1"/>
      <c r="O516" s="1"/>
      <c r="P516" s="1"/>
      <c r="Q516" s="1"/>
      <c r="R516" s="1"/>
      <c r="S516" s="1"/>
      <c r="T516" s="1"/>
      <c r="U516" s="1"/>
    </row>
    <row r="517" spans="2:21" x14ac:dyDescent="0.25">
      <c r="B517" s="1"/>
      <c r="C517" s="1"/>
      <c r="D517" s="1"/>
      <c r="E517" s="1"/>
      <c r="F517" s="1"/>
      <c r="G517" s="1"/>
      <c r="H517" s="1"/>
      <c r="I517" s="1"/>
      <c r="J517" s="1"/>
      <c r="K517" s="1"/>
      <c r="L517" s="1"/>
      <c r="M517" s="1"/>
      <c r="N517" s="1"/>
      <c r="O517" s="1"/>
      <c r="P517" s="1"/>
      <c r="Q517" s="1"/>
      <c r="R517" s="1"/>
      <c r="S517" s="1"/>
      <c r="T517" s="1"/>
      <c r="U517" s="1"/>
    </row>
    <row r="518" spans="2:21" x14ac:dyDescent="0.25">
      <c r="B518" s="1"/>
      <c r="C518" s="1"/>
      <c r="D518" s="1"/>
      <c r="E518" s="1"/>
      <c r="F518" s="1"/>
      <c r="G518" s="1"/>
      <c r="H518" s="1"/>
      <c r="I518" s="1"/>
      <c r="J518" s="1"/>
      <c r="K518" s="1"/>
      <c r="L518" s="1"/>
      <c r="M518" s="1"/>
      <c r="N518" s="1"/>
      <c r="O518" s="1"/>
      <c r="P518" s="1"/>
      <c r="Q518" s="1"/>
      <c r="R518" s="1"/>
      <c r="S518" s="1"/>
      <c r="T518" s="1"/>
      <c r="U518" s="1"/>
    </row>
    <row r="519" spans="2:21" x14ac:dyDescent="0.25">
      <c r="B519" s="1"/>
    </row>
  </sheetData>
  <sheetProtection selectLockedCells="1"/>
  <mergeCells count="44">
    <mergeCell ref="J3:J19"/>
    <mergeCell ref="B173:D173"/>
    <mergeCell ref="B93:D93"/>
    <mergeCell ref="B165:D165"/>
    <mergeCell ref="B83:D83"/>
    <mergeCell ref="B99:D99"/>
    <mergeCell ref="B101:D101"/>
    <mergeCell ref="B87:D87"/>
    <mergeCell ref="B85:D85"/>
    <mergeCell ref="B91:D91"/>
    <mergeCell ref="B141:D141"/>
    <mergeCell ref="B127:D127"/>
    <mergeCell ref="G27:G28"/>
    <mergeCell ref="G30:G31"/>
    <mergeCell ref="G35:G37"/>
    <mergeCell ref="E35:E37"/>
    <mergeCell ref="B21:C21"/>
    <mergeCell ref="B40:C40"/>
    <mergeCell ref="B23:D23"/>
    <mergeCell ref="B25:D25"/>
    <mergeCell ref="B27:D28"/>
    <mergeCell ref="B39:H39"/>
    <mergeCell ref="E27:E28"/>
    <mergeCell ref="B30:D31"/>
    <mergeCell ref="E30:E31"/>
    <mergeCell ref="B33:D33"/>
    <mergeCell ref="B35:D37"/>
    <mergeCell ref="H27:H28"/>
    <mergeCell ref="H30:H31"/>
    <mergeCell ref="B81:D81"/>
    <mergeCell ref="B97:D97"/>
    <mergeCell ref="F119:G119"/>
    <mergeCell ref="B44:D44"/>
    <mergeCell ref="B46:D46"/>
    <mergeCell ref="B48:D48"/>
    <mergeCell ref="B50:D50"/>
    <mergeCell ref="B54:D54"/>
    <mergeCell ref="B56:C56"/>
    <mergeCell ref="B58:D58"/>
    <mergeCell ref="B75:D75"/>
    <mergeCell ref="B65:D65"/>
    <mergeCell ref="B67:D67"/>
    <mergeCell ref="B73:C73"/>
    <mergeCell ref="B79:D79"/>
  </mergeCells>
  <conditionalFormatting sqref="D18">
    <cfRule type="dataBar" priority="112">
      <dataBar>
        <cfvo type="num" val="0"/>
        <cfvo type="num" val="100"/>
        <color rgb="FFFFC000"/>
      </dataBar>
      <extLst>
        <ext xmlns:x14="http://schemas.microsoft.com/office/spreadsheetml/2009/9/main" uri="{B025F937-C7B1-47D3-B67F-A62EFF666E3E}">
          <x14:id>{18BD2D91-CF24-450C-9C77-6ACE659AA45A}</x14:id>
        </ext>
      </extLst>
    </cfRule>
    <cfRule type="dataBar" priority="253">
      <dataBar showValue="0">
        <cfvo type="num" val="0"/>
        <cfvo type="num" val="100"/>
        <color rgb="FFFFB628"/>
      </dataBar>
      <extLst>
        <ext xmlns:x14="http://schemas.microsoft.com/office/spreadsheetml/2009/9/main" uri="{B025F937-C7B1-47D3-B67F-A62EFF666E3E}">
          <x14:id>{C46D629D-52BA-46C2-B767-106F9EE08293}</x14:id>
        </ext>
      </extLst>
    </cfRule>
    <cfRule type="dataBar" priority="260">
      <dataBar showValue="0">
        <cfvo type="min"/>
        <cfvo type="max"/>
        <color rgb="FF638EC6"/>
      </dataBar>
      <extLst>
        <ext xmlns:x14="http://schemas.microsoft.com/office/spreadsheetml/2009/9/main" uri="{B025F937-C7B1-47D3-B67F-A62EFF666E3E}">
          <x14:id>{CA384B81-E57D-4234-87BC-5375F72B0054}</x14:id>
        </ext>
      </extLst>
    </cfRule>
    <cfRule type="dataBar" priority="262">
      <dataBar>
        <cfvo type="num" val="0"/>
        <cfvo type="num" val="100"/>
        <color rgb="FF638EC6"/>
      </dataBar>
      <extLst>
        <ext xmlns:x14="http://schemas.microsoft.com/office/spreadsheetml/2009/9/main" uri="{B025F937-C7B1-47D3-B67F-A62EFF666E3E}">
          <x14:id>{D59F2C59-6E33-44F8-B78D-D756BB298B6D}</x14:id>
        </ext>
      </extLst>
    </cfRule>
    <cfRule type="dataBar" priority="263">
      <dataBar showValue="0">
        <cfvo type="min"/>
        <cfvo type="max"/>
        <color rgb="FF638EC6"/>
      </dataBar>
      <extLst>
        <ext xmlns:x14="http://schemas.microsoft.com/office/spreadsheetml/2009/9/main" uri="{B025F937-C7B1-47D3-B67F-A62EFF666E3E}">
          <x14:id>{6CB7B118-E0C9-44E5-8666-B3418AF46632}</x14:id>
        </ext>
      </extLst>
    </cfRule>
  </conditionalFormatting>
  <conditionalFormatting sqref="C4">
    <cfRule type="dataBar" priority="117">
      <dataBar>
        <cfvo type="num" val="0"/>
        <cfvo type="num" val="100"/>
        <color rgb="FF638EC6"/>
      </dataBar>
      <extLst>
        <ext xmlns:x14="http://schemas.microsoft.com/office/spreadsheetml/2009/9/main" uri="{B025F937-C7B1-47D3-B67F-A62EFF666E3E}">
          <x14:id>{68C17061-F009-49F8-87DD-59247009153B}</x14:id>
        </ext>
      </extLst>
    </cfRule>
    <cfRule type="dataBar" priority="118">
      <dataBar showValue="0">
        <cfvo type="num" val="0"/>
        <cfvo type="num" val="100"/>
        <color rgb="FF638EC6"/>
      </dataBar>
      <extLst>
        <ext xmlns:x14="http://schemas.microsoft.com/office/spreadsheetml/2009/9/main" uri="{B025F937-C7B1-47D3-B67F-A62EFF666E3E}">
          <x14:id>{D25E62EB-84D2-4F4D-BFE8-DCEBACA56FB5}</x14:id>
        </ext>
      </extLst>
    </cfRule>
    <cfRule type="dataBar" priority="258">
      <dataBar>
        <cfvo type="min"/>
        <cfvo type="max"/>
        <color rgb="FF638EC6"/>
      </dataBar>
      <extLst>
        <ext xmlns:x14="http://schemas.microsoft.com/office/spreadsheetml/2009/9/main" uri="{B025F937-C7B1-47D3-B67F-A62EFF666E3E}">
          <x14:id>{FBC47CE3-4454-46E4-9079-48D248E1F3A7}</x14:id>
        </ext>
      </extLst>
    </cfRule>
  </conditionalFormatting>
  <conditionalFormatting sqref="C6">
    <cfRule type="dataBar" priority="119">
      <dataBar>
        <cfvo type="num" val="0"/>
        <cfvo type="num" val="100"/>
        <color rgb="FF638EC6"/>
      </dataBar>
      <extLst>
        <ext xmlns:x14="http://schemas.microsoft.com/office/spreadsheetml/2009/9/main" uri="{B025F937-C7B1-47D3-B67F-A62EFF666E3E}">
          <x14:id>{FB48C488-8EC0-4A62-B8E5-0FC662E69BEB}</x14:id>
        </ext>
      </extLst>
    </cfRule>
    <cfRule type="dataBar" priority="121">
      <dataBar>
        <cfvo type="min"/>
        <cfvo type="max"/>
        <color rgb="FF638EC6"/>
      </dataBar>
      <extLst>
        <ext xmlns:x14="http://schemas.microsoft.com/office/spreadsheetml/2009/9/main" uri="{B025F937-C7B1-47D3-B67F-A62EFF666E3E}">
          <x14:id>{D1CF6890-E103-4616-964D-C19D63998223}</x14:id>
        </ext>
      </extLst>
    </cfRule>
    <cfRule type="dataBar" priority="122">
      <dataBar>
        <cfvo type="min"/>
        <cfvo type="max"/>
        <color rgb="FF638EC6"/>
      </dataBar>
      <extLst>
        <ext xmlns:x14="http://schemas.microsoft.com/office/spreadsheetml/2009/9/main" uri="{B025F937-C7B1-47D3-B67F-A62EFF666E3E}">
          <x14:id>{8AF4EAA9-0810-4910-AAD4-9D326E61523F}</x14:id>
        </ext>
      </extLst>
    </cfRule>
    <cfRule type="dataBar" priority="256">
      <dataBar showValue="0">
        <cfvo type="num" val="0"/>
        <cfvo type="num" val="100"/>
        <color rgb="FF638EC6"/>
      </dataBar>
      <extLst>
        <ext xmlns:x14="http://schemas.microsoft.com/office/spreadsheetml/2009/9/main" uri="{B025F937-C7B1-47D3-B67F-A62EFF666E3E}">
          <x14:id>{F50D7BAC-8368-4CC3-89F8-AFEF2FD0CFD2}</x14:id>
        </ext>
      </extLst>
    </cfRule>
  </conditionalFormatting>
  <conditionalFormatting sqref="C13">
    <cfRule type="dataBar" priority="115">
      <dataBar>
        <cfvo type="num" val="0"/>
        <cfvo type="num" val="100"/>
        <color rgb="FF638EC6"/>
      </dataBar>
      <extLst>
        <ext xmlns:x14="http://schemas.microsoft.com/office/spreadsheetml/2009/9/main" uri="{B025F937-C7B1-47D3-B67F-A62EFF666E3E}">
          <x14:id>{90DAD0A2-5353-414A-ABB1-3A1BF183454E}</x14:id>
        </ext>
      </extLst>
    </cfRule>
    <cfRule type="dataBar" priority="255">
      <dataBar showValue="0">
        <cfvo type="num" val="0"/>
        <cfvo type="num" val="100"/>
        <color rgb="FF638EC6"/>
      </dataBar>
      <extLst>
        <ext xmlns:x14="http://schemas.microsoft.com/office/spreadsheetml/2009/9/main" uri="{B025F937-C7B1-47D3-B67F-A62EFF666E3E}">
          <x14:id>{8F95A2EE-AF35-4141-B733-D26BA2E98024}</x14:id>
        </ext>
      </extLst>
    </cfRule>
  </conditionalFormatting>
  <conditionalFormatting sqref="C10">
    <cfRule type="dataBar" priority="113">
      <dataBar>
        <cfvo type="num" val="0"/>
        <cfvo type="num" val="100"/>
        <color rgb="FF638EC6"/>
      </dataBar>
      <extLst>
        <ext xmlns:x14="http://schemas.microsoft.com/office/spreadsheetml/2009/9/main" uri="{B025F937-C7B1-47D3-B67F-A62EFF666E3E}">
          <x14:id>{1C1DBC52-D223-475C-AFDE-870360D95BDA}</x14:id>
        </ext>
      </extLst>
    </cfRule>
    <cfRule type="dataBar" priority="114">
      <dataBar showValue="0">
        <cfvo type="num" val="0"/>
        <cfvo type="num" val="100"/>
        <color rgb="FF638EC6"/>
      </dataBar>
      <extLst>
        <ext xmlns:x14="http://schemas.microsoft.com/office/spreadsheetml/2009/9/main" uri="{B025F937-C7B1-47D3-B67F-A62EFF666E3E}">
          <x14:id>{36F09E11-042F-4C18-AEE0-9534095A1B01}</x14:id>
        </ext>
      </extLst>
    </cfRule>
  </conditionalFormatting>
  <conditionalFormatting sqref="H23:J23">
    <cfRule type="iconSet" priority="251">
      <iconSet iconSet="3Symbols2" showValue="0">
        <cfvo type="percent" val="0"/>
        <cfvo type="num" val="0.1" gte="0"/>
        <cfvo type="num" val="0.15"/>
      </iconSet>
    </cfRule>
    <cfRule type="iconSet" priority="252">
      <iconSet iconSet="3Symbols2">
        <cfvo type="percent" val="0"/>
        <cfvo type="percent" val="33"/>
        <cfvo type="percent" val="67"/>
      </iconSet>
    </cfRule>
  </conditionalFormatting>
  <conditionalFormatting sqref="F23">
    <cfRule type="iconSet" priority="248">
      <iconSet iconSet="3Symbols2" showValue="0">
        <cfvo type="percent" val="0"/>
        <cfvo type="num" val="0.1"/>
        <cfvo type="num" val="0.15"/>
      </iconSet>
    </cfRule>
    <cfRule type="iconSet" priority="249">
      <iconSet showValue="0">
        <cfvo type="percent" val="0"/>
        <cfvo type="percent" val="33"/>
        <cfvo type="percent" val="67"/>
      </iconSet>
    </cfRule>
    <cfRule type="iconSet" priority="250">
      <iconSet iconSet="3Symbols2">
        <cfvo type="percent" val="0"/>
        <cfvo type="num" val="0.1"/>
        <cfvo type="num" val="0.15"/>
      </iconSet>
    </cfRule>
  </conditionalFormatting>
  <conditionalFormatting sqref="E27:F28">
    <cfRule type="iconSet" priority="197">
      <iconSet iconSet="3Symbols2" showValue="0">
        <cfvo type="percent" val="0"/>
        <cfvo type="num" val="0"/>
        <cfvo type="num" val="1"/>
      </iconSet>
    </cfRule>
    <cfRule type="iconSet" priority="198">
      <iconSet iconSet="3Symbols2">
        <cfvo type="percent" val="0"/>
        <cfvo type="num" val="0"/>
        <cfvo type="num" val="1"/>
      </iconSet>
    </cfRule>
    <cfRule type="iconSet" priority="246">
      <iconSet iconSet="3Symbols2" showValue="0">
        <cfvo type="percent" val="0"/>
        <cfvo type="num" val="80"/>
        <cfvo type="num" val="100"/>
      </iconSet>
    </cfRule>
    <cfRule type="iconSet" priority="247">
      <iconSet iconSet="3Symbols2">
        <cfvo type="percent" val="0"/>
        <cfvo type="num" val="80" gte="0"/>
        <cfvo type="num" val="100"/>
      </iconSet>
    </cfRule>
  </conditionalFormatting>
  <conditionalFormatting sqref="F25">
    <cfRule type="iconSet" priority="245">
      <iconSet iconSet="3Symbols2" showValue="0">
        <cfvo type="percent" val="0"/>
        <cfvo type="percent" val="0.2"/>
        <cfvo type="num" val="0.3"/>
      </iconSet>
    </cfRule>
  </conditionalFormatting>
  <conditionalFormatting sqref="E30:F31">
    <cfRule type="iconSet" priority="194">
      <iconSet iconSet="3Symbols2">
        <cfvo type="percent" val="0"/>
        <cfvo type="num" val="0"/>
        <cfvo type="num" val="1"/>
      </iconSet>
    </cfRule>
    <cfRule type="iconSet" priority="196">
      <iconSet showValue="0">
        <cfvo type="percent" val="0"/>
        <cfvo type="num" val="0"/>
        <cfvo type="num" val="1"/>
      </iconSet>
    </cfRule>
    <cfRule type="iconSet" priority="244">
      <iconSet iconSet="3Symbols2" showValue="0">
        <cfvo type="percent" val="0"/>
        <cfvo type="num" val="50"/>
        <cfvo type="num" val="50"/>
      </iconSet>
    </cfRule>
  </conditionalFormatting>
  <conditionalFormatting sqref="F33:G33">
    <cfRule type="iconSet" priority="241">
      <iconSet iconSet="3Symbols2" showValue="0">
        <cfvo type="percent" val="0"/>
        <cfvo type="num" val="1"/>
        <cfvo type="num" val="1"/>
      </iconSet>
    </cfRule>
    <cfRule type="iconSet" priority="242">
      <iconSet iconSet="3Symbols2">
        <cfvo type="percent" val="0"/>
        <cfvo type="percent" val="33"/>
        <cfvo type="percent" val="67"/>
      </iconSet>
    </cfRule>
  </conditionalFormatting>
  <conditionalFormatting sqref="E35:G35 E36:F37">
    <cfRule type="iconSet" priority="239">
      <iconSet iconSet="3Symbols2" showValue="0">
        <cfvo type="percent" val="0"/>
        <cfvo type="num" val="1"/>
        <cfvo type="num" val="1"/>
      </iconSet>
    </cfRule>
    <cfRule type="iconSet" priority="240">
      <iconSet iconSet="3Symbols2">
        <cfvo type="percent" val="0"/>
        <cfvo type="percent" val="33"/>
        <cfvo type="percent" val="67"/>
      </iconSet>
    </cfRule>
  </conditionalFormatting>
  <conditionalFormatting sqref="E163">
    <cfRule type="cellIs" dxfId="141" priority="234" operator="lessThan">
      <formula>0.5</formula>
    </cfRule>
  </conditionalFormatting>
  <conditionalFormatting sqref="E117">
    <cfRule type="containsText" dxfId="140" priority="124" operator="containsText" text="De 50 à 80 %">
      <formula>NOT(ISERROR(SEARCH("De 50 à 80 %",E117)))</formula>
    </cfRule>
    <cfRule type="containsText" dxfId="139" priority="125" operator="containsText" text="Moins de 50 %">
      <formula>NOT(ISERROR(SEARCH("Moins de 50 %",E117)))</formula>
    </cfRule>
    <cfRule type="containsText" dxfId="138" priority="126" operator="containsText" text="Plus de 80 %">
      <formula>NOT(ISERROR(SEARCH("Plus de 80 %",E117)))</formula>
    </cfRule>
    <cfRule type="cellIs" dxfId="137" priority="228" operator="lessThan">
      <formula>0.5</formula>
    </cfRule>
    <cfRule type="cellIs" dxfId="136" priority="229" operator="greaterThan">
      <formula>80</formula>
    </cfRule>
    <cfRule type="cellIs" dxfId="135" priority="230" operator="between">
      <formula>0.5</formula>
      <formula>0.8</formula>
    </cfRule>
  </conditionalFormatting>
  <conditionalFormatting sqref="E121">
    <cfRule type="cellIs" dxfId="134" priority="154" operator="equal">
      <formula>1</formula>
    </cfRule>
    <cfRule type="cellIs" dxfId="133" priority="155" operator="equal">
      <formula>3</formula>
    </cfRule>
    <cfRule type="cellIs" dxfId="132" priority="156" operator="equal">
      <formula>0</formula>
    </cfRule>
    <cfRule type="cellIs" dxfId="131" priority="157" operator="equal">
      <formula>0</formula>
    </cfRule>
    <cfRule type="iconSet" priority="162">
      <iconSet iconSet="3ArrowsGray" showValue="0">
        <cfvo type="percent" val="0"/>
        <cfvo type="num" val="2"/>
        <cfvo type="num" val="3"/>
      </iconSet>
    </cfRule>
    <cfRule type="cellIs" dxfId="130" priority="220" operator="equal">
      <formula>3</formula>
    </cfRule>
    <cfRule type="cellIs" dxfId="129" priority="221" operator="equal">
      <formula>2</formula>
    </cfRule>
    <cfRule type="cellIs" dxfId="128" priority="222" operator="equal">
      <formula>1</formula>
    </cfRule>
    <cfRule type="iconSet" priority="224">
      <iconSet iconSet="3ArrowsGray">
        <cfvo type="percent" val="0"/>
        <cfvo type="num" val="1"/>
        <cfvo type="num" val="2"/>
      </iconSet>
    </cfRule>
    <cfRule type="iconSet" priority="226">
      <iconSet iconSet="3ArrowsGray" showValue="0">
        <cfvo type="percent" val="0"/>
        <cfvo type="num" val="2"/>
        <cfvo type="num" val="3"/>
      </iconSet>
    </cfRule>
    <cfRule type="iconSet" priority="227">
      <iconSet iconSet="3ArrowsGray" showValue="0">
        <cfvo type="percent" val="0"/>
        <cfvo type="num" val="2"/>
        <cfvo type="num" val="3"/>
      </iconSet>
    </cfRule>
  </conditionalFormatting>
  <conditionalFormatting sqref="E119">
    <cfRule type="cellIs" dxfId="127" priority="216" operator="greaterThan">
      <formula>0.9</formula>
    </cfRule>
    <cfRule type="cellIs" dxfId="126" priority="217" operator="between">
      <formula>0.6</formula>
      <formula>0.9</formula>
    </cfRule>
    <cfRule type="cellIs" dxfId="125" priority="218" operator="lessThan">
      <formula>0.6</formula>
    </cfRule>
    <cfRule type="cellIs" dxfId="124" priority="219" operator="lessThan">
      <formula>0.6</formula>
    </cfRule>
  </conditionalFormatting>
  <conditionalFormatting sqref="E149">
    <cfRule type="cellIs" dxfId="123" priority="134" operator="equal">
      <formula>0.2</formula>
    </cfRule>
    <cfRule type="cellIs" dxfId="122" priority="210" operator="greaterThan">
      <formula>0.2</formula>
    </cfRule>
    <cfRule type="cellIs" dxfId="121" priority="211" operator="lessThan">
      <formula>0.2</formula>
    </cfRule>
    <cfRule type="cellIs" dxfId="120" priority="212" operator="greaterThan">
      <formula>0.19</formula>
    </cfRule>
    <cfRule type="cellIs" dxfId="119" priority="213" operator="greaterThan">
      <formula>0.22</formula>
    </cfRule>
    <cfRule type="cellIs" dxfId="118" priority="214" operator="greaterThan">
      <formula>0.2</formula>
    </cfRule>
    <cfRule type="cellIs" dxfId="117" priority="215" operator="greaterThan">
      <formula>0.2</formula>
    </cfRule>
  </conditionalFormatting>
  <conditionalFormatting sqref="E129">
    <cfRule type="cellIs" dxfId="116" priority="189" operator="equal">
      <formula>0.75</formula>
    </cfRule>
    <cfRule type="cellIs" dxfId="115" priority="190" operator="lessThan">
      <formula>0.75</formula>
    </cfRule>
    <cfRule type="cellIs" dxfId="114" priority="191" operator="greaterThan">
      <formula>0.75</formula>
    </cfRule>
    <cfRule type="cellIs" dxfId="113" priority="208" operator="lessThan">
      <formula>0.75</formula>
    </cfRule>
    <cfRule type="cellIs" dxfId="112" priority="209" operator="greaterThan">
      <formula>75</formula>
    </cfRule>
  </conditionalFormatting>
  <conditionalFormatting sqref="E125">
    <cfRule type="cellIs" dxfId="111" priority="202" operator="lessThan">
      <formula>1</formula>
    </cfRule>
    <cfRule type="cellIs" dxfId="110" priority="203" operator="equal">
      <formula>1</formula>
    </cfRule>
    <cfRule type="cellIs" dxfId="109" priority="206" operator="lessThan">
      <formula>100</formula>
    </cfRule>
    <cfRule type="cellIs" dxfId="108" priority="207" operator="equal">
      <formula>100</formula>
    </cfRule>
  </conditionalFormatting>
  <conditionalFormatting sqref="E127">
    <cfRule type="cellIs" dxfId="107" priority="199" operator="equal">
      <formula>0.5</formula>
    </cfRule>
    <cfRule type="cellIs" dxfId="106" priority="200" operator="lessThan">
      <formula>0.5</formula>
    </cfRule>
    <cfRule type="cellIs" dxfId="105" priority="201" operator="greaterThan">
      <formula>0.5</formula>
    </cfRule>
    <cfRule type="cellIs" dxfId="104" priority="204" operator="lessThan">
      <formula>50</formula>
    </cfRule>
    <cfRule type="cellIs" dxfId="103" priority="205" operator="greaterThan">
      <formula>50</formula>
    </cfRule>
  </conditionalFormatting>
  <conditionalFormatting sqref="E81">
    <cfRule type="cellIs" dxfId="102" priority="185" operator="greaterThan">
      <formula>0</formula>
    </cfRule>
    <cfRule type="cellIs" dxfId="101" priority="186" operator="equal">
      <formula>0</formula>
    </cfRule>
    <cfRule type="cellIs" dxfId="100" priority="188" operator="equal">
      <formula>0</formula>
    </cfRule>
  </conditionalFormatting>
  <conditionalFormatting sqref="E79">
    <cfRule type="cellIs" dxfId="99" priority="184" operator="equal">
      <formula>0</formula>
    </cfRule>
    <cfRule type="cellIs" dxfId="98" priority="187" operator="greaterThan">
      <formula>0</formula>
    </cfRule>
  </conditionalFormatting>
  <conditionalFormatting sqref="E83">
    <cfRule type="cellIs" dxfId="97" priority="181" operator="lessThan">
      <formula>0.5</formula>
    </cfRule>
    <cfRule type="cellIs" dxfId="96" priority="182" operator="greaterThan">
      <formula>0.5</formula>
    </cfRule>
    <cfRule type="cellIs" dxfId="95" priority="183" operator="equal">
      <formula>0.5</formula>
    </cfRule>
  </conditionalFormatting>
  <conditionalFormatting sqref="E65:G65">
    <cfRule type="containsText" dxfId="94" priority="175" operator="containsText" text="Moins de 20 %">
      <formula>NOT(ISERROR(SEARCH("Moins de 20 %",E65)))</formula>
    </cfRule>
    <cfRule type="containsText" dxfId="93" priority="176" operator="containsText" text="Plus de 20 %">
      <formula>NOT(ISERROR(SEARCH("Plus de 20 %",E65)))</formula>
    </cfRule>
  </conditionalFormatting>
  <conditionalFormatting sqref="E91">
    <cfRule type="cellIs" dxfId="92" priority="172" operator="equal">
      <formula>0.6</formula>
    </cfRule>
    <cfRule type="cellIs" dxfId="91" priority="173" operator="lessThan">
      <formula>0.6</formula>
    </cfRule>
    <cfRule type="cellIs" dxfId="90" priority="174" operator="greaterThan">
      <formula>0.6</formula>
    </cfRule>
  </conditionalFormatting>
  <conditionalFormatting sqref="E113">
    <cfRule type="cellIs" dxfId="89" priority="169" operator="equal">
      <formula>0.1</formula>
    </cfRule>
    <cfRule type="cellIs" dxfId="88" priority="170" operator="lessThan">
      <formula>0.1</formula>
    </cfRule>
    <cfRule type="cellIs" dxfId="87" priority="171" operator="greaterThan">
      <formula>0.1</formula>
    </cfRule>
  </conditionalFormatting>
  <conditionalFormatting sqref="E87">
    <cfRule type="cellIs" dxfId="86" priority="166" operator="equal">
      <formula>0.1</formula>
    </cfRule>
    <cfRule type="cellIs" dxfId="85" priority="167" operator="lessThan">
      <formula>0.1</formula>
    </cfRule>
    <cfRule type="cellIs" dxfId="84" priority="168" operator="greaterThan">
      <formula>0.1</formula>
    </cfRule>
  </conditionalFormatting>
  <conditionalFormatting sqref="E135">
    <cfRule type="cellIs" dxfId="83" priority="163" operator="lessThan">
      <formula>0.5</formula>
    </cfRule>
    <cfRule type="cellIs" dxfId="82" priority="164" operator="equal">
      <formula>0.5</formula>
    </cfRule>
    <cfRule type="cellIs" dxfId="81" priority="165" operator="greaterThan">
      <formula>0.5</formula>
    </cfRule>
  </conditionalFormatting>
  <conditionalFormatting sqref="E133">
    <cfRule type="cellIs" dxfId="80" priority="150" operator="equal">
      <formula>0</formula>
    </cfRule>
    <cfRule type="cellIs" dxfId="79" priority="151" operator="equal">
      <formula>1</formula>
    </cfRule>
    <cfRule type="cellIs" dxfId="78" priority="152" operator="equal">
      <formula>2</formula>
    </cfRule>
  </conditionalFormatting>
  <conditionalFormatting sqref="E141">
    <cfRule type="cellIs" dxfId="77" priority="49" operator="greaterThan">
      <formula>0</formula>
    </cfRule>
    <cfRule type="cellIs" dxfId="76" priority="53" operator="equal">
      <formula>0</formula>
    </cfRule>
    <cfRule type="cellIs" dxfId="75" priority="147" operator="lessThan">
      <formula>0.1</formula>
    </cfRule>
    <cfRule type="cellIs" dxfId="74" priority="148" operator="equal">
      <formula>0.1</formula>
    </cfRule>
    <cfRule type="cellIs" dxfId="73" priority="149" operator="greaterThan">
      <formula>0.1</formula>
    </cfRule>
  </conditionalFormatting>
  <conditionalFormatting sqref="E143">
    <cfRule type="cellIs" dxfId="72" priority="138" operator="lessThan">
      <formula>0.2</formula>
    </cfRule>
    <cfRule type="cellIs" dxfId="71" priority="139" operator="between">
      <formula>0.2</formula>
      <formula>0.2099999</formula>
    </cfRule>
    <cfRule type="cellIs" dxfId="70" priority="140" operator="equal">
      <formula>0.3</formula>
    </cfRule>
    <cfRule type="cellIs" dxfId="69" priority="141" operator="greaterThan">
      <formula>0.3</formula>
    </cfRule>
    <cfRule type="cellIs" dxfId="68" priority="142" operator="between">
      <formula>0.2</formula>
      <formula>0.29</formula>
    </cfRule>
    <cfRule type="cellIs" dxfId="67" priority="143" operator="lessThan">
      <formula>0.2</formula>
    </cfRule>
    <cfRule type="cellIs" dxfId="66" priority="144" operator="between">
      <formula>0.2</formula>
      <formula>0.3</formula>
    </cfRule>
    <cfRule type="cellIs" dxfId="65" priority="145" operator="equal">
      <formula>0.3</formula>
    </cfRule>
    <cfRule type="cellIs" dxfId="64" priority="146" operator="greaterThan">
      <formula>0.3</formula>
    </cfRule>
  </conditionalFormatting>
  <conditionalFormatting sqref="E145">
    <cfRule type="cellIs" dxfId="63" priority="135" operator="lessThan">
      <formula>0.8</formula>
    </cfRule>
    <cfRule type="cellIs" dxfId="62" priority="136" operator="equal">
      <formula>0.8</formula>
    </cfRule>
    <cfRule type="cellIs" dxfId="61" priority="137" operator="greaterThan">
      <formula>0.8</formula>
    </cfRule>
  </conditionalFormatting>
  <conditionalFormatting sqref="E151">
    <cfRule type="cellIs" dxfId="60" priority="48" operator="greaterThan">
      <formula>0</formula>
    </cfRule>
    <cfRule type="cellIs" dxfId="59" priority="52" operator="equal">
      <formula>0</formula>
    </cfRule>
    <cfRule type="cellIs" dxfId="58" priority="131" operator="lessThan">
      <formula>0.1</formula>
    </cfRule>
    <cfRule type="cellIs" dxfId="57" priority="132" operator="equal">
      <formula>0.1</formula>
    </cfRule>
    <cfRule type="cellIs" dxfId="56" priority="133" operator="greaterThan">
      <formula>0.1</formula>
    </cfRule>
  </conditionalFormatting>
  <conditionalFormatting sqref="C8">
    <cfRule type="dataBar" priority="116">
      <dataBar>
        <cfvo type="num" val="0"/>
        <cfvo type="num" val="100"/>
        <color rgb="FF638EC6"/>
      </dataBar>
      <extLst>
        <ext xmlns:x14="http://schemas.microsoft.com/office/spreadsheetml/2009/9/main" uri="{B025F937-C7B1-47D3-B67F-A62EFF666E3E}">
          <x14:id>{C9EA7F51-EA36-4C43-AE8E-43156B801364}</x14:id>
        </ext>
      </extLst>
    </cfRule>
    <cfRule type="dataBar" priority="123">
      <dataBar showValue="0">
        <cfvo type="min"/>
        <cfvo type="max"/>
        <color rgb="FF638EC6"/>
      </dataBar>
      <extLst>
        <ext xmlns:x14="http://schemas.microsoft.com/office/spreadsheetml/2009/9/main" uri="{B025F937-C7B1-47D3-B67F-A62EFF666E3E}">
          <x14:id>{ACFCE26C-5B26-4F0A-AFD8-1B86DCEE4D8E}</x14:id>
        </ext>
      </extLst>
    </cfRule>
  </conditionalFormatting>
  <conditionalFormatting sqref="G33">
    <cfRule type="containsText" dxfId="55" priority="110" operator="containsText" text="Oui">
      <formula>NOT(ISERROR(SEARCH("Oui",G33)))</formula>
    </cfRule>
    <cfRule type="containsText" dxfId="54" priority="111" operator="containsText" text="Non">
      <formula>NOT(ISERROR(SEARCH("Non",G33)))</formula>
    </cfRule>
  </conditionalFormatting>
  <conditionalFormatting sqref="E23">
    <cfRule type="iconSet" priority="102">
      <iconSet iconSet="3Symbols2">
        <cfvo type="percent" val="0"/>
        <cfvo type="percent" val="33"/>
        <cfvo type="percent" val="67"/>
      </iconSet>
    </cfRule>
  </conditionalFormatting>
  <conditionalFormatting sqref="E30:E31">
    <cfRule type="iconSet" priority="98">
      <iconSet iconSet="3Symbols2">
        <cfvo type="percent" val="0"/>
        <cfvo type="percent" val="33"/>
        <cfvo type="percent" val="67"/>
      </iconSet>
    </cfRule>
  </conditionalFormatting>
  <conditionalFormatting sqref="E44">
    <cfRule type="cellIs" dxfId="53" priority="81" operator="greaterThan">
      <formula>11</formula>
    </cfRule>
    <cfRule type="cellIs" dxfId="52" priority="82" operator="between">
      <formula>5</formula>
      <formula>11</formula>
    </cfRule>
    <cfRule type="cellIs" dxfId="51" priority="83" operator="lessThan">
      <formula>5</formula>
    </cfRule>
    <cfRule type="iconSet" priority="84">
      <iconSet iconSet="5Rating" showValue="0">
        <cfvo type="percent" val="0"/>
        <cfvo type="num" val="2"/>
        <cfvo type="num" val="5"/>
        <cfvo type="num" val="8"/>
        <cfvo type="num" val="12"/>
      </iconSet>
    </cfRule>
    <cfRule type="iconSet" priority="85">
      <iconSet iconSet="3Symbols2">
        <cfvo type="percent" val="0"/>
        <cfvo type="percent" val="33"/>
        <cfvo type="percent" val="67"/>
      </iconSet>
    </cfRule>
  </conditionalFormatting>
  <conditionalFormatting sqref="E46">
    <cfRule type="cellIs" dxfId="50" priority="73" operator="equal">
      <formula>3</formula>
    </cfRule>
    <cfRule type="cellIs" dxfId="49" priority="74" operator="equal">
      <formula>1</formula>
    </cfRule>
    <cfRule type="cellIs" dxfId="48" priority="75" operator="equal">
      <formula>2</formula>
    </cfRule>
    <cfRule type="cellIs" dxfId="47" priority="76" operator="between">
      <formula>2</formula>
      <formula>3</formula>
    </cfRule>
    <cfRule type="cellIs" dxfId="46" priority="77" operator="lessThan">
      <formula>1</formula>
    </cfRule>
    <cfRule type="cellIs" dxfId="45" priority="78" operator="greaterThan">
      <formula>3</formula>
    </cfRule>
    <cfRule type="iconSet" priority="79">
      <iconSet iconSet="4Rating" showValue="0">
        <cfvo type="percent" val="0"/>
        <cfvo type="num" val="1"/>
        <cfvo type="num" val="2"/>
        <cfvo type="num" val="3"/>
      </iconSet>
    </cfRule>
    <cfRule type="iconSet" priority="80">
      <iconSet iconSet="5Rating">
        <cfvo type="percent" val="0"/>
        <cfvo type="percent" val="20"/>
        <cfvo type="percent" val="40"/>
        <cfvo type="percent" val="60"/>
        <cfvo type="percent" val="80"/>
      </iconSet>
    </cfRule>
  </conditionalFormatting>
  <conditionalFormatting sqref="E50">
    <cfRule type="cellIs" dxfId="44" priority="64" operator="lessThan">
      <formula>20</formula>
    </cfRule>
    <cfRule type="cellIs" dxfId="43" priority="65" operator="between">
      <formula>20</formula>
      <formula>80</formula>
    </cfRule>
    <cfRule type="cellIs" dxfId="42" priority="66" operator="greaterThan">
      <formula>80</formula>
    </cfRule>
    <cfRule type="iconSet" priority="67">
      <iconSet iconSet="5Rating" showValue="0">
        <cfvo type="percent" val="0"/>
        <cfvo type="percentile" val="20"/>
        <cfvo type="num" val="40"/>
        <cfvo type="num" val="60"/>
        <cfvo type="num" val="80"/>
      </iconSet>
    </cfRule>
    <cfRule type="iconSet" priority="68">
      <iconSet iconSet="5Rating" showValue="0">
        <cfvo type="percent" val="0"/>
        <cfvo type="percent" val="20"/>
        <cfvo type="percent" val="40"/>
        <cfvo type="percent" val="60"/>
        <cfvo type="percent" val="80"/>
      </iconSet>
    </cfRule>
    <cfRule type="iconSet" priority="70">
      <iconSet iconSet="5Rating">
        <cfvo type="percent" val="0"/>
        <cfvo type="percent" val="20"/>
        <cfvo type="percent" val="40"/>
        <cfvo type="percent" val="60"/>
        <cfvo type="percent" val="80"/>
      </iconSet>
    </cfRule>
    <cfRule type="iconSet" priority="71">
      <iconSet iconSet="5Rating" showValue="0">
        <cfvo type="percent" val="0"/>
        <cfvo type="percent" val="20"/>
        <cfvo type="percent" val="40"/>
        <cfvo type="percent" val="60"/>
        <cfvo type="percent" val="80"/>
      </iconSet>
    </cfRule>
    <cfRule type="iconSet" priority="72">
      <iconSet iconSet="5Rating">
        <cfvo type="percent" val="0"/>
        <cfvo type="percent" val="20"/>
        <cfvo type="percent" val="40"/>
        <cfvo type="percent" val="60"/>
        <cfvo type="percent" val="80"/>
      </iconSet>
    </cfRule>
  </conditionalFormatting>
  <conditionalFormatting sqref="E48">
    <cfRule type="cellIs" dxfId="41" priority="60" operator="between">
      <formula>20</formula>
      <formula>80</formula>
    </cfRule>
    <cfRule type="cellIs" dxfId="40" priority="61" operator="lessThan">
      <formula>20</formula>
    </cfRule>
    <cfRule type="cellIs" dxfId="39" priority="62" operator="greaterThan">
      <formula>80</formula>
    </cfRule>
    <cfRule type="iconSet" priority="63">
      <iconSet iconSet="5Rating" showValue="0">
        <cfvo type="percent" val="0"/>
        <cfvo type="num" val="20"/>
        <cfvo type="num" val="40"/>
        <cfvo type="num" val="60"/>
        <cfvo type="num" val="80"/>
      </iconSet>
    </cfRule>
  </conditionalFormatting>
  <conditionalFormatting sqref="E155">
    <cfRule type="cellIs" dxfId="38" priority="57" operator="between">
      <formula>0.2</formula>
      <formula>0.3</formula>
    </cfRule>
    <cfRule type="cellIs" dxfId="37" priority="58" operator="lessThan">
      <formula>0.2</formula>
    </cfRule>
    <cfRule type="cellIs" dxfId="36" priority="59" operator="greaterThan">
      <formula>0.3</formula>
    </cfRule>
  </conditionalFormatting>
  <conditionalFormatting sqref="E157">
    <cfRule type="cellIs" dxfId="35" priority="47" operator="greaterThan">
      <formula>0</formula>
    </cfRule>
    <cfRule type="cellIs" dxfId="34" priority="56" operator="equal">
      <formula>0</formula>
    </cfRule>
  </conditionalFormatting>
  <conditionalFormatting sqref="E85">
    <cfRule type="cellIs" dxfId="33" priority="51" operator="greaterThan">
      <formula>0</formula>
    </cfRule>
    <cfRule type="cellIs" dxfId="32" priority="54" operator="equal">
      <formula>0</formula>
    </cfRule>
  </conditionalFormatting>
  <conditionalFormatting sqref="E54">
    <cfRule type="cellIs" dxfId="31" priority="45" operator="greaterThan">
      <formula>0</formula>
    </cfRule>
    <cfRule type="cellIs" dxfId="30" priority="46" operator="equal">
      <formula>0</formula>
    </cfRule>
  </conditionalFormatting>
  <conditionalFormatting sqref="G56">
    <cfRule type="cellIs" dxfId="29" priority="44" operator="equal">
      <formula>0</formula>
    </cfRule>
  </conditionalFormatting>
  <conditionalFormatting sqref="G58">
    <cfRule type="cellIs" dxfId="28" priority="24" operator="between">
      <formula>0.25</formula>
      <formula>0.4</formula>
    </cfRule>
    <cfRule type="cellIs" dxfId="27" priority="25" operator="lessThan">
      <formula>0.25</formula>
    </cfRule>
    <cfRule type="cellIs" dxfId="26" priority="26" operator="greaterThan">
      <formula>0.4</formula>
    </cfRule>
    <cfRule type="cellIs" dxfId="25" priority="43" operator="equal">
      <formula>0</formula>
    </cfRule>
  </conditionalFormatting>
  <conditionalFormatting sqref="E101">
    <cfRule type="cellIs" dxfId="24" priority="38" operator="equal">
      <formula>1</formula>
    </cfRule>
    <cfRule type="cellIs" dxfId="23" priority="39" operator="equal">
      <formula>2</formula>
    </cfRule>
    <cfRule type="cellIs" dxfId="22" priority="40" operator="equal">
      <formula>3</formula>
    </cfRule>
    <cfRule type="iconSet" priority="42">
      <iconSet iconSet="3ArrowsGray" showValue="0">
        <cfvo type="percent" val="0"/>
        <cfvo type="num" val="0"/>
        <cfvo type="num" val="0"/>
      </iconSet>
    </cfRule>
  </conditionalFormatting>
  <conditionalFormatting sqref="E137">
    <cfRule type="cellIs" dxfId="21" priority="35" operator="lessThan">
      <formula>0.4</formula>
    </cfRule>
    <cfRule type="cellIs" dxfId="20" priority="36" operator="between">
      <formula>0.4</formula>
      <formula>0.6</formula>
    </cfRule>
    <cfRule type="cellIs" dxfId="19" priority="37" operator="greaterThan">
      <formula>0.6</formula>
    </cfRule>
  </conditionalFormatting>
  <conditionalFormatting sqref="E165">
    <cfRule type="cellIs" dxfId="18" priority="33" operator="greaterThan">
      <formula>0</formula>
    </cfRule>
    <cfRule type="cellIs" dxfId="17" priority="34" operator="equal">
      <formula>0</formula>
    </cfRule>
  </conditionalFormatting>
  <conditionalFormatting sqref="E161">
    <cfRule type="cellIs" dxfId="16" priority="30" operator="between">
      <formula>0.5</formula>
      <formula>1</formula>
    </cfRule>
    <cfRule type="cellIs" dxfId="15" priority="31" operator="lessThan">
      <formula>0.5</formula>
    </cfRule>
    <cfRule type="cellIs" dxfId="14" priority="32" operator="equal">
      <formula>1</formula>
    </cfRule>
  </conditionalFormatting>
  <conditionalFormatting sqref="E93">
    <cfRule type="cellIs" dxfId="13" priority="27" operator="between">
      <formula>0.5</formula>
      <formula>1</formula>
    </cfRule>
    <cfRule type="cellIs" dxfId="12" priority="28" operator="equal">
      <formula>1</formula>
    </cfRule>
    <cfRule type="cellIs" dxfId="11" priority="29" operator="lessThan">
      <formula>0.5</formula>
    </cfRule>
  </conditionalFormatting>
  <conditionalFormatting sqref="E67">
    <cfRule type="containsText" dxfId="10" priority="22" operator="containsText" text="Plus">
      <formula>NOT(ISERROR(SEARCH("Plus",E67)))</formula>
    </cfRule>
    <cfRule type="containsText" dxfId="9" priority="23" operator="containsText" text="Moins">
      <formula>NOT(ISERROR(SEARCH("Moins",E67)))</formula>
    </cfRule>
  </conditionalFormatting>
  <conditionalFormatting sqref="E71">
    <cfRule type="cellIs" dxfId="8" priority="20" operator="greaterThan">
      <formula>5</formula>
    </cfRule>
    <cfRule type="cellIs" dxfId="7" priority="21" operator="lessThan">
      <formula>5</formula>
    </cfRule>
  </conditionalFormatting>
  <conditionalFormatting sqref="E73">
    <cfRule type="cellIs" dxfId="6" priority="17" operator="greaterThan">
      <formula>0.05</formula>
    </cfRule>
    <cfRule type="cellIs" dxfId="5" priority="18" operator="between">
      <formula>0.03</formula>
      <formula>0.05</formula>
    </cfRule>
    <cfRule type="cellIs" dxfId="4" priority="19" operator="lessThan">
      <formula>0.03</formula>
    </cfRule>
  </conditionalFormatting>
  <conditionalFormatting sqref="E97">
    <cfRule type="cellIs" dxfId="3" priority="13" operator="lessThan">
      <formula>2</formula>
    </cfRule>
    <cfRule type="cellIs" dxfId="2" priority="14" operator="equal">
      <formula>2</formula>
    </cfRule>
    <cfRule type="cellIs" dxfId="1" priority="15" operator="equal">
      <formula>3</formula>
    </cfRule>
  </conditionalFormatting>
  <conditionalFormatting sqref="E33">
    <cfRule type="iconSet" priority="2">
      <iconSet iconSet="3Symbols" showValue="0">
        <cfvo type="percent" val="0"/>
        <cfvo type="num" val="0" gte="0"/>
        <cfvo type="num" val="1" gte="0"/>
      </iconSet>
    </cfRule>
    <cfRule type="iconSet" priority="9">
      <iconSet iconSet="3Symbols2">
        <cfvo type="percent" val="0"/>
        <cfvo type="percent" val="33"/>
        <cfvo type="percent" val="67"/>
      </iconSet>
    </cfRule>
  </conditionalFormatting>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18BD2D91-CF24-450C-9C77-6ACE659AA45A}">
            <x14:dataBar minLength="0" maxLength="100" gradient="0">
              <x14:cfvo type="num">
                <xm:f>0</xm:f>
              </x14:cfvo>
              <x14:cfvo type="num">
                <xm:f>100</xm:f>
              </x14:cfvo>
              <x14:negativeFillColor rgb="FFFF0000"/>
              <x14:axisColor rgb="FF000000"/>
            </x14:dataBar>
          </x14:cfRule>
          <x14:cfRule type="dataBar" id="{C46D629D-52BA-46C2-B767-106F9EE08293}">
            <x14:dataBar minLength="0" maxLength="100" gradient="0">
              <x14:cfvo type="num">
                <xm:f>0</xm:f>
              </x14:cfvo>
              <x14:cfvo type="num">
                <xm:f>100</xm:f>
              </x14:cfvo>
              <x14:negativeFillColor rgb="FFFF0000"/>
              <x14:axisColor rgb="FF000000"/>
            </x14:dataBar>
          </x14:cfRule>
          <x14:cfRule type="dataBar" id="{CA384B81-E57D-4234-87BC-5375F72B0054}">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D59F2C59-6E33-44F8-B78D-D756BB298B6D}">
            <x14:dataBar minLength="0" maxLength="100" gradient="0">
              <x14:cfvo type="num">
                <xm:f>0</xm:f>
              </x14:cfvo>
              <x14:cfvo type="num">
                <xm:f>100</xm:f>
              </x14:cfvo>
              <x14:negativeFillColor rgb="FFFF0000"/>
              <x14:axisColor rgb="FF000000"/>
            </x14:dataBar>
          </x14:cfRule>
          <x14:cfRule type="dataBar" id="{6CB7B118-E0C9-44E5-8666-B3418AF46632}">
            <x14:dataBar minLength="0" maxLength="100" gradient="0">
              <x14:cfvo type="autoMin"/>
              <x14:cfvo type="autoMax"/>
              <x14:negativeFillColor rgb="FFFF0000"/>
              <x14:axisColor rgb="FF000000"/>
            </x14:dataBar>
          </x14:cfRule>
          <xm:sqref>D18</xm:sqref>
        </x14:conditionalFormatting>
        <x14:conditionalFormatting xmlns:xm="http://schemas.microsoft.com/office/excel/2006/main">
          <x14:cfRule type="dataBar" id="{68C17061-F009-49F8-87DD-59247009153B}">
            <x14:dataBar minLength="0" maxLength="100" gradient="0">
              <x14:cfvo type="num">
                <xm:f>0</xm:f>
              </x14:cfvo>
              <x14:cfvo type="num">
                <xm:f>100</xm:f>
              </x14:cfvo>
              <x14:negativeFillColor rgb="FFFF0000"/>
              <x14:axisColor rgb="FF000000"/>
            </x14:dataBar>
          </x14:cfRule>
          <x14:cfRule type="dataBar" id="{D25E62EB-84D2-4F4D-BFE8-DCEBACA56FB5}">
            <x14:dataBar minLength="0" maxLength="100" gradient="0">
              <x14:cfvo type="num">
                <xm:f>0</xm:f>
              </x14:cfvo>
              <x14:cfvo type="num">
                <xm:f>100</xm:f>
              </x14:cfvo>
              <x14:negativeFillColor rgb="FFFF0000"/>
              <x14:axisColor rgb="FF000000"/>
            </x14:dataBar>
          </x14:cfRule>
          <x14:cfRule type="dataBar" id="{FBC47CE3-4454-46E4-9079-48D248E1F3A7}">
            <x14:dataBar minLength="0" maxLength="100" gradient="0">
              <x14:cfvo type="autoMin"/>
              <x14:cfvo type="autoMax"/>
              <x14:negativeFillColor rgb="FFFF0000"/>
              <x14:axisColor rgb="FF000000"/>
            </x14:dataBar>
          </x14:cfRule>
          <xm:sqref>C4</xm:sqref>
        </x14:conditionalFormatting>
        <x14:conditionalFormatting xmlns:xm="http://schemas.microsoft.com/office/excel/2006/main">
          <x14:cfRule type="dataBar" id="{FB48C488-8EC0-4A62-B8E5-0FC662E69BEB}">
            <x14:dataBar minLength="0" maxLength="100" gradient="0">
              <x14:cfvo type="num">
                <xm:f>0</xm:f>
              </x14:cfvo>
              <x14:cfvo type="num">
                <xm:f>100</xm:f>
              </x14:cfvo>
              <x14:negativeFillColor rgb="FFFF0000"/>
              <x14:axisColor rgb="FF000000"/>
            </x14:dataBar>
          </x14:cfRule>
          <x14:cfRule type="dataBar" id="{D1CF6890-E103-4616-964D-C19D63998223}">
            <x14:dataBar minLength="0" maxLength="100" gradient="0" direction="leftToRight">
              <x14:cfvo type="autoMin"/>
              <x14:cfvo type="autoMax"/>
              <x14:negativeFillColor rgb="FFFF0000"/>
              <x14:axisColor rgb="FF000000"/>
            </x14:dataBar>
          </x14:cfRule>
          <x14:cfRule type="dataBar" id="{8AF4EAA9-0810-4910-AAD4-9D326E61523F}">
            <x14:dataBar minLength="0" maxLength="100" gradient="0">
              <x14:cfvo type="autoMin"/>
              <x14:cfvo type="autoMax"/>
              <x14:negativeFillColor rgb="FFFF0000"/>
              <x14:axisColor rgb="FF000000"/>
            </x14:dataBar>
          </x14:cfRule>
          <x14:cfRule type="dataBar" id="{F50D7BAC-8368-4CC3-89F8-AFEF2FD0CFD2}">
            <x14:dataBar minLength="0" maxLength="100" gradient="0">
              <x14:cfvo type="num">
                <xm:f>0</xm:f>
              </x14:cfvo>
              <x14:cfvo type="num">
                <xm:f>100</xm:f>
              </x14:cfvo>
              <x14:negativeFillColor rgb="FFFF0000"/>
              <x14:axisColor rgb="FF000000"/>
            </x14:dataBar>
          </x14:cfRule>
          <xm:sqref>C6</xm:sqref>
        </x14:conditionalFormatting>
        <x14:conditionalFormatting xmlns:xm="http://schemas.microsoft.com/office/excel/2006/main">
          <x14:cfRule type="dataBar" id="{90DAD0A2-5353-414A-ABB1-3A1BF183454E}">
            <x14:dataBar minLength="0" maxLength="100" gradient="0">
              <x14:cfvo type="num">
                <xm:f>0</xm:f>
              </x14:cfvo>
              <x14:cfvo type="num">
                <xm:f>100</xm:f>
              </x14:cfvo>
              <x14:negativeFillColor rgb="FFFF0000"/>
              <x14:axisColor rgb="FF000000"/>
            </x14:dataBar>
          </x14:cfRule>
          <x14:cfRule type="dataBar" id="{8F95A2EE-AF35-4141-B733-D26BA2E98024}">
            <x14:dataBar minLength="0" maxLength="100" gradient="0">
              <x14:cfvo type="num">
                <xm:f>0</xm:f>
              </x14:cfvo>
              <x14:cfvo type="num">
                <xm:f>100</xm:f>
              </x14:cfvo>
              <x14:negativeFillColor rgb="FFFF0000"/>
              <x14:axisColor rgb="FF000000"/>
            </x14:dataBar>
          </x14:cfRule>
          <xm:sqref>C13</xm:sqref>
        </x14:conditionalFormatting>
        <x14:conditionalFormatting xmlns:xm="http://schemas.microsoft.com/office/excel/2006/main">
          <x14:cfRule type="dataBar" id="{1C1DBC52-D223-475C-AFDE-870360D95BDA}">
            <x14:dataBar minLength="0" maxLength="100" gradient="0">
              <x14:cfvo type="num">
                <xm:f>0</xm:f>
              </x14:cfvo>
              <x14:cfvo type="num">
                <xm:f>100</xm:f>
              </x14:cfvo>
              <x14:negativeFillColor rgb="FFFF0000"/>
              <x14:axisColor rgb="FF000000"/>
            </x14:dataBar>
          </x14:cfRule>
          <x14:cfRule type="dataBar" id="{36F09E11-042F-4C18-AEE0-9534095A1B01}">
            <x14:dataBar minLength="0" maxLength="100" gradient="0">
              <x14:cfvo type="num">
                <xm:f>0</xm:f>
              </x14:cfvo>
              <x14:cfvo type="num">
                <xm:f>100</xm:f>
              </x14:cfvo>
              <x14:negativeFillColor rgb="FFFF0000"/>
              <x14:axisColor rgb="FF000000"/>
            </x14:dataBar>
          </x14:cfRule>
          <xm:sqref>C10</xm:sqref>
        </x14:conditionalFormatting>
        <x14:conditionalFormatting xmlns:xm="http://schemas.microsoft.com/office/excel/2006/main">
          <x14:cfRule type="dataBar" id="{C9EA7F51-EA36-4C43-AE8E-43156B801364}">
            <x14:dataBar minLength="0" maxLength="100" gradient="0">
              <x14:cfvo type="num">
                <xm:f>0</xm:f>
              </x14:cfvo>
              <x14:cfvo type="num">
                <xm:f>100</xm:f>
              </x14:cfvo>
              <x14:negativeFillColor rgb="FFFF0000"/>
              <x14:axisColor rgb="FF000000"/>
            </x14:dataBar>
          </x14:cfRule>
          <x14:cfRule type="dataBar" id="{ACFCE26C-5B26-4F0A-AFD8-1B86DCEE4D8E}">
            <x14:dataBar minLength="0" maxLength="100" gradient="0">
              <x14:cfvo type="autoMin"/>
              <x14:cfvo type="autoMax"/>
              <x14:negativeFillColor rgb="FFFF0000"/>
              <x14:axisColor rgb="FF000000"/>
            </x14:dataBar>
          </x14:cfRule>
          <xm:sqref>C8</xm:sqref>
        </x14:conditionalFormatting>
        <x14:conditionalFormatting xmlns:xm="http://schemas.microsoft.com/office/excel/2006/main">
          <x14:cfRule type="iconSet" priority="127" id="{5B6753DF-0FB8-4E5B-93C0-B8143904044B}">
            <x14:iconSet iconSet="3Symbols2" showValue="0" custom="1">
              <x14:cfvo type="percent">
                <xm:f>0</xm:f>
              </x14:cfvo>
              <x14:cfvo type="num">
                <xm:f>0</xm:f>
              </x14:cfvo>
              <x14:cfvo type="num">
                <xm:f>0.25</xm:f>
              </x14:cfvo>
              <x14:cfIcon iconSet="3Symbols2" iconId="0"/>
              <x14:cfIcon iconSet="3Symbols2" iconId="0"/>
              <x14:cfIcon iconSet="3Symbols2" iconId="2"/>
            </x14:iconSet>
          </x14:cfRule>
          <x14:cfRule type="iconSet" priority="128" id="{93132F01-84FC-4309-A987-EBF89D175585}">
            <x14:iconSet iconSet="3Symbols2" showValue="0" custom="1">
              <x14:cfvo type="percent">
                <xm:f>0</xm:f>
              </x14:cfvo>
              <x14:cfvo type="num">
                <xm:f>0</xm:f>
              </x14:cfvo>
              <x14:cfvo type="num">
                <xm:f>"à,25"</xm:f>
              </x14:cfvo>
              <x14:cfIcon iconSet="3Symbols2" iconId="0"/>
              <x14:cfIcon iconSet="3Symbols2" iconId="0"/>
              <x14:cfIcon iconSet="3Symbols2" iconId="2"/>
            </x14:iconSet>
          </x14:cfRule>
          <xm:sqref>F23</xm:sqref>
        </x14:conditionalFormatting>
        <x14:conditionalFormatting xmlns:xm="http://schemas.microsoft.com/office/excel/2006/main">
          <x14:cfRule type="iconSet" priority="129" id="{4A8E71A7-0BC3-4929-BADC-D8EDFDAB4C9E}">
            <x14:iconSet iconSet="3Symbols2" showValue="0" custom="1">
              <x14:cfvo type="percent">
                <xm:f>0</xm:f>
              </x14:cfvo>
              <x14:cfvo type="num">
                <xm:f>0</xm:f>
              </x14:cfvo>
              <x14:cfvo type="num">
                <xm:f>0.3</xm:f>
              </x14:cfvo>
              <x14:cfIcon iconSet="3Symbols2" iconId="0"/>
              <x14:cfIcon iconSet="3Symbols2" iconId="0"/>
              <x14:cfIcon iconSet="3Symbols2" iconId="2"/>
            </x14:iconSet>
          </x14:cfRule>
          <xm:sqref>F25</xm:sqref>
        </x14:conditionalFormatting>
        <x14:conditionalFormatting xmlns:xm="http://schemas.microsoft.com/office/excel/2006/main">
          <x14:cfRule type="iconSet" priority="158" id="{5293E818-97DF-4F36-BF79-213C5B69DFC2}">
            <x14:iconSet iconSet="3ArrowsGray" showValue="0" custom="1">
              <x14:cfvo type="percent">
                <xm:f>0</xm:f>
              </x14:cfvo>
              <x14:cfvo type="num">
                <xm:f>1</xm:f>
              </x14:cfvo>
              <x14:cfvo type="num">
                <xm:f>3</xm:f>
              </x14:cfvo>
              <x14:cfIcon iconSet="3ArrowsGray" iconId="1"/>
              <x14:cfIcon iconSet="3ArrowsGray" iconId="2"/>
              <x14:cfIcon iconSet="3ArrowsGray" iconId="0"/>
            </x14:iconSet>
          </x14:cfRule>
          <x14:cfRule type="iconSet" priority="159" id="{A0CAA764-48D4-467E-90BB-9F16FF89FA08}">
            <x14:iconSet iconSet="3ArrowsGray" showValue="0" custom="1">
              <x14:cfvo type="percent">
                <xm:f>0</xm:f>
              </x14:cfvo>
              <x14:cfvo type="num">
                <xm:f>1</xm:f>
              </x14:cfvo>
              <x14:cfvo type="num">
                <xm:f>3</xm:f>
              </x14:cfvo>
              <x14:cfIcon iconSet="3ArrowsGray" iconId="2"/>
              <x14:cfIcon iconSet="3ArrowsGray" iconId="1"/>
              <x14:cfIcon iconSet="3ArrowsGray" iconId="0"/>
            </x14:iconSet>
          </x14:cfRule>
          <x14:cfRule type="iconSet" priority="160" id="{DC96911A-2376-417E-871F-965BAD29E91B}">
            <x14:iconSet iconSet="3ArrowsGray" showValue="0" custom="1">
              <x14:cfvo type="percent">
                <xm:f>0</xm:f>
              </x14:cfvo>
              <x14:cfvo type="num" gte="0">
                <xm:f>0</xm:f>
              </x14:cfvo>
              <x14:cfvo type="num">
                <xm:f>3</xm:f>
              </x14:cfvo>
              <x14:cfIcon iconSet="3ArrowsGray" iconId="0"/>
              <x14:cfIcon iconSet="3ArrowsGray" iconId="1"/>
              <x14:cfIcon iconSet="3ArrowsGray" iconId="0"/>
            </x14:iconSet>
          </x14:cfRule>
          <x14:cfRule type="iconSet" priority="161" id="{962950BE-0C64-496A-86BB-9AF016E28100}">
            <x14:iconSet iconSet="3ArrowsGray" showValue="0" custom="1">
              <x14:cfvo type="percent">
                <xm:f>0</xm:f>
              </x14:cfvo>
              <x14:cfvo type="num">
                <xm:f>1</xm:f>
              </x14:cfvo>
              <x14:cfvo type="num">
                <xm:f>3</xm:f>
              </x14:cfvo>
              <x14:cfIcon iconSet="3ArrowsGray" iconId="0"/>
              <x14:cfIcon iconSet="3ArrowsGray" iconId="1"/>
              <x14:cfIcon iconSet="3ArrowsGray" iconId="0"/>
            </x14:iconSet>
          </x14:cfRule>
          <xm:sqref>E121</xm:sqref>
        </x14:conditionalFormatting>
        <x14:conditionalFormatting xmlns:xm="http://schemas.microsoft.com/office/excel/2006/main">
          <x14:cfRule type="iconSet" priority="193" id="{41E9FB39-6F3B-4E7A-910C-8D20D6B5790D}">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E30:F31</xm:sqref>
        </x14:conditionalFormatting>
        <x14:conditionalFormatting xmlns:xm="http://schemas.microsoft.com/office/excel/2006/main">
          <x14:cfRule type="iconSet" priority="192" id="{6CA0DFBC-2B66-4066-A2B5-C36864CB62FF}">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E35:G35 E36:F37</xm:sqref>
        </x14:conditionalFormatting>
        <x14:conditionalFormatting xmlns:xm="http://schemas.microsoft.com/office/excel/2006/main">
          <x14:cfRule type="expression" priority="177" id="{5CC00501-B4BD-4174-8A61-4E2A91F04623}">
            <xm:f>si+Base!$Y$5=1</xm:f>
            <x14:dxf/>
          </x14:cfRule>
          <xm:sqref>E65:G65</xm:sqref>
        </x14:conditionalFormatting>
        <x14:conditionalFormatting xmlns:xm="http://schemas.microsoft.com/office/excel/2006/main">
          <x14:cfRule type="iconSet" priority="153" id="{81FB1182-C6D5-4BE5-B831-B7BEF6016BDA}">
            <x14:iconSet iconSet="3ArrowsGray" showValue="0" custom="1">
              <x14:cfvo type="percent">
                <xm:f>0</xm:f>
              </x14:cfvo>
              <x14:cfvo type="num">
                <xm:f>1</xm:f>
              </x14:cfvo>
              <x14:cfvo type="num">
                <xm:f>2</xm:f>
              </x14:cfvo>
              <x14:cfIcon iconSet="3ArrowsGray" iconId="2"/>
              <x14:cfIcon iconSet="3ArrowsGray" iconId="1"/>
              <x14:cfIcon iconSet="3ArrowsGray" iconId="0"/>
            </x14:iconSet>
          </x14:cfRule>
          <xm:sqref>E133</xm:sqref>
        </x14:conditionalFormatting>
        <x14:conditionalFormatting xmlns:xm="http://schemas.microsoft.com/office/excel/2006/main">
          <x14:cfRule type="cellIs" priority="130" operator="greaterThan" id="{A67F9304-C786-4B0D-AC8D-59649E41FD94}">
            <xm:f>Base!$AC$1&gt;=50</xm:f>
            <x14:dxf>
              <font>
                <color rgb="FF006100"/>
              </font>
              <fill>
                <patternFill>
                  <bgColor rgb="FFC6EFCE"/>
                </patternFill>
              </fill>
            </x14:dxf>
          </x14:cfRule>
          <xm:sqref>N181</xm:sqref>
        </x14:conditionalFormatting>
        <x14:conditionalFormatting xmlns:xm="http://schemas.microsoft.com/office/excel/2006/main">
          <x14:cfRule type="iconSet" priority="101" id="{6636EC9A-D9B1-47CB-99A7-46E920C40EAA}">
            <x14:iconSet iconSet="3Symbols2" showValue="0" custom="1">
              <x14:cfvo type="percent">
                <xm:f>0</xm:f>
              </x14:cfvo>
              <x14:cfvo type="num">
                <xm:f>0</xm:f>
              </x14:cfvo>
              <x14:cfvo type="num">
                <xm:f>25</xm:f>
              </x14:cfvo>
              <x14:cfIcon iconSet="3Symbols2" iconId="0"/>
              <x14:cfIcon iconSet="3Symbols2" iconId="0"/>
              <x14:cfIcon iconSet="3Symbols2" iconId="2"/>
            </x14:iconSet>
          </x14:cfRule>
          <xm:sqref>E23</xm:sqref>
        </x14:conditionalFormatting>
        <x14:conditionalFormatting xmlns:xm="http://schemas.microsoft.com/office/excel/2006/main">
          <x14:cfRule type="iconSet" priority="100" id="{8446EC7C-EC71-4A73-B56E-8E4C67A85B1A}">
            <x14:iconSet iconSet="3Symbols2" showValue="0" custom="1">
              <x14:cfvo type="percent">
                <xm:f>0</xm:f>
              </x14:cfvo>
              <x14:cfvo type="num">
                <xm:f>0</xm:f>
              </x14:cfvo>
              <x14:cfvo type="num">
                <xm:f>30</xm:f>
              </x14:cfvo>
              <x14:cfIcon iconSet="3Symbols2" iconId="0"/>
              <x14:cfIcon iconSet="3Symbols2" iconId="0"/>
              <x14:cfIcon iconSet="3Symbols2" iconId="2"/>
            </x14:iconSet>
          </x14:cfRule>
          <xm:sqref>E25</xm:sqref>
        </x14:conditionalFormatting>
        <x14:conditionalFormatting xmlns:xm="http://schemas.microsoft.com/office/excel/2006/main">
          <x14:cfRule type="iconSet" priority="99" id="{F7C1EE90-F37F-4EC6-9ED2-A4332A590AEF}">
            <x14:iconSet iconSet="3Symbols2" showValue="0" custom="1">
              <x14:cfvo type="percent">
                <xm:f>0</xm:f>
              </x14:cfvo>
              <x14:cfvo type="num">
                <xm:f>0</xm:f>
              </x14:cfvo>
              <x14:cfvo type="num">
                <xm:f>100</xm:f>
              </x14:cfvo>
              <x14:cfIcon iconSet="3Symbols2" iconId="0"/>
              <x14:cfIcon iconSet="3Symbols2" iconId="0"/>
              <x14:cfIcon iconSet="3Symbols2" iconId="2"/>
            </x14:iconSet>
          </x14:cfRule>
          <xm:sqref>E27:E28</xm:sqref>
        </x14:conditionalFormatting>
        <x14:conditionalFormatting xmlns:xm="http://schemas.microsoft.com/office/excel/2006/main">
          <x14:cfRule type="iconSet" priority="97" id="{2756D47A-5054-4CFF-889C-B9FFEC411A06}">
            <x14:iconSet iconSet="3Symbols2" showValue="0" custom="1">
              <x14:cfvo type="percent">
                <xm:f>0</xm:f>
              </x14:cfvo>
              <x14:cfvo type="num">
                <xm:f>0</xm:f>
              </x14:cfvo>
              <x14:cfvo type="num">
                <xm:f>100</xm:f>
              </x14:cfvo>
              <x14:cfIcon iconSet="3Symbols2" iconId="0"/>
              <x14:cfIcon iconSet="3Symbols2" iconId="0"/>
              <x14:cfIcon iconSet="3Symbols2" iconId="2"/>
            </x14:iconSet>
          </x14:cfRule>
          <xm:sqref>E30:E31</xm:sqref>
        </x14:conditionalFormatting>
        <x14:conditionalFormatting xmlns:xm="http://schemas.microsoft.com/office/excel/2006/main">
          <x14:cfRule type="iconSet" priority="96" id="{82BDDE0F-EE42-4115-BBBA-102EF8931F73}">
            <x14:iconSet iconSet="3Symbols2" showValue="0" custom="1">
              <x14:cfvo type="percent">
                <xm:f>0</xm:f>
              </x14:cfvo>
              <x14:cfvo type="num">
                <xm:f>0</xm:f>
              </x14:cfvo>
              <x14:cfvo type="num">
                <xm:f>100</xm:f>
              </x14:cfvo>
              <x14:cfIcon iconSet="3Symbols2" iconId="0"/>
              <x14:cfIcon iconSet="3Symbols2" iconId="0"/>
              <x14:cfIcon iconSet="3Symbols2" iconId="2"/>
            </x14:iconSet>
          </x14:cfRule>
          <xm:sqref>E35:E37</xm:sqref>
        </x14:conditionalFormatting>
        <x14:conditionalFormatting xmlns:xm="http://schemas.microsoft.com/office/excel/2006/main">
          <x14:cfRule type="iconSet" priority="41" id="{21DAE33D-CFBA-4883-A19D-D9F4A2B51EA6}">
            <x14:iconSet iconSet="3ArrowsGray" showValue="0" custom="1">
              <x14:cfvo type="percent">
                <xm:f>0</xm:f>
              </x14:cfvo>
              <x14:cfvo type="num">
                <xm:f>2</xm:f>
              </x14:cfvo>
              <x14:cfvo type="num">
                <xm:f>3</xm:f>
              </x14:cfvo>
              <x14:cfIcon iconSet="3ArrowsGray" iconId="2"/>
              <x14:cfIcon iconSet="3ArrowsGray" iconId="1"/>
              <x14:cfIcon iconSet="3ArrowsGray" iconId="0"/>
            </x14:iconSet>
          </x14:cfRule>
          <xm:sqref>E101</xm:sqref>
        </x14:conditionalFormatting>
        <x14:conditionalFormatting xmlns:xm="http://schemas.microsoft.com/office/excel/2006/main">
          <x14:cfRule type="iconSet" priority="16" id="{6EC543C2-1839-410B-B9E3-28B4C5FCB09D}">
            <x14:iconSet iconSet="3ArrowsGray" showValue="0" custom="1">
              <x14:cfvo type="percent">
                <xm:f>0</xm:f>
              </x14:cfvo>
              <x14:cfvo type="num">
                <xm:f>2</xm:f>
              </x14:cfvo>
              <x14:cfvo type="num">
                <xm:f>3</xm:f>
              </x14:cfvo>
              <x14:cfIcon iconSet="3ArrowsGray" iconId="2"/>
              <x14:cfIcon iconSet="3ArrowsGray" iconId="1"/>
              <x14:cfIcon iconSet="3ArrowsGray" iconId="0"/>
            </x14:iconSet>
          </x14:cfRule>
          <xm:sqref>E97</xm:sqref>
        </x14:conditionalFormatting>
        <x14:conditionalFormatting xmlns:xm="http://schemas.microsoft.com/office/excel/2006/main">
          <x14:cfRule type="iconSet" priority="1" id="{428DFDD5-1523-4A67-8857-4E93DC79F10A}">
            <x14:iconSet iconSet="3Symbols2" showValue="0" custom="1">
              <x14:cfvo type="percent">
                <xm:f>0</xm:f>
              </x14:cfvo>
              <x14:cfvo type="num" gte="0">
                <xm:f>1</xm:f>
              </x14:cfvo>
              <x14:cfvo type="num">
                <xm:f>1</xm:f>
              </x14:cfvo>
              <x14:cfIcon iconSet="3Symbols2" iconId="0"/>
              <x14:cfIcon iconSet="3Symbols2" iconId="0"/>
              <x14:cfIcon iconSet="3Symbols2" iconId="2"/>
            </x14:iconSet>
          </x14:cfRule>
          <x14:cfRule type="iconSet" priority="5" id="{E8E0F3F2-3D95-4377-BD71-DAB18F4991E1}">
            <x14:iconSet iconSet="3Symbols2" showValue="0" custom="1">
              <x14:cfvo type="percent">
                <xm:f>0</xm:f>
              </x14:cfvo>
              <x14:cfvo type="num">
                <xm:f>1</xm:f>
              </x14:cfvo>
              <x14:cfvo type="num" gte="0">
                <xm:f>1</xm:f>
              </x14:cfvo>
              <x14:cfIcon iconSet="3Symbols2" iconId="2"/>
              <x14:cfIcon iconSet="3Symbols2" iconId="2"/>
              <x14:cfIcon iconSet="3Symbols2" iconId="0"/>
            </x14:iconSet>
          </x14:cfRule>
          <x14:cfRule type="iconSet" priority="8" id="{0EA41E64-29A7-4F89-AA93-6D101BF45889}">
            <x14:iconSet iconSet="3Symbols2" custom="1">
              <x14:cfvo type="percent">
                <xm:f>0</xm:f>
              </x14:cfvo>
              <x14:cfvo type="percent">
                <xm:f>0</xm:f>
              </x14:cfvo>
              <x14:cfvo type="percent" gte="0">
                <xm:f>1</xm:f>
              </x14:cfvo>
              <x14:cfIcon iconSet="3Symbols2" iconId="0"/>
              <x14:cfIcon iconSet="3Symbols2" iconId="0"/>
              <x14:cfIcon iconSet="3Symbols2" iconId="2"/>
            </x14:iconSet>
          </x14:cfRule>
          <xm:sqref>E33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AC39"/>
  <sheetViews>
    <sheetView topLeftCell="A9" workbookViewId="0">
      <selection activeCell="L25" sqref="L25:L35"/>
    </sheetView>
  </sheetViews>
  <sheetFormatPr baseColWidth="10" defaultRowHeight="15" x14ac:dyDescent="0.25"/>
  <cols>
    <col min="1" max="1" width="22.85546875" customWidth="1"/>
    <col min="9" max="9" width="11.42578125" customWidth="1"/>
  </cols>
  <sheetData>
    <row r="1" spans="1:29" x14ac:dyDescent="0.25">
      <c r="A1" s="28"/>
      <c r="B1" s="386" t="s">
        <v>112</v>
      </c>
      <c r="C1" s="386"/>
      <c r="D1" s="386"/>
      <c r="F1" s="386" t="s">
        <v>115</v>
      </c>
      <c r="G1" s="386"/>
      <c r="H1" s="386"/>
      <c r="J1" s="386" t="s">
        <v>119</v>
      </c>
      <c r="K1" s="386"/>
      <c r="L1" s="386"/>
      <c r="N1" s="386" t="s">
        <v>118</v>
      </c>
      <c r="O1" s="386"/>
      <c r="P1" s="386"/>
      <c r="R1" s="386" t="s">
        <v>117</v>
      </c>
      <c r="S1" s="386"/>
      <c r="T1" s="386"/>
      <c r="W1" s="58" t="s">
        <v>177</v>
      </c>
      <c r="X1" s="57" t="s">
        <v>28</v>
      </c>
      <c r="Y1" t="s">
        <v>45</v>
      </c>
      <c r="Z1" t="s">
        <v>98</v>
      </c>
      <c r="AA1">
        <f>IF('B Familles'!H163=Base!Z1,3,0)</f>
        <v>0</v>
      </c>
      <c r="AC1">
        <f>SUM('B Familles'!H305:H306)</f>
        <v>0</v>
      </c>
    </row>
    <row r="2" spans="1:29" x14ac:dyDescent="0.25">
      <c r="B2" s="27" t="s">
        <v>111</v>
      </c>
      <c r="C2" s="27" t="s">
        <v>114</v>
      </c>
      <c r="D2" s="27" t="s">
        <v>113</v>
      </c>
      <c r="F2" s="27" t="s">
        <v>111</v>
      </c>
      <c r="G2" s="27" t="s">
        <v>114</v>
      </c>
      <c r="H2" s="27" t="s">
        <v>113</v>
      </c>
      <c r="J2" s="27" t="s">
        <v>111</v>
      </c>
      <c r="K2" s="27" t="s">
        <v>114</v>
      </c>
      <c r="L2" s="27" t="s">
        <v>113</v>
      </c>
      <c r="N2" s="27" t="s">
        <v>111</v>
      </c>
      <c r="O2" s="27"/>
      <c r="P2" s="27" t="s">
        <v>113</v>
      </c>
      <c r="R2" s="27" t="s">
        <v>111</v>
      </c>
      <c r="S2" s="27" t="s">
        <v>114</v>
      </c>
      <c r="T2" s="27" t="s">
        <v>113</v>
      </c>
      <c r="V2" s="50"/>
      <c r="W2" s="58" t="s">
        <v>56</v>
      </c>
      <c r="X2" s="58" t="s">
        <v>29</v>
      </c>
      <c r="Y2" s="58" t="s">
        <v>270</v>
      </c>
      <c r="Z2" s="68" t="s">
        <v>294</v>
      </c>
      <c r="AA2">
        <f>IF(Base!G129=Base!Z2,1,0)</f>
        <v>0</v>
      </c>
      <c r="AB2">
        <f>SUM(AA1:AA3)</f>
        <v>0</v>
      </c>
    </row>
    <row r="3" spans="1:29" x14ac:dyDescent="0.25">
      <c r="B3" s="27">
        <f>SUM('B Familles'!I12,'B Familles'!I13,'B Familles'!I14,'B Familles'!I19)</f>
        <v>0</v>
      </c>
      <c r="C3" s="27">
        <f t="shared" ref="C3:C17" si="0">IF(B3=0,0,1)</f>
        <v>0</v>
      </c>
      <c r="D3" s="416">
        <f>SUM(C3:C17)/15*100</f>
        <v>0</v>
      </c>
      <c r="F3">
        <f>SUM('B Familles'!I7,'B Familles'!I8,'B Familles'!I11,'B Familles'!I15,'B Familles'!I16,'B Familles'!I20)</f>
        <v>0</v>
      </c>
      <c r="G3" s="27">
        <f t="shared" ref="G3:G17" si="1">IF(F3=0,0,1)</f>
        <v>0</v>
      </c>
      <c r="H3" s="416">
        <f>SUM(Base!G3:G17)/15*100</f>
        <v>0</v>
      </c>
      <c r="J3" s="278">
        <f>SUM('B Familles'!I5,'B Familles'!I6)</f>
        <v>0</v>
      </c>
      <c r="K3" s="27">
        <f t="shared" ref="K3:K15" si="2">IF(J3=0,0,1)</f>
        <v>0</v>
      </c>
      <c r="L3" s="416">
        <f>SUM(K3:K15)/13*100</f>
        <v>0</v>
      </c>
      <c r="N3" s="27">
        <f>SUM('B Familles'!I34,'B Familles'!I38,'B Familles'!I39)</f>
        <v>0</v>
      </c>
      <c r="P3" s="416">
        <f>SUM(N3:N7)*10</f>
        <v>0</v>
      </c>
      <c r="R3" s="278">
        <f>SUM('B Familles'!I88,'B Familles'!I92,'B Familles'!I93,'B Familles'!I95)</f>
        <v>0</v>
      </c>
      <c r="S3" s="278">
        <f>IF(R3=0,0,1)</f>
        <v>0</v>
      </c>
      <c r="T3" s="416">
        <f>SUM(S3:S8)/6*100</f>
        <v>0</v>
      </c>
      <c r="Z3" t="s">
        <v>99</v>
      </c>
      <c r="AA3">
        <f>IF('B Familles'!H163=Base!Z3,1,0)</f>
        <v>0</v>
      </c>
    </row>
    <row r="4" spans="1:29" x14ac:dyDescent="0.25">
      <c r="B4" s="27">
        <f>SUM('B Familles'!G34,'B Familles'!G35,'B Familles'!G36,'B Familles'!G37,'B Familles'!G38,'B Familles'!G39,'B Familles'!G40,'B Familles'!G41)</f>
        <v>0</v>
      </c>
      <c r="C4" s="270">
        <f t="shared" si="0"/>
        <v>0</v>
      </c>
      <c r="D4" s="416"/>
      <c r="F4">
        <f>SUM('B Familles'!I33)</f>
        <v>0</v>
      </c>
      <c r="G4" s="268">
        <f t="shared" si="1"/>
        <v>0</v>
      </c>
      <c r="H4" s="416"/>
      <c r="J4" s="278">
        <f>SUM('B Familles'!I29,'B Familles'!I30,'B Familles'!I31,'B Familles'!I32)</f>
        <v>0</v>
      </c>
      <c r="K4" s="278">
        <f t="shared" si="2"/>
        <v>0</v>
      </c>
      <c r="L4" s="416"/>
      <c r="N4" s="27">
        <f>SUM('B Familles'!I60)</f>
        <v>0</v>
      </c>
      <c r="P4" s="416"/>
      <c r="R4" s="278">
        <f>SUM('B Familles'!I114,'B Familles'!I115)</f>
        <v>0</v>
      </c>
      <c r="S4" s="278">
        <f t="shared" ref="S4:S8" si="3">IF(R4=0,0,1)</f>
        <v>0</v>
      </c>
      <c r="T4" s="416"/>
    </row>
    <row r="5" spans="1:29" x14ac:dyDescent="0.25">
      <c r="B5" s="27">
        <f>SUM('B Familles'!I53,'B Familles'!I54,'B Familles'!I55,'B Familles'!I58,'B Familles'!I59,'B Familles'!I60,'B Familles'!I61,'B Familles'!I62,'B Familles'!I63,'B Familles'!I64,'B Familles'!I65,'B Familles'!I66)</f>
        <v>0</v>
      </c>
      <c r="C5" s="270">
        <f t="shared" si="0"/>
        <v>0</v>
      </c>
      <c r="D5" s="416"/>
      <c r="F5">
        <f>SUM('B Familles'!I52,'B Familles'!I56,'B Familles'!I67)</f>
        <v>0</v>
      </c>
      <c r="G5" s="268">
        <f t="shared" si="1"/>
        <v>0</v>
      </c>
      <c r="H5" s="416"/>
      <c r="J5" s="278">
        <f>SUM('B Familles'!I50,'B Familles'!I51)</f>
        <v>0</v>
      </c>
      <c r="K5" s="278">
        <f t="shared" si="2"/>
        <v>0</v>
      </c>
      <c r="L5" s="416"/>
      <c r="N5" s="27">
        <f>SUM('B Familles'!I87)</f>
        <v>0</v>
      </c>
      <c r="P5" s="416"/>
      <c r="R5" s="278">
        <f>SUM('B Familles'!I158)</f>
        <v>0</v>
      </c>
      <c r="S5" s="278">
        <f t="shared" si="3"/>
        <v>0</v>
      </c>
      <c r="T5" s="416"/>
      <c r="W5" t="s">
        <v>295</v>
      </c>
      <c r="Y5">
        <f>IF('C Indicateurs'!E65=Base!Y2,1,0)</f>
        <v>0</v>
      </c>
      <c r="AA5">
        <f>IF('B Familles'!H199=Z1,2,0)</f>
        <v>0</v>
      </c>
      <c r="AB5">
        <f>SUM(AA5:AA6)</f>
        <v>0</v>
      </c>
    </row>
    <row r="6" spans="1:29" x14ac:dyDescent="0.25">
      <c r="B6" s="27">
        <f>SUM('B Familles'!I83,'B Familles'!I84,'B Familles'!I86,'B Familles'!I87,'B Familles'!I88,'B Familles'!I89,'B Familles'!I92,'B Familles'!I93)</f>
        <v>0</v>
      </c>
      <c r="C6" s="270">
        <f t="shared" si="0"/>
        <v>0</v>
      </c>
      <c r="D6" s="416"/>
      <c r="F6">
        <f>SUM('B Familles'!I82,'B Familles'!I90,'B Familles'!I91)</f>
        <v>0</v>
      </c>
      <c r="G6" s="268">
        <f t="shared" si="1"/>
        <v>0</v>
      </c>
      <c r="H6" s="416"/>
      <c r="J6" s="278">
        <f>SUM('B Familles'!I76,'B Familles'!I77,'B Familles'!I78,'B Familles'!I79,'B Familles'!I80)</f>
        <v>0</v>
      </c>
      <c r="K6" s="278">
        <f t="shared" si="2"/>
        <v>0</v>
      </c>
      <c r="L6" s="416"/>
      <c r="N6" s="27">
        <f>SUM('B Familles'!I151,'B Familles'!I152,'B Familles'!I153)</f>
        <v>0</v>
      </c>
      <c r="P6" s="416"/>
      <c r="R6" s="278">
        <f>SUM('B Familles'!I179,'B Familles'!I183,'B Familles'!I184)</f>
        <v>0</v>
      </c>
      <c r="S6" s="278">
        <f t="shared" si="3"/>
        <v>0</v>
      </c>
      <c r="T6" s="416"/>
      <c r="W6" t="s">
        <v>296</v>
      </c>
      <c r="AA6">
        <f>IF('B Familles'!H199=Z2,1,0)</f>
        <v>0</v>
      </c>
    </row>
    <row r="7" spans="1:29" x14ac:dyDescent="0.25">
      <c r="B7" s="27">
        <f>SUM('B Familles'!I104,'B Familles'!I105,'B Familles'!I106,'B Familles'!I107,'B Familles'!I108,'B Familles'!I109,'B Familles'!I112,'B Familles'!I113,'B Familles'!I114)</f>
        <v>0</v>
      </c>
      <c r="C7" s="270">
        <f t="shared" si="0"/>
        <v>0</v>
      </c>
      <c r="D7" s="416"/>
      <c r="F7">
        <f>SUM('B Familles'!I127,'B Familles'!I130,'B Familles'!I132)</f>
        <v>0</v>
      </c>
      <c r="G7" s="268">
        <f t="shared" si="1"/>
        <v>0</v>
      </c>
      <c r="H7" s="416"/>
      <c r="J7" s="278">
        <f>SUM('B Familles'!I102)</f>
        <v>0</v>
      </c>
      <c r="K7" s="278">
        <f t="shared" si="2"/>
        <v>0</v>
      </c>
      <c r="L7" s="416"/>
      <c r="N7" s="27">
        <f>SUM('B Familles'!I253,'B Familles'!I260)</f>
        <v>0</v>
      </c>
      <c r="P7" s="416"/>
      <c r="R7" s="278">
        <f>SUM('B Familles'!I192)</f>
        <v>0</v>
      </c>
      <c r="S7" s="278">
        <f t="shared" si="3"/>
        <v>0</v>
      </c>
      <c r="T7" s="416"/>
      <c r="W7" t="s">
        <v>49</v>
      </c>
      <c r="Y7" t="s">
        <v>799</v>
      </c>
    </row>
    <row r="8" spans="1:29" x14ac:dyDescent="0.25">
      <c r="B8" s="27"/>
      <c r="C8" s="270"/>
      <c r="D8" s="416"/>
      <c r="F8">
        <f>SUM('B Familles'!I110,'B Familles'!I111)</f>
        <v>0</v>
      </c>
      <c r="G8" s="268">
        <f t="shared" si="1"/>
        <v>0</v>
      </c>
      <c r="H8" s="416"/>
      <c r="J8" s="278"/>
      <c r="K8" s="278"/>
      <c r="L8" s="416"/>
      <c r="N8" s="27"/>
      <c r="P8" s="416"/>
      <c r="R8" s="278">
        <f>SUM('B Familles'!I292,'B Familles'!I296)</f>
        <v>0</v>
      </c>
      <c r="S8" s="278">
        <f t="shared" si="3"/>
        <v>0</v>
      </c>
      <c r="T8" s="416"/>
      <c r="Y8" t="s">
        <v>800</v>
      </c>
    </row>
    <row r="9" spans="1:29" x14ac:dyDescent="0.25">
      <c r="B9" s="86">
        <f>SUM('B Familles'!I122,'B Familles'!I123,'B Familles'!I124,'B Familles'!I125,'B Familles'!I126,'B Familles'!I128,'B Familles'!I134)</f>
        <v>0</v>
      </c>
      <c r="C9" s="270">
        <f t="shared" si="0"/>
        <v>0</v>
      </c>
      <c r="G9" s="268"/>
      <c r="J9" s="275">
        <f>SUM('B Familles'!I121)</f>
        <v>0</v>
      </c>
      <c r="K9" s="278">
        <f t="shared" si="2"/>
        <v>0</v>
      </c>
      <c r="AA9">
        <f>IF(Base!G129=Base!Z2,1,0)</f>
        <v>0</v>
      </c>
    </row>
    <row r="10" spans="1:29" ht="14.45" customHeight="1" x14ac:dyDescent="0.25">
      <c r="B10" s="86">
        <f>SUM('B Familles'!I151,'B Familles'!I152,'B Familles'!I153,'B Familles'!I154,'B Familles'!I158,'B Familles'!I160)</f>
        <v>0</v>
      </c>
      <c r="C10" s="270">
        <f t="shared" si="0"/>
        <v>0</v>
      </c>
      <c r="F10">
        <f>SUM('B Familles'!I127,'B Familles'!I130,'B Familles'!I132)</f>
        <v>0</v>
      </c>
      <c r="G10" s="268">
        <f t="shared" si="1"/>
        <v>0</v>
      </c>
      <c r="J10" s="275">
        <f>SUM('B Familles'!I144,'B Familles'!I145,'B Familles'!I146,'B Familles'!I147,'B Familles'!I148,'B Familles'!I149,'B Familles'!I150)</f>
        <v>0</v>
      </c>
      <c r="K10" s="278">
        <f t="shared" si="2"/>
        <v>0</v>
      </c>
    </row>
    <row r="11" spans="1:29" x14ac:dyDescent="0.25">
      <c r="B11" s="86">
        <f>SUM('B Familles'!I170,'B Familles'!I171,'B Familles'!I172,'B Familles'!I176,'B Familles'!I179,'B Familles'!I180,'B Familles'!I181,'B Familles'!I183,'B Familles'!I184)</f>
        <v>0</v>
      </c>
      <c r="C11" s="270">
        <f t="shared" si="0"/>
        <v>0</v>
      </c>
      <c r="F11">
        <f>SUM('B Familles'!I155,'B Familles'!I157,'B Familles'!I159)</f>
        <v>0</v>
      </c>
      <c r="G11" s="268">
        <f t="shared" si="1"/>
        <v>0</v>
      </c>
      <c r="J11" s="275">
        <f>SUM('B Familles'!I165,'B Familles'!I166,'B Familles'!I167,'B Familles'!I168)</f>
        <v>0</v>
      </c>
      <c r="K11" s="278">
        <f t="shared" si="2"/>
        <v>0</v>
      </c>
    </row>
    <row r="12" spans="1:29" ht="14.45" customHeight="1" x14ac:dyDescent="0.25">
      <c r="B12" s="86">
        <f>SUM('B Familles'!I193,'B Familles'!I194,'B Familles'!I196,'B Familles'!I197,'B Familles'!I198)</f>
        <v>0</v>
      </c>
      <c r="C12" s="270">
        <f t="shared" si="0"/>
        <v>0</v>
      </c>
      <c r="F12">
        <f>SUM('B Familles'!I169,'B Familles'!I173,'B Familles'!I174,'B Familles'!I175)</f>
        <v>0</v>
      </c>
      <c r="G12" s="268">
        <f t="shared" si="1"/>
        <v>0</v>
      </c>
      <c r="J12" s="275">
        <f>SUM('B Familles'!I204)</f>
        <v>0</v>
      </c>
      <c r="K12" s="278">
        <f t="shared" si="2"/>
        <v>0</v>
      </c>
    </row>
    <row r="13" spans="1:29" x14ac:dyDescent="0.25">
      <c r="B13" s="86">
        <f>SUM('B Familles'!I205,'B Familles'!I206,'B Familles'!I207,'B Familles'!I209,'B Familles'!I210,'B Familles'!I214,'B Familles'!I215,'B Familles'!I216,'B Familles'!I217,'B Familles'!I218,'B Familles'!I219,'B Familles'!I221)</f>
        <v>0</v>
      </c>
      <c r="C13" s="270">
        <f t="shared" si="0"/>
        <v>0</v>
      </c>
      <c r="F13">
        <f>SUM('B Familles'!I208,'B Familles'!I211,'B Familles'!I213,'B Familles'!I220,'B Familles'!I222)</f>
        <v>0</v>
      </c>
      <c r="G13" s="268">
        <f t="shared" si="1"/>
        <v>0</v>
      </c>
      <c r="J13" s="275">
        <f>SUM('B Familles'!I245,'B Familles'!I246,'B Familles'!I247,'B Familles'!I248,'B Familles'!I249)</f>
        <v>0</v>
      </c>
      <c r="K13" s="278">
        <f t="shared" si="2"/>
        <v>0</v>
      </c>
      <c r="AA13">
        <f>IF(Base!G129=Base!Z2,1,0)</f>
        <v>0</v>
      </c>
    </row>
    <row r="14" spans="1:29" x14ac:dyDescent="0.25">
      <c r="B14" s="86">
        <f>SUM('B Familles'!I227,'B Familles'!I228,'B Familles'!I233,'B Familles'!I238)</f>
        <v>0</v>
      </c>
      <c r="C14" s="270">
        <f t="shared" si="0"/>
        <v>0</v>
      </c>
      <c r="F14">
        <f>SUM('B Familles'!I232,'B Familles'!I234,'B Familles'!I235,'B Familles'!I237,'B Familles'!I239,'B Familles'!I240,'B Familles'!I241)</f>
        <v>0</v>
      </c>
      <c r="G14" s="268">
        <f t="shared" si="1"/>
        <v>0</v>
      </c>
      <c r="J14" s="275">
        <f>SUM('B Familles'!I270,'B Familles'!I271,'B Familles'!I272,'B Familles'!I273,'B Familles'!I274)</f>
        <v>0</v>
      </c>
      <c r="K14" s="278">
        <f t="shared" si="2"/>
        <v>0</v>
      </c>
    </row>
    <row r="15" spans="1:29" x14ac:dyDescent="0.25">
      <c r="B15" s="269">
        <f>SUM('B Familles'!I250,'B Familles'!I251,'B Familles'!I252,'B Familles'!I253,'B Familles'!I259,'B Familles'!I260,'B Familles'!I261)</f>
        <v>0</v>
      </c>
      <c r="C15" s="270">
        <f t="shared" si="0"/>
        <v>0</v>
      </c>
      <c r="F15">
        <f>SUM('B Familles'!I254,'B Familles'!I255,'B Familles'!I256,'B Familles'!I257,'B Familles'!I258,'B Familles'!I262,'B Familles'!I263)</f>
        <v>0</v>
      </c>
      <c r="G15" s="268">
        <f t="shared" si="1"/>
        <v>0</v>
      </c>
      <c r="J15" s="275">
        <f>SUM('B Familles'!I291,'B Familles'!I292,'B Familles'!I293)</f>
        <v>0</v>
      </c>
      <c r="K15" s="278">
        <f t="shared" si="2"/>
        <v>0</v>
      </c>
    </row>
    <row r="16" spans="1:29" x14ac:dyDescent="0.25">
      <c r="B16" s="269">
        <f>SUM('B Familles'!I275,'B Familles'!I278,'B Familles'!I281)</f>
        <v>0</v>
      </c>
      <c r="C16" s="270">
        <f t="shared" si="0"/>
        <v>0</v>
      </c>
      <c r="F16">
        <f>SUM('B Familles'!I279,'B Familles'!I280,'B Familles'!I283,'B Familles'!I284)</f>
        <v>0</v>
      </c>
      <c r="G16" s="268">
        <f t="shared" si="1"/>
        <v>0</v>
      </c>
      <c r="AA16">
        <f>IF('B Familles'!H118=Base!Z1,3,0)</f>
        <v>0</v>
      </c>
    </row>
    <row r="17" spans="2:28" x14ac:dyDescent="0.25">
      <c r="B17" s="269">
        <f>SUM('B Familles'!I294,'B Familles'!I296,'B Familles'!I297,'B Familles'!I301,'B Familles'!I302,'B Familles'!I303)</f>
        <v>0</v>
      </c>
      <c r="C17" s="270">
        <f t="shared" si="0"/>
        <v>0</v>
      </c>
      <c r="F17">
        <f>SUM('B Familles'!I295,'B Familles'!I298,'B Familles'!I299)</f>
        <v>0</v>
      </c>
      <c r="G17" s="268">
        <f t="shared" si="1"/>
        <v>0</v>
      </c>
      <c r="AA17">
        <f>IF('B Familles'!H118=Base!Z2,2,0)</f>
        <v>0</v>
      </c>
      <c r="AB17">
        <f>SUM(AA16,AA17,AA18)</f>
        <v>0</v>
      </c>
    </row>
    <row r="18" spans="2:28" x14ac:dyDescent="0.25">
      <c r="B18" s="269"/>
      <c r="H18" s="386" t="s">
        <v>791</v>
      </c>
      <c r="I18" s="386"/>
      <c r="K18" s="386" t="s">
        <v>776</v>
      </c>
      <c r="L18" s="386"/>
      <c r="N18" s="386" t="s">
        <v>775</v>
      </c>
      <c r="O18" s="386"/>
      <c r="P18" s="386"/>
      <c r="Q18" s="386" t="s">
        <v>349</v>
      </c>
      <c r="R18" s="386"/>
      <c r="S18" s="386" t="s">
        <v>68</v>
      </c>
      <c r="T18" s="386"/>
      <c r="AA18">
        <f>IF('B Familles'!H118=Base!Z3,1,0)</f>
        <v>0</v>
      </c>
    </row>
    <row r="19" spans="2:28" x14ac:dyDescent="0.25">
      <c r="H19" t="s">
        <v>792</v>
      </c>
      <c r="K19" t="s">
        <v>111</v>
      </c>
      <c r="N19" t="s">
        <v>111</v>
      </c>
      <c r="O19" t="s">
        <v>114</v>
      </c>
      <c r="Q19">
        <f>IF('B Familles'!I264&gt;20,1,0)</f>
        <v>0</v>
      </c>
      <c r="S19">
        <f>SUM('B Familles'!I53,'B Familles'!I54,'B Familles'!I55,'B Familles'!I58,'B Familles'!I59,'B Familles'!I61,'B Familles'!I62,'B Familles'!I63,'B Familles'!I172)</f>
        <v>0</v>
      </c>
      <c r="T19">
        <f>S19/9*100</f>
        <v>0</v>
      </c>
    </row>
    <row r="20" spans="2:28" x14ac:dyDescent="0.25">
      <c r="H20">
        <f>SUM('B Familles'!H265,'B Familles'!H242,'B Familles'!H223,'B Familles'!H72)</f>
        <v>0</v>
      </c>
      <c r="K20">
        <f>+SUM('B Familles'!I36,'B Familles'!I37,'B Familles'!I40,'B Familles'!I41,'B Familles'!I64,'B Familles'!I66,'B Familles'!I84,'B Familles'!I88,'B Familles'!I92,'B Familles'!I93,'B Familles'!I95,'B Familles'!I106,'B Familles'!I107,'B Familles'!I108,'B Familles'!I109,'B Familles'!I113,'B Familles'!I114,'B Familles'!I115,'B Familles'!I124,'B Familles'!I133,'B Familles'!I154,'B Familles'!I156,'B Familles'!I158,'B Familles'!I160,'B Familles'!I161,'B Familles'!I170,'B Familles'!I171,'B Familles'!I179,'B Familles'!I180,'B Familles'!I181,'B Familles'!I183,'B Familles'!I184,'B Familles'!I190,'B Familles'!I191,'B Familles'!I192,'B Familles'!I194,'B Familles'!I195,'B Familles'!I197,'B Familles'!I210,'B Familles'!I216,'B Familles'!I219,'B Familles'!I227,'B Familles'!I238,'B Familles'!I261,'B Familles'!I292,'B Familles'!I296,'B Familles'!I303)</f>
        <v>0</v>
      </c>
      <c r="L20">
        <f>K20/47*100</f>
        <v>0</v>
      </c>
      <c r="N20">
        <f>SUM('B Familles'!I34,'B Familles'!I38,'B Familles'!I39,'B Familles'!I43,'B Familles'!I44,'B Familles'!I60,'B Familles'!I80,'B Familles'!I87,'B Familles'!I151,'B Familles'!I152,'B Familles'!I153,'B Familles'!I253,'B Familles'!I260)</f>
        <v>0</v>
      </c>
      <c r="Q20">
        <f>SUM(Q19,'B Familles'!I270,'B Familles'!I271)</f>
        <v>0</v>
      </c>
      <c r="AA20">
        <f>IF('B Familles'!H116=Base!Z1,3,0)</f>
        <v>0</v>
      </c>
    </row>
    <row r="21" spans="2:28" x14ac:dyDescent="0.25">
      <c r="AA21">
        <f>IF('B Familles'!H116=Base!Z2,2,0)</f>
        <v>0</v>
      </c>
      <c r="AB21">
        <f>SUM(AA20,AA21,AA22)</f>
        <v>0</v>
      </c>
    </row>
    <row r="22" spans="2:28" x14ac:dyDescent="0.25">
      <c r="AA22">
        <f>IF('B Familles'!H116=Base!Z3,1,0)</f>
        <v>0</v>
      </c>
    </row>
    <row r="24" spans="2:28" x14ac:dyDescent="0.25">
      <c r="B24" t="s">
        <v>805</v>
      </c>
      <c r="E24" t="s">
        <v>820</v>
      </c>
      <c r="G24" t="s">
        <v>821</v>
      </c>
    </row>
    <row r="25" spans="2:28" x14ac:dyDescent="0.25">
      <c r="B25" t="s">
        <v>865</v>
      </c>
      <c r="E25" t="s">
        <v>864</v>
      </c>
      <c r="G25" t="s">
        <v>822</v>
      </c>
      <c r="L25" t="s">
        <v>841</v>
      </c>
    </row>
    <row r="26" spans="2:28" x14ac:dyDescent="0.25">
      <c r="B26" t="s">
        <v>866</v>
      </c>
      <c r="E26" t="s">
        <v>806</v>
      </c>
      <c r="G26" t="s">
        <v>823</v>
      </c>
      <c r="L26" t="s">
        <v>835</v>
      </c>
    </row>
    <row r="27" spans="2:28" x14ac:dyDescent="0.25">
      <c r="B27" t="s">
        <v>867</v>
      </c>
      <c r="E27" t="s">
        <v>807</v>
      </c>
      <c r="G27" t="s">
        <v>824</v>
      </c>
      <c r="L27" t="s">
        <v>836</v>
      </c>
      <c r="Q27" t="s">
        <v>805</v>
      </c>
    </row>
    <row r="28" spans="2:28" x14ac:dyDescent="0.25">
      <c r="B28" t="s">
        <v>804</v>
      </c>
      <c r="E28" t="s">
        <v>808</v>
      </c>
      <c r="G28" t="s">
        <v>825</v>
      </c>
      <c r="L28" t="s">
        <v>837</v>
      </c>
      <c r="Q28" t="s">
        <v>865</v>
      </c>
    </row>
    <row r="29" spans="2:28" x14ac:dyDescent="0.25">
      <c r="B29" t="s">
        <v>868</v>
      </c>
      <c r="E29" t="s">
        <v>809</v>
      </c>
      <c r="G29" t="s">
        <v>807</v>
      </c>
      <c r="L29" t="s">
        <v>840</v>
      </c>
      <c r="Q29" t="s">
        <v>866</v>
      </c>
    </row>
    <row r="30" spans="2:28" x14ac:dyDescent="0.25">
      <c r="E30" t="s">
        <v>810</v>
      </c>
      <c r="G30" t="s">
        <v>808</v>
      </c>
      <c r="L30" t="s">
        <v>844</v>
      </c>
      <c r="Q30" t="s">
        <v>867</v>
      </c>
    </row>
    <row r="31" spans="2:28" x14ac:dyDescent="0.25">
      <c r="B31" t="s">
        <v>847</v>
      </c>
      <c r="E31" t="s">
        <v>811</v>
      </c>
      <c r="G31" t="s">
        <v>826</v>
      </c>
      <c r="L31" t="s">
        <v>839</v>
      </c>
      <c r="Q31" t="s">
        <v>804</v>
      </c>
    </row>
    <row r="32" spans="2:28" x14ac:dyDescent="0.25">
      <c r="B32" t="s">
        <v>587</v>
      </c>
      <c r="E32" t="s">
        <v>812</v>
      </c>
      <c r="G32" t="s">
        <v>827</v>
      </c>
      <c r="L32" t="s">
        <v>843</v>
      </c>
      <c r="Q32" t="s">
        <v>868</v>
      </c>
    </row>
    <row r="33" spans="2:17" x14ac:dyDescent="0.25">
      <c r="B33" t="s">
        <v>849</v>
      </c>
      <c r="E33" t="s">
        <v>813</v>
      </c>
      <c r="G33" t="s">
        <v>828</v>
      </c>
      <c r="L33" t="s">
        <v>838</v>
      </c>
      <c r="Q33" t="s">
        <v>869</v>
      </c>
    </row>
    <row r="34" spans="2:17" x14ac:dyDescent="0.25">
      <c r="B34" t="s">
        <v>846</v>
      </c>
      <c r="E34" t="s">
        <v>814</v>
      </c>
      <c r="G34" t="s">
        <v>811</v>
      </c>
      <c r="L34" t="s">
        <v>842</v>
      </c>
      <c r="Q34" t="s">
        <v>871</v>
      </c>
    </row>
    <row r="35" spans="2:17" x14ac:dyDescent="0.25">
      <c r="B35" t="s">
        <v>850</v>
      </c>
      <c r="E35" t="s">
        <v>815</v>
      </c>
      <c r="G35" t="s">
        <v>829</v>
      </c>
      <c r="L35" t="s">
        <v>871</v>
      </c>
    </row>
    <row r="36" spans="2:17" x14ac:dyDescent="0.25">
      <c r="E36" t="s">
        <v>816</v>
      </c>
      <c r="G36" t="s">
        <v>814</v>
      </c>
    </row>
    <row r="37" spans="2:17" x14ac:dyDescent="0.25">
      <c r="E37" t="s">
        <v>817</v>
      </c>
      <c r="G37" t="s">
        <v>830</v>
      </c>
    </row>
    <row r="38" spans="2:17" x14ac:dyDescent="0.25">
      <c r="E38" t="s">
        <v>818</v>
      </c>
    </row>
    <row r="39" spans="2:17" x14ac:dyDescent="0.25">
      <c r="E39" t="s">
        <v>819</v>
      </c>
    </row>
  </sheetData>
  <sortState ref="L25:L34">
    <sortCondition ref="L25"/>
  </sortState>
  <mergeCells count="15">
    <mergeCell ref="N1:P1"/>
    <mergeCell ref="P3:P8"/>
    <mergeCell ref="R1:T1"/>
    <mergeCell ref="T3:T8"/>
    <mergeCell ref="D3:D8"/>
    <mergeCell ref="F1:H1"/>
    <mergeCell ref="B1:D1"/>
    <mergeCell ref="H3:H8"/>
    <mergeCell ref="L3:L8"/>
    <mergeCell ref="J1:L1"/>
    <mergeCell ref="H18:I18"/>
    <mergeCell ref="N18:P18"/>
    <mergeCell ref="Q18:R18"/>
    <mergeCell ref="S18:T18"/>
    <mergeCell ref="K18:L18"/>
  </mergeCells>
  <dataValidations count="1">
    <dataValidation type="list" allowBlank="1" showInputMessage="1" showErrorMessage="1" sqref="V1:V3">
      <formula1>$V$1:$V$3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C00000"/>
  </sheetPr>
  <dimension ref="A1:AW1023"/>
  <sheetViews>
    <sheetView zoomScale="70" zoomScaleNormal="70" workbookViewId="0">
      <selection activeCell="G5" sqref="G5"/>
    </sheetView>
  </sheetViews>
  <sheetFormatPr baseColWidth="10" defaultColWidth="11.42578125" defaultRowHeight="12.75" x14ac:dyDescent="0.2"/>
  <cols>
    <col min="1" max="1" width="11.5703125" style="124" customWidth="1"/>
    <col min="2" max="2" width="33" style="124" customWidth="1"/>
    <col min="3" max="3" width="20.28515625" style="124" customWidth="1"/>
    <col min="4" max="4" width="9.85546875" style="124" customWidth="1"/>
    <col min="5" max="5" width="16" style="124" customWidth="1"/>
    <col min="6" max="6" width="17.28515625" style="124" customWidth="1"/>
    <col min="7" max="7" width="23.5703125" style="124" customWidth="1"/>
    <col min="8" max="8" width="15.5703125" style="124" customWidth="1"/>
    <col min="9" max="9" width="15" style="124" customWidth="1"/>
    <col min="10" max="10" width="38.85546875" style="124" customWidth="1"/>
    <col min="11" max="11" width="24.28515625" style="124" customWidth="1"/>
    <col min="12" max="12" width="18.140625" style="124" customWidth="1"/>
    <col min="13" max="16384" width="11.42578125" style="124"/>
  </cols>
  <sheetData>
    <row r="1" spans="1:13" ht="25.5" x14ac:dyDescent="0.2">
      <c r="A1" s="134" t="s">
        <v>357</v>
      </c>
      <c r="B1" s="134" t="s">
        <v>358</v>
      </c>
      <c r="C1" s="134" t="s">
        <v>359</v>
      </c>
      <c r="D1" s="134" t="s">
        <v>360</v>
      </c>
      <c r="E1" s="134" t="s">
        <v>361</v>
      </c>
      <c r="F1" s="134" t="s">
        <v>362</v>
      </c>
      <c r="G1" s="134" t="s">
        <v>363</v>
      </c>
      <c r="H1" s="134" t="s">
        <v>406</v>
      </c>
      <c r="I1" s="134" t="s">
        <v>407</v>
      </c>
      <c r="J1" s="134" t="s">
        <v>364</v>
      </c>
      <c r="K1" s="134" t="s">
        <v>408</v>
      </c>
      <c r="L1" s="134" t="s">
        <v>418</v>
      </c>
      <c r="M1" s="134" t="s">
        <v>365</v>
      </c>
    </row>
    <row r="2" spans="1:13" ht="80.099999999999994" customHeight="1" x14ac:dyDescent="0.2">
      <c r="A2" s="122"/>
      <c r="B2" s="215" t="s">
        <v>525</v>
      </c>
      <c r="C2" s="217">
        <v>2008</v>
      </c>
      <c r="D2" s="136" t="s">
        <v>366</v>
      </c>
      <c r="E2" s="223" t="s">
        <v>371</v>
      </c>
      <c r="F2" s="136" t="s">
        <v>419</v>
      </c>
      <c r="G2" s="136" t="s">
        <v>445</v>
      </c>
      <c r="H2" s="136" t="s">
        <v>446</v>
      </c>
      <c r="I2" s="136" t="s">
        <v>415</v>
      </c>
      <c r="J2" s="216" t="s">
        <v>447</v>
      </c>
      <c r="K2" s="128" t="s">
        <v>443</v>
      </c>
      <c r="L2" s="136" t="s">
        <v>379</v>
      </c>
      <c r="M2" s="121"/>
    </row>
    <row r="3" spans="1:13" ht="80.099999999999994" customHeight="1" x14ac:dyDescent="0.2">
      <c r="A3" s="122"/>
      <c r="B3" s="263" t="s">
        <v>739</v>
      </c>
      <c r="C3" s="264">
        <v>41944</v>
      </c>
      <c r="D3" s="136" t="s">
        <v>366</v>
      </c>
      <c r="E3" s="223" t="s">
        <v>371</v>
      </c>
      <c r="F3" s="136" t="s">
        <v>419</v>
      </c>
      <c r="G3" s="136" t="s">
        <v>740</v>
      </c>
      <c r="H3" s="136" t="s">
        <v>446</v>
      </c>
      <c r="I3" s="136" t="s">
        <v>540</v>
      </c>
      <c r="J3" s="261" t="s">
        <v>738</v>
      </c>
      <c r="K3" s="128" t="s">
        <v>443</v>
      </c>
      <c r="L3" s="136" t="s">
        <v>379</v>
      </c>
      <c r="M3" s="121"/>
    </row>
    <row r="4" spans="1:13" ht="80.099999999999994" customHeight="1" x14ac:dyDescent="0.2">
      <c r="A4" s="122"/>
      <c r="B4" s="136" t="s">
        <v>499</v>
      </c>
      <c r="C4" s="137">
        <v>2012</v>
      </c>
      <c r="D4" s="136" t="s">
        <v>374</v>
      </c>
      <c r="E4" s="136" t="s">
        <v>371</v>
      </c>
      <c r="F4" s="136" t="s">
        <v>419</v>
      </c>
      <c r="G4" s="136" t="s">
        <v>390</v>
      </c>
      <c r="H4" s="136" t="s">
        <v>446</v>
      </c>
      <c r="I4" s="136" t="s">
        <v>415</v>
      </c>
      <c r="J4" s="224" t="s">
        <v>500</v>
      </c>
      <c r="K4" s="128" t="s">
        <v>409</v>
      </c>
      <c r="L4" s="136" t="s">
        <v>379</v>
      </c>
      <c r="M4" s="121"/>
    </row>
    <row r="5" spans="1:13" ht="80.099999999999994" customHeight="1" x14ac:dyDescent="0.2">
      <c r="A5" s="122"/>
      <c r="B5" s="266" t="s">
        <v>743</v>
      </c>
      <c r="C5" s="149">
        <v>42186</v>
      </c>
      <c r="D5" s="136" t="s">
        <v>366</v>
      </c>
      <c r="E5" s="136" t="s">
        <v>371</v>
      </c>
      <c r="F5" s="136" t="s">
        <v>419</v>
      </c>
      <c r="G5" s="262" t="s">
        <v>741</v>
      </c>
      <c r="H5" s="136" t="s">
        <v>446</v>
      </c>
      <c r="I5" s="136" t="s">
        <v>32</v>
      </c>
      <c r="J5" s="265" t="s">
        <v>742</v>
      </c>
      <c r="K5" s="128" t="s">
        <v>443</v>
      </c>
      <c r="L5" s="136" t="s">
        <v>379</v>
      </c>
      <c r="M5" s="121"/>
    </row>
    <row r="6" spans="1:13" ht="80.099999999999994" customHeight="1" x14ac:dyDescent="0.2">
      <c r="A6" s="122"/>
      <c r="B6" s="216" t="s">
        <v>555</v>
      </c>
      <c r="C6" s="129">
        <v>42355</v>
      </c>
      <c r="D6" s="136" t="s">
        <v>366</v>
      </c>
      <c r="E6" s="136" t="s">
        <v>371</v>
      </c>
      <c r="F6" s="216" t="s">
        <v>419</v>
      </c>
      <c r="G6" s="136" t="s">
        <v>554</v>
      </c>
      <c r="H6" s="136" t="s">
        <v>446</v>
      </c>
      <c r="I6" s="136" t="s">
        <v>540</v>
      </c>
      <c r="J6" s="216" t="s">
        <v>401</v>
      </c>
      <c r="K6" s="141" t="s">
        <v>409</v>
      </c>
      <c r="L6" s="136" t="s">
        <v>379</v>
      </c>
      <c r="M6" s="121"/>
    </row>
    <row r="7" spans="1:13" ht="80.099999999999994" customHeight="1" x14ac:dyDescent="0.2">
      <c r="A7" s="122"/>
      <c r="B7" s="136" t="s">
        <v>557</v>
      </c>
      <c r="C7" s="133">
        <v>42095</v>
      </c>
      <c r="D7" s="136" t="s">
        <v>374</v>
      </c>
      <c r="E7" s="136" t="s">
        <v>371</v>
      </c>
      <c r="F7" s="136" t="s">
        <v>419</v>
      </c>
      <c r="G7" s="136" t="s">
        <v>522</v>
      </c>
      <c r="H7" s="136" t="s">
        <v>446</v>
      </c>
      <c r="I7" s="136" t="s">
        <v>415</v>
      </c>
      <c r="J7" s="224" t="s">
        <v>556</v>
      </c>
      <c r="K7" s="128" t="s">
        <v>443</v>
      </c>
      <c r="L7" s="136" t="s">
        <v>379</v>
      </c>
      <c r="M7" s="121"/>
    </row>
    <row r="8" spans="1:13" ht="80.099999999999994" customHeight="1" x14ac:dyDescent="0.2">
      <c r="A8" s="122"/>
      <c r="B8" s="136" t="s">
        <v>735</v>
      </c>
      <c r="C8" s="133">
        <v>42333</v>
      </c>
      <c r="D8" s="136" t="s">
        <v>366</v>
      </c>
      <c r="E8" s="136" t="s">
        <v>367</v>
      </c>
      <c r="F8" s="136" t="s">
        <v>6</v>
      </c>
      <c r="G8" s="262" t="s">
        <v>737</v>
      </c>
      <c r="H8" s="136" t="s">
        <v>446</v>
      </c>
      <c r="I8" s="136" t="s">
        <v>540</v>
      </c>
      <c r="J8" s="261" t="s">
        <v>736</v>
      </c>
      <c r="K8" s="128" t="s">
        <v>443</v>
      </c>
      <c r="L8" s="136" t="s">
        <v>379</v>
      </c>
      <c r="M8" s="121"/>
    </row>
    <row r="9" spans="1:13" ht="80.099999999999994" customHeight="1" x14ac:dyDescent="0.2">
      <c r="A9" s="122"/>
      <c r="B9" s="215" t="s">
        <v>527</v>
      </c>
      <c r="C9" s="137">
        <v>2012</v>
      </c>
      <c r="D9" s="136" t="s">
        <v>366</v>
      </c>
      <c r="E9" s="223" t="s">
        <v>371</v>
      </c>
      <c r="F9" s="136" t="s">
        <v>419</v>
      </c>
      <c r="G9" s="136" t="s">
        <v>458</v>
      </c>
      <c r="H9" s="136" t="s">
        <v>160</v>
      </c>
      <c r="I9" s="136" t="s">
        <v>388</v>
      </c>
      <c r="J9" s="216" t="s">
        <v>449</v>
      </c>
      <c r="K9" s="128" t="s">
        <v>443</v>
      </c>
      <c r="L9" s="136" t="s">
        <v>379</v>
      </c>
      <c r="M9" s="121"/>
    </row>
    <row r="10" spans="1:13" ht="80.099999999999994" customHeight="1" x14ac:dyDescent="0.2">
      <c r="A10" s="122"/>
      <c r="B10" s="215" t="s">
        <v>529</v>
      </c>
      <c r="C10" s="137">
        <v>2012</v>
      </c>
      <c r="D10" s="136" t="s">
        <v>366</v>
      </c>
      <c r="E10" s="223" t="s">
        <v>371</v>
      </c>
      <c r="F10" s="136" t="s">
        <v>419</v>
      </c>
      <c r="G10" s="136" t="s">
        <v>445</v>
      </c>
      <c r="H10" s="136" t="s">
        <v>160</v>
      </c>
      <c r="I10" s="136" t="s">
        <v>388</v>
      </c>
      <c r="J10" s="216" t="s">
        <v>452</v>
      </c>
      <c r="K10" s="128" t="s">
        <v>443</v>
      </c>
      <c r="L10" s="136" t="s">
        <v>379</v>
      </c>
      <c r="M10" s="121"/>
    </row>
    <row r="11" spans="1:13" ht="80.099999999999994" customHeight="1" x14ac:dyDescent="0.2">
      <c r="A11" s="122"/>
      <c r="B11" s="215" t="s">
        <v>526</v>
      </c>
      <c r="C11" s="137">
        <v>2012</v>
      </c>
      <c r="D11" s="136" t="s">
        <v>366</v>
      </c>
      <c r="E11" s="223" t="s">
        <v>371</v>
      </c>
      <c r="F11" s="136" t="s">
        <v>419</v>
      </c>
      <c r="G11" s="136" t="s">
        <v>445</v>
      </c>
      <c r="H11" s="136" t="s">
        <v>284</v>
      </c>
      <c r="I11" s="136" t="s">
        <v>415</v>
      </c>
      <c r="J11" s="216" t="s">
        <v>448</v>
      </c>
      <c r="K11" s="128" t="s">
        <v>443</v>
      </c>
      <c r="L11" s="136" t="s">
        <v>379</v>
      </c>
      <c r="M11" s="121"/>
    </row>
    <row r="12" spans="1:13" ht="80.099999999999994" customHeight="1" x14ac:dyDescent="0.2">
      <c r="A12" s="122"/>
      <c r="B12" s="136" t="s">
        <v>477</v>
      </c>
      <c r="C12" s="129">
        <v>42034</v>
      </c>
      <c r="D12" s="136" t="s">
        <v>374</v>
      </c>
      <c r="E12" s="136" t="s">
        <v>371</v>
      </c>
      <c r="F12" s="136" t="s">
        <v>419</v>
      </c>
      <c r="G12" s="136" t="s">
        <v>476</v>
      </c>
      <c r="H12" s="136" t="s">
        <v>284</v>
      </c>
      <c r="I12" s="136" t="s">
        <v>68</v>
      </c>
      <c r="J12" s="216" t="s">
        <v>725</v>
      </c>
      <c r="K12" s="128" t="s">
        <v>443</v>
      </c>
      <c r="L12" s="136" t="s">
        <v>379</v>
      </c>
      <c r="M12" s="121"/>
    </row>
    <row r="13" spans="1:13" ht="80.099999999999994" customHeight="1" x14ac:dyDescent="0.2">
      <c r="A13" s="122"/>
      <c r="B13" s="216" t="s">
        <v>487</v>
      </c>
      <c r="C13" s="125">
        <v>40817</v>
      </c>
      <c r="D13" s="136" t="s">
        <v>366</v>
      </c>
      <c r="E13" s="136" t="s">
        <v>371</v>
      </c>
      <c r="F13" s="136" t="s">
        <v>419</v>
      </c>
      <c r="G13" s="136" t="s">
        <v>724</v>
      </c>
      <c r="H13" s="136" t="s">
        <v>284</v>
      </c>
      <c r="I13" s="136" t="s">
        <v>415</v>
      </c>
      <c r="J13" s="216" t="s">
        <v>723</v>
      </c>
      <c r="K13" s="141" t="s">
        <v>443</v>
      </c>
      <c r="L13" s="136" t="s">
        <v>379</v>
      </c>
      <c r="M13" s="121"/>
    </row>
    <row r="14" spans="1:13" ht="80.099999999999994" customHeight="1" x14ac:dyDescent="0.2">
      <c r="A14" s="122"/>
      <c r="B14" s="136" t="s">
        <v>399</v>
      </c>
      <c r="C14" s="149">
        <v>42278</v>
      </c>
      <c r="D14" s="136" t="s">
        <v>366</v>
      </c>
      <c r="E14" s="136" t="s">
        <v>367</v>
      </c>
      <c r="F14" s="136" t="s">
        <v>368</v>
      </c>
      <c r="G14" s="136" t="s">
        <v>537</v>
      </c>
      <c r="H14" s="136" t="s">
        <v>67</v>
      </c>
      <c r="I14" s="136" t="s">
        <v>32</v>
      </c>
      <c r="J14" s="216" t="s">
        <v>538</v>
      </c>
      <c r="K14" s="128" t="s">
        <v>511</v>
      </c>
      <c r="L14" s="136" t="s">
        <v>379</v>
      </c>
      <c r="M14" s="121"/>
    </row>
    <row r="15" spans="1:13" ht="80.099999999999994" customHeight="1" x14ac:dyDescent="0.2">
      <c r="A15" s="122"/>
      <c r="B15" s="136" t="s">
        <v>726</v>
      </c>
      <c r="C15" s="149" t="s">
        <v>727</v>
      </c>
      <c r="D15" s="136" t="s">
        <v>366</v>
      </c>
      <c r="E15" s="136" t="s">
        <v>367</v>
      </c>
      <c r="F15" s="136" t="s">
        <v>6</v>
      </c>
      <c r="G15" s="136" t="s">
        <v>507</v>
      </c>
      <c r="H15" s="136" t="s">
        <v>67</v>
      </c>
      <c r="I15" s="136" t="s">
        <v>68</v>
      </c>
      <c r="J15" s="216" t="s">
        <v>728</v>
      </c>
      <c r="K15" s="128" t="s">
        <v>443</v>
      </c>
      <c r="L15" s="136" t="s">
        <v>379</v>
      </c>
      <c r="M15" s="121"/>
    </row>
    <row r="16" spans="1:13" ht="80.099999999999994" customHeight="1" x14ac:dyDescent="0.2">
      <c r="A16" s="122"/>
      <c r="B16" s="136" t="s">
        <v>548</v>
      </c>
      <c r="C16" s="129">
        <v>42264</v>
      </c>
      <c r="D16" s="136" t="s">
        <v>374</v>
      </c>
      <c r="E16" s="136" t="s">
        <v>371</v>
      </c>
      <c r="F16" s="136" t="s">
        <v>419</v>
      </c>
      <c r="G16" s="136" t="s">
        <v>546</v>
      </c>
      <c r="H16" s="136" t="s">
        <v>67</v>
      </c>
      <c r="I16" s="136" t="s">
        <v>68</v>
      </c>
      <c r="J16" s="216" t="s">
        <v>545</v>
      </c>
      <c r="K16" s="141" t="s">
        <v>443</v>
      </c>
      <c r="L16" s="136" t="s">
        <v>379</v>
      </c>
      <c r="M16" s="121"/>
    </row>
    <row r="17" spans="1:19" ht="80.099999999999994" customHeight="1" x14ac:dyDescent="0.2">
      <c r="A17" s="252"/>
      <c r="B17" s="253" t="s">
        <v>532</v>
      </c>
      <c r="C17" s="254">
        <v>2012</v>
      </c>
      <c r="D17" s="255" t="s">
        <v>366</v>
      </c>
      <c r="E17" s="256" t="s">
        <v>371</v>
      </c>
      <c r="F17" s="255" t="s">
        <v>419</v>
      </c>
      <c r="G17" s="255" t="s">
        <v>458</v>
      </c>
      <c r="H17" s="255" t="s">
        <v>250</v>
      </c>
      <c r="I17" s="136" t="s">
        <v>415</v>
      </c>
      <c r="J17" s="216" t="s">
        <v>461</v>
      </c>
      <c r="K17" s="257" t="s">
        <v>443</v>
      </c>
      <c r="L17" s="255" t="s">
        <v>379</v>
      </c>
      <c r="M17" s="258"/>
      <c r="N17" s="259"/>
      <c r="O17" s="259"/>
      <c r="P17" s="259"/>
      <c r="Q17" s="259"/>
      <c r="R17" s="259"/>
      <c r="S17" s="259"/>
    </row>
    <row r="18" spans="1:19" ht="80.099999999999994" customHeight="1" x14ac:dyDescent="0.2">
      <c r="A18" s="122"/>
      <c r="B18" s="215" t="s">
        <v>531</v>
      </c>
      <c r="C18" s="139">
        <v>2014</v>
      </c>
      <c r="D18" s="136" t="s">
        <v>366</v>
      </c>
      <c r="E18" s="223" t="s">
        <v>371</v>
      </c>
      <c r="F18" s="136" t="s">
        <v>419</v>
      </c>
      <c r="G18" s="136" t="s">
        <v>459</v>
      </c>
      <c r="H18" s="136" t="s">
        <v>16</v>
      </c>
      <c r="I18" s="136" t="s">
        <v>415</v>
      </c>
      <c r="J18" s="216" t="s">
        <v>460</v>
      </c>
      <c r="K18" s="128" t="s">
        <v>443</v>
      </c>
      <c r="L18" s="136" t="s">
        <v>379</v>
      </c>
      <c r="M18" s="121"/>
    </row>
    <row r="19" spans="1:19" ht="80.099999999999994" customHeight="1" x14ac:dyDescent="0.2">
      <c r="A19" s="122"/>
      <c r="B19" s="136" t="s">
        <v>432</v>
      </c>
      <c r="C19" s="131">
        <v>40914</v>
      </c>
      <c r="D19" s="136" t="s">
        <v>366</v>
      </c>
      <c r="E19" s="136" t="s">
        <v>367</v>
      </c>
      <c r="F19" s="136" t="s">
        <v>6</v>
      </c>
      <c r="G19" s="136" t="s">
        <v>369</v>
      </c>
      <c r="H19" s="136" t="s">
        <v>93</v>
      </c>
      <c r="I19" s="136" t="s">
        <v>44</v>
      </c>
      <c r="J19" s="216" t="s">
        <v>381</v>
      </c>
      <c r="K19" s="128" t="s">
        <v>410</v>
      </c>
      <c r="L19" s="136" t="s">
        <v>379</v>
      </c>
      <c r="M19" s="121"/>
    </row>
    <row r="20" spans="1:19" ht="80.099999999999994" customHeight="1" x14ac:dyDescent="0.2">
      <c r="A20" s="122"/>
      <c r="B20" s="215" t="s">
        <v>530</v>
      </c>
      <c r="C20" s="217" t="s">
        <v>455</v>
      </c>
      <c r="D20" s="136" t="s">
        <v>366</v>
      </c>
      <c r="E20" s="223" t="s">
        <v>371</v>
      </c>
      <c r="F20" s="136" t="s">
        <v>419</v>
      </c>
      <c r="G20" s="136" t="s">
        <v>458</v>
      </c>
      <c r="H20" s="136" t="s">
        <v>93</v>
      </c>
      <c r="I20" s="136" t="s">
        <v>415</v>
      </c>
      <c r="J20" s="216" t="s">
        <v>457</v>
      </c>
      <c r="K20" s="128" t="s">
        <v>456</v>
      </c>
      <c r="L20" s="136" t="s">
        <v>379</v>
      </c>
      <c r="M20" s="121"/>
    </row>
    <row r="21" spans="1:19" ht="80.099999999999994" customHeight="1" x14ac:dyDescent="0.2">
      <c r="A21" s="122"/>
      <c r="B21" s="136" t="s">
        <v>414</v>
      </c>
      <c r="C21" s="218">
        <v>39785</v>
      </c>
      <c r="D21" s="136" t="s">
        <v>366</v>
      </c>
      <c r="E21" s="136" t="s">
        <v>367</v>
      </c>
      <c r="F21" s="136" t="s">
        <v>6</v>
      </c>
      <c r="G21" s="136" t="s">
        <v>369</v>
      </c>
      <c r="H21" s="136" t="s">
        <v>415</v>
      </c>
      <c r="I21" s="136" t="s">
        <v>415</v>
      </c>
      <c r="J21" s="216" t="s">
        <v>405</v>
      </c>
      <c r="K21" s="128" t="s">
        <v>410</v>
      </c>
      <c r="L21" s="136" t="s">
        <v>370</v>
      </c>
      <c r="M21" s="121"/>
    </row>
    <row r="22" spans="1:19" ht="80.099999999999994" customHeight="1" x14ac:dyDescent="0.2">
      <c r="A22" s="122"/>
      <c r="B22" s="136" t="s">
        <v>376</v>
      </c>
      <c r="C22" s="125">
        <v>41031</v>
      </c>
      <c r="D22" s="136" t="s">
        <v>366</v>
      </c>
      <c r="E22" s="136" t="s">
        <v>371</v>
      </c>
      <c r="F22" s="136" t="s">
        <v>6</v>
      </c>
      <c r="G22" s="136" t="s">
        <v>369</v>
      </c>
      <c r="H22" s="136" t="s">
        <v>415</v>
      </c>
      <c r="I22" s="136" t="s">
        <v>31</v>
      </c>
      <c r="J22" s="225" t="s">
        <v>425</v>
      </c>
      <c r="K22" s="128" t="s">
        <v>409</v>
      </c>
      <c r="L22" s="136" t="s">
        <v>370</v>
      </c>
      <c r="M22" s="121"/>
    </row>
    <row r="23" spans="1:19" ht="80.099999999999994" customHeight="1" x14ac:dyDescent="0.2">
      <c r="A23" s="122"/>
      <c r="B23" s="136" t="s">
        <v>433</v>
      </c>
      <c r="C23" s="129">
        <v>42032</v>
      </c>
      <c r="D23" s="136" t="s">
        <v>366</v>
      </c>
      <c r="E23" s="136" t="s">
        <v>367</v>
      </c>
      <c r="F23" s="136" t="s">
        <v>6</v>
      </c>
      <c r="G23" s="136" t="s">
        <v>423</v>
      </c>
      <c r="H23" s="136" t="s">
        <v>415</v>
      </c>
      <c r="I23" s="136" t="s">
        <v>37</v>
      </c>
      <c r="J23" s="216" t="s">
        <v>434</v>
      </c>
      <c r="K23" s="128" t="s">
        <v>410</v>
      </c>
      <c r="L23" s="136" t="s">
        <v>379</v>
      </c>
      <c r="M23" s="121"/>
    </row>
    <row r="24" spans="1:19" ht="80.099999999999994" customHeight="1" x14ac:dyDescent="0.2">
      <c r="A24" s="122"/>
      <c r="B24" s="136" t="s">
        <v>495</v>
      </c>
      <c r="C24" s="218">
        <v>39262</v>
      </c>
      <c r="D24" s="136" t="s">
        <v>374</v>
      </c>
      <c r="E24" s="136" t="s">
        <v>371</v>
      </c>
      <c r="F24" s="136" t="s">
        <v>419</v>
      </c>
      <c r="G24" s="136" t="s">
        <v>494</v>
      </c>
      <c r="H24" s="136" t="s">
        <v>415</v>
      </c>
      <c r="I24" s="136" t="s">
        <v>116</v>
      </c>
      <c r="J24" s="216" t="s">
        <v>493</v>
      </c>
      <c r="K24" s="221" t="s">
        <v>443</v>
      </c>
      <c r="L24" s="136" t="s">
        <v>379</v>
      </c>
      <c r="M24" s="121"/>
    </row>
    <row r="25" spans="1:19" ht="80.099999999999994" customHeight="1" x14ac:dyDescent="0.2">
      <c r="A25" s="122"/>
      <c r="B25" s="216" t="s">
        <v>512</v>
      </c>
      <c r="C25" s="137">
        <v>2010</v>
      </c>
      <c r="D25" s="136" t="s">
        <v>366</v>
      </c>
      <c r="E25" s="136" t="s">
        <v>371</v>
      </c>
      <c r="F25" s="136" t="s">
        <v>419</v>
      </c>
      <c r="G25" s="136" t="s">
        <v>396</v>
      </c>
      <c r="H25" s="136" t="s">
        <v>415</v>
      </c>
      <c r="I25" s="136" t="s">
        <v>415</v>
      </c>
      <c r="J25" s="216" t="s">
        <v>521</v>
      </c>
      <c r="K25" s="128" t="s">
        <v>520</v>
      </c>
      <c r="L25" s="136" t="s">
        <v>379</v>
      </c>
      <c r="M25" s="121"/>
    </row>
    <row r="26" spans="1:19" ht="80.099999999999994" customHeight="1" x14ac:dyDescent="0.2">
      <c r="A26" s="122"/>
      <c r="B26" s="136" t="s">
        <v>535</v>
      </c>
      <c r="C26" s="129">
        <v>41913</v>
      </c>
      <c r="D26" s="136" t="s">
        <v>374</v>
      </c>
      <c r="E26" s="136" t="s">
        <v>371</v>
      </c>
      <c r="F26" s="136" t="s">
        <v>419</v>
      </c>
      <c r="G26" s="136" t="s">
        <v>534</v>
      </c>
      <c r="H26" s="136" t="s">
        <v>415</v>
      </c>
      <c r="I26" s="136" t="s">
        <v>415</v>
      </c>
      <c r="J26" s="216" t="s">
        <v>536</v>
      </c>
      <c r="K26" s="128" t="s">
        <v>409</v>
      </c>
      <c r="L26" s="136" t="s">
        <v>379</v>
      </c>
      <c r="M26" s="121"/>
    </row>
    <row r="27" spans="1:19" ht="80.099999999999994" customHeight="1" x14ac:dyDescent="0.2">
      <c r="A27" s="122"/>
      <c r="B27" s="215" t="s">
        <v>453</v>
      </c>
      <c r="C27" s="217">
        <v>2008</v>
      </c>
      <c r="D27" s="136" t="s">
        <v>366</v>
      </c>
      <c r="E27" s="223" t="s">
        <v>371</v>
      </c>
      <c r="F27" s="136" t="s">
        <v>419</v>
      </c>
      <c r="G27" s="136" t="s">
        <v>458</v>
      </c>
      <c r="H27" s="136" t="s">
        <v>211</v>
      </c>
      <c r="I27" s="136" t="s">
        <v>33</v>
      </c>
      <c r="J27" s="216" t="s">
        <v>454</v>
      </c>
      <c r="K27" s="128" t="s">
        <v>443</v>
      </c>
      <c r="L27" s="136" t="s">
        <v>379</v>
      </c>
      <c r="M27" s="121"/>
    </row>
    <row r="28" spans="1:19" ht="80.099999999999994" customHeight="1" x14ac:dyDescent="0.2">
      <c r="A28" s="122"/>
      <c r="B28" s="215" t="s">
        <v>524</v>
      </c>
      <c r="C28" s="137">
        <v>2012</v>
      </c>
      <c r="D28" s="136" t="s">
        <v>366</v>
      </c>
      <c r="E28" s="223" t="s">
        <v>371</v>
      </c>
      <c r="F28" s="136" t="s">
        <v>419</v>
      </c>
      <c r="G28" s="136" t="s">
        <v>445</v>
      </c>
      <c r="H28" s="136" t="s">
        <v>281</v>
      </c>
      <c r="I28" s="136" t="s">
        <v>415</v>
      </c>
      <c r="J28" s="226" t="s">
        <v>444</v>
      </c>
      <c r="K28" s="128" t="s">
        <v>443</v>
      </c>
      <c r="L28" s="136" t="s">
        <v>379</v>
      </c>
      <c r="M28" s="121"/>
    </row>
    <row r="29" spans="1:19" ht="80.099999999999994" customHeight="1" x14ac:dyDescent="0.2">
      <c r="A29" s="122"/>
      <c r="B29" s="215" t="s">
        <v>417</v>
      </c>
      <c r="C29" s="123">
        <v>2013</v>
      </c>
      <c r="D29" s="215" t="s">
        <v>366</v>
      </c>
      <c r="E29" s="215" t="s">
        <v>371</v>
      </c>
      <c r="F29" s="215" t="s">
        <v>6</v>
      </c>
      <c r="G29" s="215" t="s">
        <v>416</v>
      </c>
      <c r="H29" s="215" t="s">
        <v>35</v>
      </c>
      <c r="I29" s="215" t="s">
        <v>32</v>
      </c>
      <c r="J29" s="227" t="s">
        <v>421</v>
      </c>
      <c r="K29" s="135" t="s">
        <v>410</v>
      </c>
      <c r="L29" s="215" t="s">
        <v>379</v>
      </c>
      <c r="M29" s="122"/>
    </row>
    <row r="30" spans="1:19" ht="80.099999999999994" customHeight="1" x14ac:dyDescent="0.2">
      <c r="A30" s="122"/>
      <c r="B30" s="136" t="s">
        <v>373</v>
      </c>
      <c r="C30" s="126">
        <v>41030</v>
      </c>
      <c r="D30" s="136" t="s">
        <v>374</v>
      </c>
      <c r="E30" s="136" t="s">
        <v>371</v>
      </c>
      <c r="F30" s="136" t="s">
        <v>419</v>
      </c>
      <c r="G30" s="136" t="s">
        <v>501</v>
      </c>
      <c r="H30" s="136" t="s">
        <v>35</v>
      </c>
      <c r="I30" s="136" t="s">
        <v>44</v>
      </c>
      <c r="J30" s="216" t="s">
        <v>420</v>
      </c>
      <c r="K30" s="128" t="s">
        <v>409</v>
      </c>
      <c r="L30" s="136" t="s">
        <v>379</v>
      </c>
      <c r="M30" s="127"/>
    </row>
    <row r="31" spans="1:19" ht="80.099999999999994" customHeight="1" x14ac:dyDescent="0.2">
      <c r="A31" s="122"/>
      <c r="B31" s="136" t="s">
        <v>378</v>
      </c>
      <c r="C31" s="218">
        <v>39570</v>
      </c>
      <c r="D31" s="136" t="s">
        <v>366</v>
      </c>
      <c r="E31" s="136" t="s">
        <v>367</v>
      </c>
      <c r="F31" s="136" t="s">
        <v>6</v>
      </c>
      <c r="G31" s="136" t="s">
        <v>369</v>
      </c>
      <c r="H31" s="136" t="s">
        <v>35</v>
      </c>
      <c r="I31" s="136" t="s">
        <v>32</v>
      </c>
      <c r="J31" s="216" t="s">
        <v>428</v>
      </c>
      <c r="K31" s="128" t="s">
        <v>410</v>
      </c>
      <c r="L31" s="136" t="s">
        <v>379</v>
      </c>
      <c r="M31" s="121"/>
    </row>
    <row r="32" spans="1:19" ht="80.099999999999994" customHeight="1" x14ac:dyDescent="0.2">
      <c r="A32" s="122"/>
      <c r="B32" s="136" t="s">
        <v>547</v>
      </c>
      <c r="C32" s="129">
        <v>42192</v>
      </c>
      <c r="D32" s="136" t="s">
        <v>366</v>
      </c>
      <c r="E32" s="136" t="s">
        <v>371</v>
      </c>
      <c r="F32" s="136" t="s">
        <v>419</v>
      </c>
      <c r="G32" s="228" t="s">
        <v>543</v>
      </c>
      <c r="H32" s="136" t="s">
        <v>35</v>
      </c>
      <c r="I32" s="136" t="s">
        <v>540</v>
      </c>
      <c r="J32" s="216" t="s">
        <v>544</v>
      </c>
      <c r="K32" s="141" t="s">
        <v>443</v>
      </c>
      <c r="L32" s="136" t="s">
        <v>379</v>
      </c>
      <c r="M32" s="121"/>
    </row>
    <row r="33" spans="1:13" ht="80.099999999999994" customHeight="1" x14ac:dyDescent="0.2">
      <c r="A33" s="122"/>
      <c r="B33" s="136" t="s">
        <v>402</v>
      </c>
      <c r="C33" s="129">
        <v>41944</v>
      </c>
      <c r="D33" s="136" t="s">
        <v>366</v>
      </c>
      <c r="E33" s="136" t="s">
        <v>371</v>
      </c>
      <c r="F33" s="136" t="s">
        <v>419</v>
      </c>
      <c r="G33" s="136" t="s">
        <v>403</v>
      </c>
      <c r="H33" s="136" t="s">
        <v>35</v>
      </c>
      <c r="I33" s="136" t="s">
        <v>540</v>
      </c>
      <c r="J33" s="216" t="s">
        <v>541</v>
      </c>
      <c r="K33" s="141" t="s">
        <v>542</v>
      </c>
      <c r="L33" s="136" t="s">
        <v>379</v>
      </c>
      <c r="M33" s="121"/>
    </row>
    <row r="34" spans="1:13" ht="80.099999999999994" customHeight="1" x14ac:dyDescent="0.2">
      <c r="A34" s="122"/>
      <c r="B34" s="215" t="s">
        <v>685</v>
      </c>
      <c r="C34" s="218">
        <v>39897</v>
      </c>
      <c r="D34" s="136" t="s">
        <v>366</v>
      </c>
      <c r="E34" s="136" t="s">
        <v>371</v>
      </c>
      <c r="F34" s="136" t="s">
        <v>419</v>
      </c>
      <c r="G34" s="136" t="s">
        <v>686</v>
      </c>
      <c r="H34" s="136" t="s">
        <v>680</v>
      </c>
      <c r="I34" s="136" t="s">
        <v>415</v>
      </c>
      <c r="J34" s="216" t="s">
        <v>687</v>
      </c>
      <c r="K34" s="141" t="s">
        <v>409</v>
      </c>
      <c r="L34" s="136" t="s">
        <v>379</v>
      </c>
      <c r="M34" s="121"/>
    </row>
    <row r="35" spans="1:13" ht="80.099999999999994" customHeight="1" x14ac:dyDescent="0.2">
      <c r="A35" s="122"/>
      <c r="B35" s="215" t="s">
        <v>688</v>
      </c>
      <c r="C35" s="129" t="s">
        <v>689</v>
      </c>
      <c r="D35" s="136" t="s">
        <v>374</v>
      </c>
      <c r="E35" s="136" t="s">
        <v>371</v>
      </c>
      <c r="F35" s="136" t="s">
        <v>419</v>
      </c>
      <c r="G35" s="136" t="s">
        <v>690</v>
      </c>
      <c r="H35" s="136" t="s">
        <v>680</v>
      </c>
      <c r="I35" s="136" t="s">
        <v>415</v>
      </c>
      <c r="J35" s="229" t="s">
        <v>717</v>
      </c>
      <c r="K35" s="141" t="s">
        <v>511</v>
      </c>
      <c r="L35" s="136" t="s">
        <v>379</v>
      </c>
      <c r="M35" s="121"/>
    </row>
    <row r="36" spans="1:13" ht="80.099999999999994" customHeight="1" x14ac:dyDescent="0.2">
      <c r="A36" s="122"/>
      <c r="B36" s="215" t="s">
        <v>677</v>
      </c>
      <c r="C36" s="125" t="s">
        <v>678</v>
      </c>
      <c r="D36" s="136" t="s">
        <v>366</v>
      </c>
      <c r="E36" s="136" t="s">
        <v>367</v>
      </c>
      <c r="F36" s="136" t="s">
        <v>6</v>
      </c>
      <c r="G36" s="136" t="s">
        <v>681</v>
      </c>
      <c r="H36" s="136" t="s">
        <v>680</v>
      </c>
      <c r="I36" s="136" t="s">
        <v>34</v>
      </c>
      <c r="J36" s="230" t="s">
        <v>679</v>
      </c>
      <c r="K36" s="141" t="s">
        <v>443</v>
      </c>
      <c r="L36" s="136" t="s">
        <v>379</v>
      </c>
      <c r="M36" s="121"/>
    </row>
    <row r="37" spans="1:13" ht="80.099999999999994" customHeight="1" x14ac:dyDescent="0.2">
      <c r="A37" s="122"/>
      <c r="B37" s="136" t="s">
        <v>411</v>
      </c>
      <c r="C37" s="125">
        <v>40668</v>
      </c>
      <c r="D37" s="136" t="s">
        <v>366</v>
      </c>
      <c r="E37" s="136" t="s">
        <v>367</v>
      </c>
      <c r="F37" s="136" t="s">
        <v>6</v>
      </c>
      <c r="G37" s="136" t="s">
        <v>683</v>
      </c>
      <c r="H37" s="136" t="s">
        <v>4</v>
      </c>
      <c r="I37" s="136" t="s">
        <v>413</v>
      </c>
      <c r="J37" s="216" t="s">
        <v>412</v>
      </c>
      <c r="K37" s="128" t="s">
        <v>410</v>
      </c>
      <c r="L37" s="136" t="s">
        <v>379</v>
      </c>
      <c r="M37" s="121"/>
    </row>
    <row r="38" spans="1:13" ht="80.099999999999994" customHeight="1" x14ac:dyDescent="0.2">
      <c r="A38" s="122"/>
      <c r="B38" s="136" t="s">
        <v>372</v>
      </c>
      <c r="C38" s="129">
        <v>42323</v>
      </c>
      <c r="D38" s="136" t="s">
        <v>366</v>
      </c>
      <c r="E38" s="136" t="s">
        <v>367</v>
      </c>
      <c r="F38" s="136" t="s">
        <v>368</v>
      </c>
      <c r="G38" s="136" t="s">
        <v>682</v>
      </c>
      <c r="H38" s="136" t="s">
        <v>4</v>
      </c>
      <c r="I38" s="136" t="s">
        <v>32</v>
      </c>
      <c r="J38" s="216" t="s">
        <v>404</v>
      </c>
      <c r="K38" s="128" t="s">
        <v>410</v>
      </c>
      <c r="L38" s="136" t="s">
        <v>379</v>
      </c>
      <c r="M38" s="121"/>
    </row>
    <row r="39" spans="1:13" ht="80.099999999999994" customHeight="1" x14ac:dyDescent="0.2">
      <c r="A39" s="122"/>
      <c r="B39" s="136" t="s">
        <v>375</v>
      </c>
      <c r="C39" s="129">
        <v>42051</v>
      </c>
      <c r="D39" s="136" t="s">
        <v>366</v>
      </c>
      <c r="E39" s="136" t="s">
        <v>367</v>
      </c>
      <c r="F39" s="136" t="s">
        <v>6</v>
      </c>
      <c r="G39" s="136" t="s">
        <v>423</v>
      </c>
      <c r="H39" s="136" t="s">
        <v>4</v>
      </c>
      <c r="I39" s="216" t="s">
        <v>424</v>
      </c>
      <c r="J39" s="216" t="s">
        <v>422</v>
      </c>
      <c r="K39" s="128" t="s">
        <v>409</v>
      </c>
      <c r="L39" s="136" t="s">
        <v>370</v>
      </c>
      <c r="M39" s="121"/>
    </row>
    <row r="40" spans="1:13" ht="80.099999999999994" customHeight="1" x14ac:dyDescent="0.2">
      <c r="A40" s="122"/>
      <c r="B40" s="136" t="s">
        <v>430</v>
      </c>
      <c r="C40" s="132">
        <v>42234</v>
      </c>
      <c r="D40" s="136" t="s">
        <v>366</v>
      </c>
      <c r="E40" s="136" t="s">
        <v>367</v>
      </c>
      <c r="F40" s="136" t="s">
        <v>368</v>
      </c>
      <c r="G40" s="136" t="s">
        <v>423</v>
      </c>
      <c r="H40" s="136" t="s">
        <v>4</v>
      </c>
      <c r="I40" s="136" t="s">
        <v>44</v>
      </c>
      <c r="J40" s="225" t="s">
        <v>429</v>
      </c>
      <c r="K40" s="128" t="s">
        <v>410</v>
      </c>
      <c r="L40" s="136" t="s">
        <v>379</v>
      </c>
      <c r="M40" s="130"/>
    </row>
    <row r="41" spans="1:13" ht="80.099999999999994" customHeight="1" x14ac:dyDescent="0.2">
      <c r="A41" s="122"/>
      <c r="B41" s="136" t="s">
        <v>431</v>
      </c>
      <c r="C41" s="218">
        <v>39787</v>
      </c>
      <c r="D41" s="136" t="s">
        <v>366</v>
      </c>
      <c r="E41" s="136" t="s">
        <v>367</v>
      </c>
      <c r="F41" s="136" t="s">
        <v>6</v>
      </c>
      <c r="G41" s="136" t="s">
        <v>369</v>
      </c>
      <c r="H41" s="136" t="s">
        <v>4</v>
      </c>
      <c r="I41" s="136" t="s">
        <v>413</v>
      </c>
      <c r="J41" s="216" t="s">
        <v>380</v>
      </c>
      <c r="K41" s="128" t="s">
        <v>410</v>
      </c>
      <c r="L41" s="136" t="s">
        <v>370</v>
      </c>
      <c r="M41" s="121"/>
    </row>
    <row r="42" spans="1:13" ht="80.099999999999994" customHeight="1" x14ac:dyDescent="0.2">
      <c r="A42" s="122"/>
      <c r="B42" s="136" t="s">
        <v>435</v>
      </c>
      <c r="C42" s="125" t="s">
        <v>436</v>
      </c>
      <c r="D42" s="136" t="s">
        <v>366</v>
      </c>
      <c r="E42" s="136" t="s">
        <v>367</v>
      </c>
      <c r="F42" s="136" t="s">
        <v>368</v>
      </c>
      <c r="G42" s="231" t="s">
        <v>369</v>
      </c>
      <c r="H42" s="136" t="s">
        <v>4</v>
      </c>
      <c r="I42" s="136" t="s">
        <v>413</v>
      </c>
      <c r="J42" s="216" t="s">
        <v>437</v>
      </c>
      <c r="K42" s="128" t="s">
        <v>410</v>
      </c>
      <c r="L42" s="136" t="s">
        <v>379</v>
      </c>
      <c r="M42" s="121"/>
    </row>
    <row r="43" spans="1:13" ht="80.099999999999994" customHeight="1" x14ac:dyDescent="0.2">
      <c r="A43" s="122"/>
      <c r="B43" s="136" t="s">
        <v>391</v>
      </c>
      <c r="C43" s="131">
        <v>41121</v>
      </c>
      <c r="D43" s="136" t="s">
        <v>366</v>
      </c>
      <c r="E43" s="136" t="s">
        <v>367</v>
      </c>
      <c r="F43" s="136" t="s">
        <v>6</v>
      </c>
      <c r="G43" s="136" t="s">
        <v>684</v>
      </c>
      <c r="H43" s="136" t="s">
        <v>4</v>
      </c>
      <c r="I43" s="136" t="s">
        <v>413</v>
      </c>
      <c r="J43" s="216" t="s">
        <v>502</v>
      </c>
      <c r="K43" s="141" t="s">
        <v>409</v>
      </c>
      <c r="L43" s="136" t="s">
        <v>379</v>
      </c>
      <c r="M43" s="121"/>
    </row>
    <row r="44" spans="1:13" ht="80.099999999999994" customHeight="1" x14ac:dyDescent="0.2">
      <c r="A44" s="122"/>
      <c r="B44" s="215" t="s">
        <v>533</v>
      </c>
      <c r="C44" s="137" t="s">
        <v>462</v>
      </c>
      <c r="D44" s="136" t="s">
        <v>366</v>
      </c>
      <c r="E44" s="223" t="s">
        <v>371</v>
      </c>
      <c r="F44" s="136" t="s">
        <v>419</v>
      </c>
      <c r="G44" s="136" t="s">
        <v>458</v>
      </c>
      <c r="H44" s="136" t="s">
        <v>464</v>
      </c>
      <c r="I44" s="136" t="s">
        <v>415</v>
      </c>
      <c r="J44" s="216" t="s">
        <v>465</v>
      </c>
      <c r="K44" s="128" t="s">
        <v>463</v>
      </c>
      <c r="L44" s="136" t="s">
        <v>379</v>
      </c>
      <c r="M44" s="121"/>
    </row>
    <row r="45" spans="1:13" ht="80.099999999999994" customHeight="1" x14ac:dyDescent="0.2">
      <c r="A45" s="122"/>
      <c r="B45" s="136" t="s">
        <v>482</v>
      </c>
      <c r="C45" s="218">
        <v>39995</v>
      </c>
      <c r="D45" s="136" t="s">
        <v>374</v>
      </c>
      <c r="E45" s="136" t="s">
        <v>371</v>
      </c>
      <c r="F45" s="136" t="s">
        <v>419</v>
      </c>
      <c r="G45" s="136" t="s">
        <v>485</v>
      </c>
      <c r="H45" s="136" t="s">
        <v>464</v>
      </c>
      <c r="I45" s="136" t="s">
        <v>415</v>
      </c>
      <c r="J45" s="216" t="s">
        <v>483</v>
      </c>
      <c r="K45" s="141" t="s">
        <v>443</v>
      </c>
      <c r="L45" s="136" t="s">
        <v>379</v>
      </c>
      <c r="M45" s="121"/>
    </row>
    <row r="46" spans="1:13" ht="80.099999999999994" customHeight="1" x14ac:dyDescent="0.2">
      <c r="A46" s="122"/>
      <c r="B46" s="136" t="s">
        <v>383</v>
      </c>
      <c r="C46" s="129">
        <v>41974</v>
      </c>
      <c r="D46" s="136" t="s">
        <v>374</v>
      </c>
      <c r="E46" s="136" t="s">
        <v>371</v>
      </c>
      <c r="F46" s="136" t="s">
        <v>419</v>
      </c>
      <c r="G46" s="136" t="s">
        <v>440</v>
      </c>
      <c r="H46" s="136" t="s">
        <v>441</v>
      </c>
      <c r="I46" s="136" t="s">
        <v>415</v>
      </c>
      <c r="J46" s="216" t="s">
        <v>442</v>
      </c>
      <c r="K46" s="128" t="s">
        <v>443</v>
      </c>
      <c r="L46" s="136" t="s">
        <v>379</v>
      </c>
      <c r="M46" s="121"/>
    </row>
    <row r="47" spans="1:13" ht="80.099999999999994" customHeight="1" x14ac:dyDescent="0.2">
      <c r="A47" s="122"/>
      <c r="B47" s="215" t="s">
        <v>528</v>
      </c>
      <c r="C47" s="138" t="s">
        <v>450</v>
      </c>
      <c r="D47" s="136" t="s">
        <v>366</v>
      </c>
      <c r="E47" s="223" t="s">
        <v>371</v>
      </c>
      <c r="F47" s="136" t="s">
        <v>419</v>
      </c>
      <c r="G47" s="136" t="s">
        <v>458</v>
      </c>
      <c r="H47" s="136" t="s">
        <v>441</v>
      </c>
      <c r="I47" s="136" t="s">
        <v>415</v>
      </c>
      <c r="J47" s="216" t="s">
        <v>451</v>
      </c>
      <c r="K47" s="128" t="s">
        <v>558</v>
      </c>
      <c r="L47" s="136" t="s">
        <v>379</v>
      </c>
      <c r="M47" s="121"/>
    </row>
    <row r="48" spans="1:13" ht="80.099999999999994" customHeight="1" x14ac:dyDescent="0.2">
      <c r="A48" s="122"/>
      <c r="B48" s="136" t="s">
        <v>484</v>
      </c>
      <c r="C48" s="140">
        <v>40299</v>
      </c>
      <c r="D48" s="136" t="s">
        <v>366</v>
      </c>
      <c r="E48" s="136" t="s">
        <v>371</v>
      </c>
      <c r="F48" s="136" t="s">
        <v>419</v>
      </c>
      <c r="G48" s="136" t="s">
        <v>485</v>
      </c>
      <c r="H48" s="136" t="s">
        <v>441</v>
      </c>
      <c r="I48" s="216" t="s">
        <v>39</v>
      </c>
      <c r="J48" s="226" t="s">
        <v>486</v>
      </c>
      <c r="K48" s="141" t="s">
        <v>443</v>
      </c>
      <c r="L48" s="136" t="s">
        <v>379</v>
      </c>
      <c r="M48" s="121"/>
    </row>
    <row r="49" spans="1:12" ht="76.5" x14ac:dyDescent="0.2">
      <c r="A49" s="122"/>
      <c r="B49" s="136" t="s">
        <v>377</v>
      </c>
      <c r="C49" s="125">
        <v>40949</v>
      </c>
      <c r="D49" s="136" t="s">
        <v>366</v>
      </c>
      <c r="E49" s="136" t="s">
        <v>367</v>
      </c>
      <c r="F49" s="136" t="s">
        <v>6</v>
      </c>
      <c r="G49" s="136" t="s">
        <v>426</v>
      </c>
      <c r="H49" s="136" t="s">
        <v>116</v>
      </c>
      <c r="I49" s="136" t="s">
        <v>30</v>
      </c>
      <c r="J49" s="232" t="s">
        <v>427</v>
      </c>
      <c r="K49" s="128" t="s">
        <v>410</v>
      </c>
      <c r="L49" s="136" t="s">
        <v>370</v>
      </c>
    </row>
    <row r="50" spans="1:12" ht="76.5" x14ac:dyDescent="0.2">
      <c r="A50" s="122"/>
      <c r="B50" s="136" t="s">
        <v>439</v>
      </c>
      <c r="C50" s="132" t="s">
        <v>382</v>
      </c>
      <c r="D50" s="136" t="s">
        <v>366</v>
      </c>
      <c r="E50" s="136" t="s">
        <v>367</v>
      </c>
      <c r="F50" s="136" t="s">
        <v>368</v>
      </c>
      <c r="G50" s="136" t="s">
        <v>416</v>
      </c>
      <c r="H50" s="136" t="s">
        <v>116</v>
      </c>
      <c r="I50" s="136" t="s">
        <v>116</v>
      </c>
      <c r="J50" s="216" t="s">
        <v>438</v>
      </c>
      <c r="K50" s="128" t="s">
        <v>443</v>
      </c>
      <c r="L50" s="136" t="s">
        <v>379</v>
      </c>
    </row>
    <row r="51" spans="1:12" ht="63.75" x14ac:dyDescent="0.2">
      <c r="A51" s="122"/>
      <c r="B51" s="136" t="s">
        <v>466</v>
      </c>
      <c r="C51" s="132">
        <v>42278</v>
      </c>
      <c r="D51" s="136" t="s">
        <v>366</v>
      </c>
      <c r="E51" s="136" t="s">
        <v>371</v>
      </c>
      <c r="F51" s="136" t="s">
        <v>419</v>
      </c>
      <c r="G51" s="136" t="s">
        <v>467</v>
      </c>
      <c r="H51" s="136" t="s">
        <v>116</v>
      </c>
      <c r="I51" s="136" t="s">
        <v>37</v>
      </c>
      <c r="J51" s="216" t="s">
        <v>468</v>
      </c>
      <c r="K51" s="141" t="s">
        <v>443</v>
      </c>
      <c r="L51" s="233" t="s">
        <v>379</v>
      </c>
    </row>
    <row r="52" spans="1:12" ht="51" x14ac:dyDescent="0.2">
      <c r="A52" s="122"/>
      <c r="B52" s="136" t="s">
        <v>384</v>
      </c>
      <c r="C52" s="129" t="s">
        <v>382</v>
      </c>
      <c r="D52" s="136" t="s">
        <v>374</v>
      </c>
      <c r="E52" s="136" t="s">
        <v>371</v>
      </c>
      <c r="F52" s="136" t="s">
        <v>419</v>
      </c>
      <c r="G52" s="136" t="s">
        <v>470</v>
      </c>
      <c r="H52" s="136" t="s">
        <v>116</v>
      </c>
      <c r="I52" s="136" t="s">
        <v>37</v>
      </c>
      <c r="J52" s="216" t="s">
        <v>469</v>
      </c>
      <c r="K52" s="128" t="s">
        <v>443</v>
      </c>
      <c r="L52" s="136" t="s">
        <v>379</v>
      </c>
    </row>
    <row r="53" spans="1:12" ht="63.75" x14ac:dyDescent="0.2">
      <c r="A53" s="122"/>
      <c r="B53" s="136" t="s">
        <v>471</v>
      </c>
      <c r="C53" s="133">
        <v>41974</v>
      </c>
      <c r="D53" s="136" t="s">
        <v>374</v>
      </c>
      <c r="E53" s="136" t="s">
        <v>371</v>
      </c>
      <c r="F53" s="136" t="s">
        <v>419</v>
      </c>
      <c r="G53" s="136" t="s">
        <v>472</v>
      </c>
      <c r="H53" s="136" t="s">
        <v>116</v>
      </c>
      <c r="I53" s="136" t="s">
        <v>116</v>
      </c>
      <c r="J53" s="215" t="s">
        <v>473</v>
      </c>
      <c r="K53" s="128" t="s">
        <v>443</v>
      </c>
      <c r="L53" s="136" t="s">
        <v>379</v>
      </c>
    </row>
    <row r="54" spans="1:12" ht="51" x14ac:dyDescent="0.2">
      <c r="A54" s="122"/>
      <c r="B54" s="136" t="s">
        <v>385</v>
      </c>
      <c r="C54" s="129">
        <v>41640</v>
      </c>
      <c r="D54" s="136" t="s">
        <v>366</v>
      </c>
      <c r="E54" s="136" t="s">
        <v>371</v>
      </c>
      <c r="F54" s="136" t="s">
        <v>419</v>
      </c>
      <c r="G54" s="136" t="s">
        <v>475</v>
      </c>
      <c r="H54" s="136" t="s">
        <v>116</v>
      </c>
      <c r="I54" s="136" t="s">
        <v>386</v>
      </c>
      <c r="J54" s="216" t="s">
        <v>474</v>
      </c>
      <c r="K54" s="128" t="s">
        <v>443</v>
      </c>
      <c r="L54" s="136" t="s">
        <v>379</v>
      </c>
    </row>
    <row r="55" spans="1:12" ht="51" x14ac:dyDescent="0.2">
      <c r="A55" s="122"/>
      <c r="B55" s="136" t="s">
        <v>480</v>
      </c>
      <c r="C55" s="125">
        <v>40969</v>
      </c>
      <c r="D55" s="136" t="s">
        <v>374</v>
      </c>
      <c r="E55" s="136" t="s">
        <v>371</v>
      </c>
      <c r="F55" s="136" t="s">
        <v>419</v>
      </c>
      <c r="G55" s="136" t="s">
        <v>387</v>
      </c>
      <c r="H55" s="136" t="s">
        <v>116</v>
      </c>
      <c r="I55" s="136" t="s">
        <v>116</v>
      </c>
      <c r="J55" s="216" t="s">
        <v>481</v>
      </c>
      <c r="K55" s="128" t="s">
        <v>409</v>
      </c>
      <c r="L55" s="136" t="s">
        <v>379</v>
      </c>
    </row>
    <row r="56" spans="1:12" ht="51" x14ac:dyDescent="0.2">
      <c r="A56" s="122"/>
      <c r="B56" s="136" t="s">
        <v>478</v>
      </c>
      <c r="C56" s="129">
        <v>41908</v>
      </c>
      <c r="D56" s="136" t="s">
        <v>366</v>
      </c>
      <c r="E56" s="136" t="s">
        <v>371</v>
      </c>
      <c r="F56" s="136" t="s">
        <v>419</v>
      </c>
      <c r="G56" s="136" t="s">
        <v>475</v>
      </c>
      <c r="H56" s="136" t="s">
        <v>116</v>
      </c>
      <c r="I56" s="136" t="s">
        <v>116</v>
      </c>
      <c r="J56" s="216" t="s">
        <v>479</v>
      </c>
      <c r="K56" s="128" t="s">
        <v>443</v>
      </c>
      <c r="L56" s="136" t="s">
        <v>379</v>
      </c>
    </row>
    <row r="57" spans="1:12" ht="63.75" x14ac:dyDescent="0.2">
      <c r="A57" s="122"/>
      <c r="B57" s="136" t="s">
        <v>490</v>
      </c>
      <c r="C57" s="142">
        <v>2013</v>
      </c>
      <c r="D57" s="136" t="s">
        <v>374</v>
      </c>
      <c r="E57" s="136" t="s">
        <v>371</v>
      </c>
      <c r="F57" s="136" t="s">
        <v>419</v>
      </c>
      <c r="G57" s="136" t="s">
        <v>488</v>
      </c>
      <c r="H57" s="136" t="s">
        <v>116</v>
      </c>
      <c r="I57" s="136" t="s">
        <v>37</v>
      </c>
      <c r="J57" s="216" t="s">
        <v>489</v>
      </c>
      <c r="K57" s="128" t="s">
        <v>409</v>
      </c>
      <c r="L57" s="136" t="s">
        <v>379</v>
      </c>
    </row>
    <row r="58" spans="1:12" ht="38.25" x14ac:dyDescent="0.2">
      <c r="A58" s="122"/>
      <c r="B58" s="136" t="s">
        <v>491</v>
      </c>
      <c r="C58" s="131">
        <v>40238</v>
      </c>
      <c r="D58" s="136" t="s">
        <v>374</v>
      </c>
      <c r="E58" s="136" t="s">
        <v>371</v>
      </c>
      <c r="F58" s="136" t="s">
        <v>419</v>
      </c>
      <c r="G58" s="136" t="s">
        <v>389</v>
      </c>
      <c r="H58" s="136" t="s">
        <v>116</v>
      </c>
      <c r="I58" s="136" t="s">
        <v>37</v>
      </c>
      <c r="J58" s="216" t="s">
        <v>492</v>
      </c>
      <c r="K58" s="128" t="s">
        <v>409</v>
      </c>
      <c r="L58" s="136" t="s">
        <v>379</v>
      </c>
    </row>
    <row r="59" spans="1:12" ht="51" x14ac:dyDescent="0.2">
      <c r="A59" s="122"/>
      <c r="B59" s="136" t="s">
        <v>498</v>
      </c>
      <c r="C59" s="132">
        <v>41944</v>
      </c>
      <c r="D59" s="136" t="s">
        <v>374</v>
      </c>
      <c r="E59" s="136" t="s">
        <v>371</v>
      </c>
      <c r="F59" s="136" t="s">
        <v>419</v>
      </c>
      <c r="G59" s="136" t="s">
        <v>496</v>
      </c>
      <c r="H59" s="136" t="s">
        <v>116</v>
      </c>
      <c r="I59" s="136" t="s">
        <v>37</v>
      </c>
      <c r="J59" s="216" t="s">
        <v>497</v>
      </c>
      <c r="K59" s="128" t="s">
        <v>409</v>
      </c>
      <c r="L59" s="136" t="s">
        <v>379</v>
      </c>
    </row>
    <row r="60" spans="1:12" ht="63.75" x14ac:dyDescent="0.2">
      <c r="A60" s="122"/>
      <c r="B60" s="136" t="s">
        <v>392</v>
      </c>
      <c r="C60" s="129">
        <v>41974</v>
      </c>
      <c r="D60" s="136" t="s">
        <v>366</v>
      </c>
      <c r="E60" s="136" t="s">
        <v>371</v>
      </c>
      <c r="F60" s="136" t="s">
        <v>419</v>
      </c>
      <c r="G60" s="136" t="s">
        <v>503</v>
      </c>
      <c r="H60" s="136" t="s">
        <v>116</v>
      </c>
      <c r="I60" s="136" t="s">
        <v>34</v>
      </c>
      <c r="J60" s="216" t="s">
        <v>504</v>
      </c>
      <c r="K60" s="141" t="s">
        <v>443</v>
      </c>
      <c r="L60" s="136" t="s">
        <v>379</v>
      </c>
    </row>
    <row r="61" spans="1:12" ht="63.75" x14ac:dyDescent="0.2">
      <c r="A61" s="122"/>
      <c r="B61" s="136" t="s">
        <v>505</v>
      </c>
      <c r="C61" s="129">
        <v>42052</v>
      </c>
      <c r="D61" s="136" t="s">
        <v>366</v>
      </c>
      <c r="E61" s="136" t="s">
        <v>367</v>
      </c>
      <c r="F61" s="136" t="s">
        <v>6</v>
      </c>
      <c r="G61" s="136" t="s">
        <v>423</v>
      </c>
      <c r="H61" s="136" t="s">
        <v>116</v>
      </c>
      <c r="I61" s="136" t="s">
        <v>415</v>
      </c>
      <c r="J61" s="216" t="s">
        <v>506</v>
      </c>
      <c r="K61" s="141" t="s">
        <v>443</v>
      </c>
      <c r="L61" s="136" t="s">
        <v>370</v>
      </c>
    </row>
    <row r="62" spans="1:12" ht="51" x14ac:dyDescent="0.2">
      <c r="A62" s="122"/>
      <c r="B62" s="136" t="s">
        <v>393</v>
      </c>
      <c r="C62" s="125">
        <v>42233</v>
      </c>
      <c r="D62" s="136" t="s">
        <v>366</v>
      </c>
      <c r="E62" s="136" t="s">
        <v>367</v>
      </c>
      <c r="F62" s="136" t="s">
        <v>368</v>
      </c>
      <c r="G62" s="136" t="s">
        <v>507</v>
      </c>
      <c r="H62" s="136" t="s">
        <v>116</v>
      </c>
      <c r="I62" s="136" t="s">
        <v>415</v>
      </c>
      <c r="J62" s="216" t="s">
        <v>508</v>
      </c>
      <c r="K62" s="141" t="s">
        <v>410</v>
      </c>
      <c r="L62" s="136" t="s">
        <v>379</v>
      </c>
    </row>
    <row r="63" spans="1:12" ht="63.75" x14ac:dyDescent="0.2">
      <c r="A63" s="122"/>
      <c r="B63" s="136" t="s">
        <v>509</v>
      </c>
      <c r="C63" s="125" t="s">
        <v>395</v>
      </c>
      <c r="D63" s="136" t="s">
        <v>374</v>
      </c>
      <c r="E63" s="136" t="s">
        <v>371</v>
      </c>
      <c r="F63" s="136" t="s">
        <v>419</v>
      </c>
      <c r="G63" s="136" t="s">
        <v>394</v>
      </c>
      <c r="H63" s="136" t="s">
        <v>116</v>
      </c>
      <c r="I63" s="136" t="s">
        <v>116</v>
      </c>
      <c r="J63" s="216" t="s">
        <v>510</v>
      </c>
      <c r="K63" s="128" t="s">
        <v>511</v>
      </c>
      <c r="L63" s="136" t="s">
        <v>379</v>
      </c>
    </row>
    <row r="64" spans="1:12" ht="51" x14ac:dyDescent="0.2">
      <c r="A64" s="122"/>
      <c r="B64" s="136" t="s">
        <v>397</v>
      </c>
      <c r="C64" s="129" t="s">
        <v>398</v>
      </c>
      <c r="D64" s="136" t="s">
        <v>374</v>
      </c>
      <c r="E64" s="136" t="s">
        <v>371</v>
      </c>
      <c r="F64" s="216" t="s">
        <v>419</v>
      </c>
      <c r="G64" s="136" t="s">
        <v>522</v>
      </c>
      <c r="H64" s="136" t="s">
        <v>116</v>
      </c>
      <c r="I64" s="136" t="s">
        <v>116</v>
      </c>
      <c r="J64" s="216" t="s">
        <v>523</v>
      </c>
      <c r="K64" s="178" t="s">
        <v>520</v>
      </c>
      <c r="L64" s="136" t="s">
        <v>379</v>
      </c>
    </row>
    <row r="65" spans="1:49" ht="51" x14ac:dyDescent="0.2">
      <c r="A65" s="122"/>
      <c r="B65" s="136" t="s">
        <v>539</v>
      </c>
      <c r="C65" s="129">
        <v>42064</v>
      </c>
      <c r="D65" s="136" t="s">
        <v>366</v>
      </c>
      <c r="E65" s="136" t="s">
        <v>371</v>
      </c>
      <c r="F65" s="136" t="s">
        <v>368</v>
      </c>
      <c r="G65" s="136" t="s">
        <v>684</v>
      </c>
      <c r="H65" s="136" t="s">
        <v>116</v>
      </c>
      <c r="I65" s="136" t="s">
        <v>415</v>
      </c>
      <c r="J65" s="216" t="s">
        <v>549</v>
      </c>
      <c r="K65" s="128" t="s">
        <v>409</v>
      </c>
      <c r="L65" s="136" t="s">
        <v>379</v>
      </c>
    </row>
    <row r="66" spans="1:49" ht="63.75" x14ac:dyDescent="0.2">
      <c r="A66" s="122"/>
      <c r="B66" s="136" t="s">
        <v>552</v>
      </c>
      <c r="C66" s="129">
        <v>42064</v>
      </c>
      <c r="D66" s="136" t="s">
        <v>374</v>
      </c>
      <c r="E66" s="136" t="s">
        <v>371</v>
      </c>
      <c r="F66" s="216" t="s">
        <v>419</v>
      </c>
      <c r="G66" s="136" t="s">
        <v>551</v>
      </c>
      <c r="H66" s="136" t="s">
        <v>116</v>
      </c>
      <c r="I66" s="136" t="s">
        <v>40</v>
      </c>
      <c r="J66" s="216" t="s">
        <v>550</v>
      </c>
      <c r="K66" s="128" t="s">
        <v>409</v>
      </c>
      <c r="L66" s="136" t="s">
        <v>379</v>
      </c>
    </row>
    <row r="67" spans="1:49" ht="63.6" customHeight="1" x14ac:dyDescent="0.2">
      <c r="A67" s="122"/>
      <c r="B67" s="136" t="s">
        <v>400</v>
      </c>
      <c r="C67" s="139">
        <v>2004</v>
      </c>
      <c r="D67" s="136" t="s">
        <v>374</v>
      </c>
      <c r="E67" s="136" t="s">
        <v>371</v>
      </c>
      <c r="F67" s="136" t="s">
        <v>419</v>
      </c>
      <c r="G67" s="136" t="s">
        <v>553</v>
      </c>
      <c r="H67" s="136" t="s">
        <v>116</v>
      </c>
      <c r="I67" s="136" t="s">
        <v>40</v>
      </c>
      <c r="J67" s="216" t="s">
        <v>718</v>
      </c>
      <c r="K67" s="150" t="s">
        <v>409</v>
      </c>
      <c r="L67" s="136" t="s">
        <v>379</v>
      </c>
    </row>
    <row r="68" spans="1:49" ht="63.6" customHeight="1" x14ac:dyDescent="0.2">
      <c r="A68" s="259"/>
      <c r="B68" s="253" t="s">
        <v>650</v>
      </c>
      <c r="C68" s="338">
        <v>42032</v>
      </c>
      <c r="D68" s="339" t="s">
        <v>366</v>
      </c>
      <c r="E68" s="339" t="s">
        <v>367</v>
      </c>
      <c r="F68" s="339" t="s">
        <v>6</v>
      </c>
      <c r="G68" s="339" t="s">
        <v>423</v>
      </c>
      <c r="H68" s="339" t="s">
        <v>116</v>
      </c>
      <c r="I68" s="339" t="s">
        <v>116</v>
      </c>
      <c r="J68" s="340" t="s">
        <v>651</v>
      </c>
      <c r="K68" s="341" t="s">
        <v>652</v>
      </c>
      <c r="L68" s="253" t="s">
        <v>653</v>
      </c>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row>
    <row r="69" spans="1:49" x14ac:dyDescent="0.2">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342"/>
      <c r="AW69" s="342"/>
    </row>
    <row r="70" spans="1:49" x14ac:dyDescent="0.2">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row>
    <row r="71" spans="1:49" x14ac:dyDescent="0.2">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row>
    <row r="72" spans="1:49" x14ac:dyDescent="0.2">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c r="AQ72" s="342"/>
      <c r="AR72" s="342"/>
      <c r="AS72" s="342"/>
      <c r="AT72" s="342"/>
      <c r="AU72" s="342"/>
      <c r="AV72" s="342"/>
      <c r="AW72" s="342"/>
    </row>
    <row r="73" spans="1:49" x14ac:dyDescent="0.2">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2"/>
      <c r="AW73" s="342"/>
    </row>
    <row r="74" spans="1:49" x14ac:dyDescent="0.2">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c r="AU74" s="342"/>
      <c r="AV74" s="342"/>
      <c r="AW74" s="342"/>
    </row>
    <row r="75" spans="1:49" x14ac:dyDescent="0.2">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row>
    <row r="76" spans="1:49" x14ac:dyDescent="0.2">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c r="AS76" s="342"/>
      <c r="AT76" s="342"/>
      <c r="AU76" s="342"/>
      <c r="AV76" s="342"/>
      <c r="AW76" s="342"/>
    </row>
    <row r="77" spans="1:49" x14ac:dyDescent="0.2">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c r="AS77" s="342"/>
      <c r="AT77" s="342"/>
      <c r="AU77" s="342"/>
      <c r="AV77" s="342"/>
      <c r="AW77" s="342"/>
    </row>
    <row r="78" spans="1:49" x14ac:dyDescent="0.2">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c r="AS78" s="342"/>
      <c r="AT78" s="342"/>
      <c r="AU78" s="342"/>
      <c r="AV78" s="342"/>
      <c r="AW78" s="342"/>
    </row>
    <row r="79" spans="1:49" x14ac:dyDescent="0.2">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c r="AQ79" s="342"/>
      <c r="AR79" s="342"/>
      <c r="AS79" s="342"/>
      <c r="AT79" s="342"/>
      <c r="AU79" s="342"/>
      <c r="AV79" s="342"/>
      <c r="AW79" s="342"/>
    </row>
    <row r="80" spans="1:49" x14ac:dyDescent="0.2">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row>
    <row r="81" spans="1:49" x14ac:dyDescent="0.2">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row>
    <row r="82" spans="1:49" x14ac:dyDescent="0.2">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row>
    <row r="83" spans="1:49" x14ac:dyDescent="0.2">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row>
    <row r="84" spans="1:49" x14ac:dyDescent="0.2">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row>
    <row r="85" spans="1:49" x14ac:dyDescent="0.2">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row>
    <row r="86" spans="1:49" x14ac:dyDescent="0.2">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row>
    <row r="87" spans="1:49" x14ac:dyDescent="0.2">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row>
    <row r="88" spans="1:49" x14ac:dyDescent="0.2">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row>
    <row r="89" spans="1:49" x14ac:dyDescent="0.2">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row>
    <row r="90" spans="1:49" x14ac:dyDescent="0.2">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2"/>
      <c r="AO90" s="342"/>
      <c r="AP90" s="342"/>
      <c r="AQ90" s="342"/>
      <c r="AR90" s="342"/>
      <c r="AS90" s="342"/>
      <c r="AT90" s="342"/>
      <c r="AU90" s="342"/>
      <c r="AV90" s="342"/>
      <c r="AW90" s="342"/>
    </row>
    <row r="91" spans="1:49" x14ac:dyDescent="0.2">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2"/>
      <c r="AO91" s="342"/>
      <c r="AP91" s="342"/>
      <c r="AQ91" s="342"/>
      <c r="AR91" s="342"/>
      <c r="AS91" s="342"/>
      <c r="AT91" s="342"/>
      <c r="AU91" s="342"/>
      <c r="AV91" s="342"/>
      <c r="AW91" s="342"/>
    </row>
    <row r="92" spans="1:49" x14ac:dyDescent="0.2">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342"/>
      <c r="AO92" s="342"/>
      <c r="AP92" s="342"/>
      <c r="AQ92" s="342"/>
      <c r="AR92" s="342"/>
      <c r="AS92" s="342"/>
      <c r="AT92" s="342"/>
      <c r="AU92" s="342"/>
      <c r="AV92" s="342"/>
      <c r="AW92" s="342"/>
    </row>
    <row r="93" spans="1:49" x14ac:dyDescent="0.2">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row>
    <row r="94" spans="1:49" x14ac:dyDescent="0.2">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row>
    <row r="95" spans="1:49" x14ac:dyDescent="0.2">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c r="AN95" s="342"/>
      <c r="AO95" s="342"/>
      <c r="AP95" s="342"/>
      <c r="AQ95" s="342"/>
      <c r="AR95" s="342"/>
      <c r="AS95" s="342"/>
      <c r="AT95" s="342"/>
      <c r="AU95" s="342"/>
      <c r="AV95" s="342"/>
      <c r="AW95" s="342"/>
    </row>
    <row r="96" spans="1:49" x14ac:dyDescent="0.2">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c r="AJ96" s="342"/>
      <c r="AK96" s="342"/>
      <c r="AL96" s="342"/>
      <c r="AM96" s="342"/>
      <c r="AN96" s="342"/>
      <c r="AO96" s="342"/>
      <c r="AP96" s="342"/>
      <c r="AQ96" s="342"/>
      <c r="AR96" s="342"/>
      <c r="AS96" s="342"/>
      <c r="AT96" s="342"/>
      <c r="AU96" s="342"/>
      <c r="AV96" s="342"/>
      <c r="AW96" s="342"/>
    </row>
    <row r="97" spans="1:49" x14ac:dyDescent="0.2">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2"/>
      <c r="AO97" s="342"/>
      <c r="AP97" s="342"/>
      <c r="AQ97" s="342"/>
      <c r="AR97" s="342"/>
      <c r="AS97" s="342"/>
      <c r="AT97" s="342"/>
      <c r="AU97" s="342"/>
      <c r="AV97" s="342"/>
      <c r="AW97" s="342"/>
    </row>
    <row r="98" spans="1:49" x14ac:dyDescent="0.2">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342"/>
      <c r="AW98" s="342"/>
    </row>
    <row r="99" spans="1:49" x14ac:dyDescent="0.2">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c r="AS99" s="342"/>
      <c r="AT99" s="342"/>
      <c r="AU99" s="342"/>
      <c r="AV99" s="342"/>
      <c r="AW99" s="342"/>
    </row>
    <row r="100" spans="1:49" x14ac:dyDescent="0.2">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342"/>
    </row>
    <row r="101" spans="1:49" x14ac:dyDescent="0.2">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342"/>
    </row>
    <row r="102" spans="1:49" x14ac:dyDescent="0.2">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row>
    <row r="103" spans="1:49" x14ac:dyDescent="0.2">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342"/>
    </row>
    <row r="104" spans="1:49" x14ac:dyDescent="0.2">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row>
    <row r="105" spans="1:49" x14ac:dyDescent="0.2">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342"/>
    </row>
    <row r="106" spans="1:49" x14ac:dyDescent="0.2">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row>
    <row r="107" spans="1:49" x14ac:dyDescent="0.2">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342"/>
    </row>
    <row r="108" spans="1:49" x14ac:dyDescent="0.2">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342"/>
    </row>
    <row r="109" spans="1:49" x14ac:dyDescent="0.2">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row>
    <row r="110" spans="1:49" x14ac:dyDescent="0.2">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row>
    <row r="111" spans="1:49" x14ac:dyDescent="0.2">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342"/>
    </row>
    <row r="112" spans="1:49" x14ac:dyDescent="0.2">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342"/>
    </row>
    <row r="113" spans="1:49" x14ac:dyDescent="0.2">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342"/>
    </row>
    <row r="114" spans="1:49" x14ac:dyDescent="0.2">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342"/>
    </row>
    <row r="115" spans="1:49" x14ac:dyDescent="0.2">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342"/>
    </row>
    <row r="116" spans="1:49" x14ac:dyDescent="0.2">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row>
    <row r="117" spans="1:49" x14ac:dyDescent="0.2">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342"/>
    </row>
    <row r="118" spans="1:49" x14ac:dyDescent="0.2">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row>
    <row r="119" spans="1:49" x14ac:dyDescent="0.2">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row>
    <row r="120" spans="1:49" x14ac:dyDescent="0.2">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342"/>
    </row>
    <row r="121" spans="1:49" x14ac:dyDescent="0.2">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row>
    <row r="122" spans="1:49" x14ac:dyDescent="0.2">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row>
    <row r="123" spans="1:49" x14ac:dyDescent="0.2">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row>
    <row r="124" spans="1:49" x14ac:dyDescent="0.2">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row>
    <row r="125" spans="1:49" x14ac:dyDescent="0.2">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342"/>
    </row>
    <row r="126" spans="1:49" x14ac:dyDescent="0.2">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row>
    <row r="127" spans="1:49" x14ac:dyDescent="0.2">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row>
    <row r="128" spans="1:49" x14ac:dyDescent="0.2">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row>
    <row r="129" spans="1:49" x14ac:dyDescent="0.2">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row>
    <row r="130" spans="1:49" x14ac:dyDescent="0.2">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342"/>
    </row>
    <row r="131" spans="1:49" x14ac:dyDescent="0.2">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342"/>
    </row>
    <row r="132" spans="1:49" x14ac:dyDescent="0.2">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342"/>
    </row>
    <row r="133" spans="1:49" x14ac:dyDescent="0.2">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342"/>
    </row>
    <row r="134" spans="1:49" x14ac:dyDescent="0.2">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row>
    <row r="135" spans="1:49" x14ac:dyDescent="0.2">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row>
    <row r="136" spans="1:49" x14ac:dyDescent="0.2">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342"/>
    </row>
    <row r="137" spans="1:49" x14ac:dyDescent="0.2">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342"/>
    </row>
    <row r="138" spans="1:49" x14ac:dyDescent="0.2">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342"/>
    </row>
    <row r="139" spans="1:49" x14ac:dyDescent="0.2">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row>
    <row r="140" spans="1:49" x14ac:dyDescent="0.2">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row>
    <row r="141" spans="1:49" x14ac:dyDescent="0.2">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342"/>
    </row>
    <row r="142" spans="1:49" x14ac:dyDescent="0.2">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row>
    <row r="143" spans="1:49" x14ac:dyDescent="0.2">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row>
    <row r="144" spans="1:49" x14ac:dyDescent="0.2">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342"/>
    </row>
    <row r="145" spans="1:49" x14ac:dyDescent="0.2">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342"/>
    </row>
    <row r="146" spans="1:49" x14ac:dyDescent="0.2">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342"/>
    </row>
    <row r="147" spans="1:49" x14ac:dyDescent="0.2">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342"/>
    </row>
    <row r="148" spans="1:49" x14ac:dyDescent="0.2">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row>
    <row r="149" spans="1:49" x14ac:dyDescent="0.2">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row>
    <row r="150" spans="1:49" x14ac:dyDescent="0.2">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row>
    <row r="151" spans="1:49" x14ac:dyDescent="0.2">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342"/>
    </row>
    <row r="152" spans="1:49" x14ac:dyDescent="0.2">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342"/>
    </row>
    <row r="153" spans="1:49" x14ac:dyDescent="0.2">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342"/>
    </row>
    <row r="154" spans="1:49" x14ac:dyDescent="0.2">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342"/>
    </row>
    <row r="155" spans="1:49" x14ac:dyDescent="0.2">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342"/>
    </row>
    <row r="156" spans="1:49" x14ac:dyDescent="0.2">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row>
    <row r="157" spans="1:49" x14ac:dyDescent="0.2">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row>
    <row r="158" spans="1:49" x14ac:dyDescent="0.2">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row>
    <row r="159" spans="1:49" x14ac:dyDescent="0.2">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row>
    <row r="160" spans="1:49" x14ac:dyDescent="0.2">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c r="AS160" s="342"/>
      <c r="AT160" s="342"/>
      <c r="AU160" s="342"/>
      <c r="AV160" s="342"/>
      <c r="AW160" s="342"/>
    </row>
    <row r="161" spans="1:49" x14ac:dyDescent="0.2">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c r="AS161" s="342"/>
      <c r="AT161" s="342"/>
      <c r="AU161" s="342"/>
      <c r="AV161" s="342"/>
      <c r="AW161" s="342"/>
    </row>
    <row r="162" spans="1:49" x14ac:dyDescent="0.2">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row>
    <row r="163" spans="1:49" x14ac:dyDescent="0.2">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row>
    <row r="164" spans="1:49" x14ac:dyDescent="0.2">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row>
    <row r="165" spans="1:49" x14ac:dyDescent="0.2">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c r="AS165" s="342"/>
      <c r="AT165" s="342"/>
      <c r="AU165" s="342"/>
      <c r="AV165" s="342"/>
      <c r="AW165" s="342"/>
    </row>
    <row r="166" spans="1:49" x14ac:dyDescent="0.2">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c r="AS166" s="342"/>
      <c r="AT166" s="342"/>
      <c r="AU166" s="342"/>
      <c r="AV166" s="342"/>
      <c r="AW166" s="342"/>
    </row>
    <row r="167" spans="1:49" x14ac:dyDescent="0.2">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row>
    <row r="168" spans="1:49" x14ac:dyDescent="0.2">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row>
    <row r="169" spans="1:49" x14ac:dyDescent="0.2">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c r="AS169" s="342"/>
      <c r="AT169" s="342"/>
      <c r="AU169" s="342"/>
      <c r="AV169" s="342"/>
      <c r="AW169" s="342"/>
    </row>
    <row r="170" spans="1:49" x14ac:dyDescent="0.2">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c r="AS170" s="342"/>
      <c r="AT170" s="342"/>
      <c r="AU170" s="342"/>
      <c r="AV170" s="342"/>
      <c r="AW170" s="342"/>
    </row>
    <row r="171" spans="1:49" x14ac:dyDescent="0.2">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42"/>
      <c r="AT171" s="342"/>
      <c r="AU171" s="342"/>
      <c r="AV171" s="342"/>
      <c r="AW171" s="342"/>
    </row>
    <row r="172" spans="1:49" x14ac:dyDescent="0.2">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row>
    <row r="173" spans="1:49" x14ac:dyDescent="0.2">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row>
    <row r="174" spans="1:49" x14ac:dyDescent="0.2">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c r="AS174" s="342"/>
      <c r="AT174" s="342"/>
      <c r="AU174" s="342"/>
      <c r="AV174" s="342"/>
      <c r="AW174" s="342"/>
    </row>
    <row r="175" spans="1:49" x14ac:dyDescent="0.2">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c r="AS175" s="342"/>
      <c r="AT175" s="342"/>
      <c r="AU175" s="342"/>
      <c r="AV175" s="342"/>
      <c r="AW175" s="342"/>
    </row>
    <row r="176" spans="1:49" x14ac:dyDescent="0.2">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row>
    <row r="177" spans="1:49" x14ac:dyDescent="0.2">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row>
    <row r="178" spans="1:49" x14ac:dyDescent="0.2">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row>
    <row r="179" spans="1:49" x14ac:dyDescent="0.2">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row>
    <row r="180" spans="1:49" x14ac:dyDescent="0.2">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row>
    <row r="181" spans="1:49" x14ac:dyDescent="0.2">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row>
    <row r="182" spans="1:49" x14ac:dyDescent="0.2">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c r="AS182" s="342"/>
      <c r="AT182" s="342"/>
      <c r="AU182" s="342"/>
      <c r="AV182" s="342"/>
      <c r="AW182" s="342"/>
    </row>
    <row r="183" spans="1:49" x14ac:dyDescent="0.2">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c r="AS183" s="342"/>
      <c r="AT183" s="342"/>
      <c r="AU183" s="342"/>
      <c r="AV183" s="342"/>
      <c r="AW183" s="342"/>
    </row>
    <row r="184" spans="1:49" x14ac:dyDescent="0.2">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c r="AS184" s="342"/>
      <c r="AT184" s="342"/>
      <c r="AU184" s="342"/>
      <c r="AV184" s="342"/>
      <c r="AW184" s="342"/>
    </row>
    <row r="185" spans="1:49" x14ac:dyDescent="0.2">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c r="AS185" s="342"/>
      <c r="AT185" s="342"/>
      <c r="AU185" s="342"/>
      <c r="AV185" s="342"/>
      <c r="AW185" s="342"/>
    </row>
    <row r="186" spans="1:49" x14ac:dyDescent="0.2">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c r="AS186" s="342"/>
      <c r="AT186" s="342"/>
      <c r="AU186" s="342"/>
      <c r="AV186" s="342"/>
      <c r="AW186" s="342"/>
    </row>
    <row r="187" spans="1:49" x14ac:dyDescent="0.2">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row>
    <row r="188" spans="1:49" x14ac:dyDescent="0.2">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c r="AS188" s="342"/>
      <c r="AT188" s="342"/>
      <c r="AU188" s="342"/>
      <c r="AV188" s="342"/>
      <c r="AW188" s="342"/>
    </row>
    <row r="189" spans="1:49" x14ac:dyDescent="0.2">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row>
    <row r="190" spans="1:49" x14ac:dyDescent="0.2">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row>
    <row r="191" spans="1:49" x14ac:dyDescent="0.2">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c r="AS191" s="342"/>
      <c r="AT191" s="342"/>
      <c r="AU191" s="342"/>
      <c r="AV191" s="342"/>
      <c r="AW191" s="342"/>
    </row>
    <row r="192" spans="1:49" x14ac:dyDescent="0.2">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c r="AS192" s="342"/>
      <c r="AT192" s="342"/>
      <c r="AU192" s="342"/>
      <c r="AV192" s="342"/>
      <c r="AW192" s="342"/>
    </row>
    <row r="193" spans="1:49" x14ac:dyDescent="0.2">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c r="AS193" s="342"/>
      <c r="AT193" s="342"/>
      <c r="AU193" s="342"/>
      <c r="AV193" s="342"/>
      <c r="AW193" s="342"/>
    </row>
    <row r="194" spans="1:49" x14ac:dyDescent="0.2">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c r="AS194" s="342"/>
      <c r="AT194" s="342"/>
      <c r="AU194" s="342"/>
      <c r="AV194" s="342"/>
      <c r="AW194" s="342"/>
    </row>
    <row r="195" spans="1:49" x14ac:dyDescent="0.2">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c r="AS195" s="342"/>
      <c r="AT195" s="342"/>
      <c r="AU195" s="342"/>
      <c r="AV195" s="342"/>
      <c r="AW195" s="342"/>
    </row>
    <row r="196" spans="1:49" x14ac:dyDescent="0.2">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row>
    <row r="197" spans="1:49" x14ac:dyDescent="0.2">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c r="AS197" s="342"/>
      <c r="AT197" s="342"/>
      <c r="AU197" s="342"/>
      <c r="AV197" s="342"/>
      <c r="AW197" s="342"/>
    </row>
    <row r="198" spans="1:49" x14ac:dyDescent="0.2">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row>
    <row r="199" spans="1:49" x14ac:dyDescent="0.2">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c r="AS199" s="342"/>
      <c r="AT199" s="342"/>
      <c r="AU199" s="342"/>
      <c r="AV199" s="342"/>
      <c r="AW199" s="342"/>
    </row>
    <row r="200" spans="1:49" x14ac:dyDescent="0.2">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c r="AS200" s="342"/>
      <c r="AT200" s="342"/>
      <c r="AU200" s="342"/>
      <c r="AV200" s="342"/>
      <c r="AW200" s="342"/>
    </row>
    <row r="201" spans="1:49" x14ac:dyDescent="0.2">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c r="AS201" s="342"/>
      <c r="AT201" s="342"/>
      <c r="AU201" s="342"/>
      <c r="AV201" s="342"/>
      <c r="AW201" s="342"/>
    </row>
    <row r="202" spans="1:49" x14ac:dyDescent="0.2">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c r="AS202" s="342"/>
      <c r="AT202" s="342"/>
      <c r="AU202" s="342"/>
      <c r="AV202" s="342"/>
      <c r="AW202" s="342"/>
    </row>
    <row r="203" spans="1:49" x14ac:dyDescent="0.2">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c r="AS203" s="342"/>
      <c r="AT203" s="342"/>
      <c r="AU203" s="342"/>
      <c r="AV203" s="342"/>
      <c r="AW203" s="342"/>
    </row>
    <row r="204" spans="1:49" x14ac:dyDescent="0.2">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c r="AS204" s="342"/>
      <c r="AT204" s="342"/>
      <c r="AU204" s="342"/>
      <c r="AV204" s="342"/>
      <c r="AW204" s="342"/>
    </row>
    <row r="205" spans="1:49" x14ac:dyDescent="0.2">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c r="AS205" s="342"/>
      <c r="AT205" s="342"/>
      <c r="AU205" s="342"/>
      <c r="AV205" s="342"/>
      <c r="AW205" s="342"/>
    </row>
    <row r="206" spans="1:49" x14ac:dyDescent="0.2">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c r="AS206" s="342"/>
      <c r="AT206" s="342"/>
      <c r="AU206" s="342"/>
      <c r="AV206" s="342"/>
      <c r="AW206" s="342"/>
    </row>
    <row r="207" spans="1:49" x14ac:dyDescent="0.2">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c r="AS207" s="342"/>
      <c r="AT207" s="342"/>
      <c r="AU207" s="342"/>
      <c r="AV207" s="342"/>
      <c r="AW207" s="342"/>
    </row>
    <row r="208" spans="1:49" x14ac:dyDescent="0.2">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c r="AS208" s="342"/>
      <c r="AT208" s="342"/>
      <c r="AU208" s="342"/>
      <c r="AV208" s="342"/>
      <c r="AW208" s="342"/>
    </row>
    <row r="209" spans="1:49" x14ac:dyDescent="0.2">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row>
    <row r="210" spans="1:49" x14ac:dyDescent="0.2">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c r="AS210" s="342"/>
      <c r="AT210" s="342"/>
      <c r="AU210" s="342"/>
      <c r="AV210" s="342"/>
      <c r="AW210" s="342"/>
    </row>
    <row r="211" spans="1:49" x14ac:dyDescent="0.2">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c r="AS211" s="342"/>
      <c r="AT211" s="342"/>
      <c r="AU211" s="342"/>
      <c r="AV211" s="342"/>
      <c r="AW211" s="342"/>
    </row>
    <row r="212" spans="1:49" x14ac:dyDescent="0.2">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c r="AS212" s="342"/>
      <c r="AT212" s="342"/>
      <c r="AU212" s="342"/>
      <c r="AV212" s="342"/>
      <c r="AW212" s="342"/>
    </row>
    <row r="213" spans="1:49" x14ac:dyDescent="0.2">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c r="AS213" s="342"/>
      <c r="AT213" s="342"/>
      <c r="AU213" s="342"/>
      <c r="AV213" s="342"/>
      <c r="AW213" s="342"/>
    </row>
    <row r="214" spans="1:49" x14ac:dyDescent="0.2">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c r="AS214" s="342"/>
      <c r="AT214" s="342"/>
      <c r="AU214" s="342"/>
      <c r="AV214" s="342"/>
      <c r="AW214" s="342"/>
    </row>
    <row r="215" spans="1:49" x14ac:dyDescent="0.2">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row>
    <row r="216" spans="1:49" x14ac:dyDescent="0.2">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c r="AS216" s="342"/>
      <c r="AT216" s="342"/>
      <c r="AU216" s="342"/>
      <c r="AV216" s="342"/>
      <c r="AW216" s="342"/>
    </row>
    <row r="217" spans="1:49" x14ac:dyDescent="0.2">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c r="AS217" s="342"/>
      <c r="AT217" s="342"/>
      <c r="AU217" s="342"/>
      <c r="AV217" s="342"/>
      <c r="AW217" s="342"/>
    </row>
    <row r="218" spans="1:49" x14ac:dyDescent="0.2">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c r="AS218" s="342"/>
      <c r="AT218" s="342"/>
      <c r="AU218" s="342"/>
      <c r="AV218" s="342"/>
      <c r="AW218" s="342"/>
    </row>
    <row r="219" spans="1:49" x14ac:dyDescent="0.2">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c r="AS219" s="342"/>
      <c r="AT219" s="342"/>
      <c r="AU219" s="342"/>
      <c r="AV219" s="342"/>
      <c r="AW219" s="342"/>
    </row>
    <row r="220" spans="1:49" x14ac:dyDescent="0.2">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c r="AS220" s="342"/>
      <c r="AT220" s="342"/>
      <c r="AU220" s="342"/>
      <c r="AV220" s="342"/>
      <c r="AW220" s="342"/>
    </row>
    <row r="221" spans="1:49" x14ac:dyDescent="0.2">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c r="AS221" s="342"/>
      <c r="AT221" s="342"/>
      <c r="AU221" s="342"/>
      <c r="AV221" s="342"/>
      <c r="AW221" s="342"/>
    </row>
    <row r="222" spans="1:49" x14ac:dyDescent="0.2">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c r="AS222" s="342"/>
      <c r="AT222" s="342"/>
      <c r="AU222" s="342"/>
      <c r="AV222" s="342"/>
      <c r="AW222" s="342"/>
    </row>
    <row r="223" spans="1:49" x14ac:dyDescent="0.2">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c r="AS223" s="342"/>
      <c r="AT223" s="342"/>
      <c r="AU223" s="342"/>
      <c r="AV223" s="342"/>
      <c r="AW223" s="342"/>
    </row>
    <row r="224" spans="1:49" x14ac:dyDescent="0.2">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c r="AS224" s="342"/>
      <c r="AT224" s="342"/>
      <c r="AU224" s="342"/>
      <c r="AV224" s="342"/>
      <c r="AW224" s="342"/>
    </row>
    <row r="225" spans="1:49" x14ac:dyDescent="0.2">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c r="AS225" s="342"/>
      <c r="AT225" s="342"/>
      <c r="AU225" s="342"/>
      <c r="AV225" s="342"/>
      <c r="AW225" s="342"/>
    </row>
    <row r="226" spans="1:49" x14ac:dyDescent="0.2">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c r="AS226" s="342"/>
      <c r="AT226" s="342"/>
      <c r="AU226" s="342"/>
      <c r="AV226" s="342"/>
      <c r="AW226" s="342"/>
    </row>
    <row r="227" spans="1:49" x14ac:dyDescent="0.2">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342"/>
      <c r="AT227" s="342"/>
      <c r="AU227" s="342"/>
      <c r="AV227" s="342"/>
      <c r="AW227" s="342"/>
    </row>
    <row r="228" spans="1:49" x14ac:dyDescent="0.2">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row>
    <row r="229" spans="1:49" x14ac:dyDescent="0.2">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c r="AS229" s="342"/>
      <c r="AT229" s="342"/>
      <c r="AU229" s="342"/>
      <c r="AV229" s="342"/>
      <c r="AW229" s="342"/>
    </row>
    <row r="230" spans="1:49" x14ac:dyDescent="0.2">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row>
    <row r="231" spans="1:49" x14ac:dyDescent="0.2">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c r="AS231" s="342"/>
      <c r="AT231" s="342"/>
      <c r="AU231" s="342"/>
      <c r="AV231" s="342"/>
      <c r="AW231" s="342"/>
    </row>
    <row r="232" spans="1:49" x14ac:dyDescent="0.2">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row>
    <row r="233" spans="1:49" x14ac:dyDescent="0.2">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c r="AS233" s="342"/>
      <c r="AT233" s="342"/>
      <c r="AU233" s="342"/>
      <c r="AV233" s="342"/>
      <c r="AW233" s="342"/>
    </row>
    <row r="234" spans="1:49" x14ac:dyDescent="0.2">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c r="AS234" s="342"/>
      <c r="AT234" s="342"/>
      <c r="AU234" s="342"/>
      <c r="AV234" s="342"/>
      <c r="AW234" s="342"/>
    </row>
    <row r="235" spans="1:49" x14ac:dyDescent="0.2">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c r="AS235" s="342"/>
      <c r="AT235" s="342"/>
      <c r="AU235" s="342"/>
      <c r="AV235" s="342"/>
      <c r="AW235" s="342"/>
    </row>
    <row r="236" spans="1:49" x14ac:dyDescent="0.2">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c r="AS236" s="342"/>
      <c r="AT236" s="342"/>
      <c r="AU236" s="342"/>
      <c r="AV236" s="342"/>
      <c r="AW236" s="342"/>
    </row>
    <row r="237" spans="1:49" x14ac:dyDescent="0.2">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row>
    <row r="238" spans="1:49" x14ac:dyDescent="0.2">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c r="AS238" s="342"/>
      <c r="AT238" s="342"/>
      <c r="AU238" s="342"/>
      <c r="AV238" s="342"/>
      <c r="AW238" s="342"/>
    </row>
    <row r="239" spans="1:49" x14ac:dyDescent="0.2">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c r="AS239" s="342"/>
      <c r="AT239" s="342"/>
      <c r="AU239" s="342"/>
      <c r="AV239" s="342"/>
      <c r="AW239" s="342"/>
    </row>
    <row r="240" spans="1:49" x14ac:dyDescent="0.2">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c r="AS240" s="342"/>
      <c r="AT240" s="342"/>
      <c r="AU240" s="342"/>
      <c r="AV240" s="342"/>
      <c r="AW240" s="342"/>
    </row>
    <row r="241" spans="1:49" x14ac:dyDescent="0.2">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c r="AS241" s="342"/>
      <c r="AT241" s="342"/>
      <c r="AU241" s="342"/>
      <c r="AV241" s="342"/>
      <c r="AW241" s="342"/>
    </row>
    <row r="242" spans="1:49" x14ac:dyDescent="0.2">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c r="AS242" s="342"/>
      <c r="AT242" s="342"/>
      <c r="AU242" s="342"/>
      <c r="AV242" s="342"/>
      <c r="AW242" s="342"/>
    </row>
    <row r="243" spans="1:49" x14ac:dyDescent="0.2">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c r="AS243" s="342"/>
      <c r="AT243" s="342"/>
      <c r="AU243" s="342"/>
      <c r="AV243" s="342"/>
      <c r="AW243" s="342"/>
    </row>
    <row r="244" spans="1:49" x14ac:dyDescent="0.2">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c r="AS244" s="342"/>
      <c r="AT244" s="342"/>
      <c r="AU244" s="342"/>
      <c r="AV244" s="342"/>
      <c r="AW244" s="342"/>
    </row>
    <row r="245" spans="1:49" x14ac:dyDescent="0.2">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c r="AS245" s="342"/>
      <c r="AT245" s="342"/>
      <c r="AU245" s="342"/>
      <c r="AV245" s="342"/>
      <c r="AW245" s="342"/>
    </row>
    <row r="246" spans="1:49" x14ac:dyDescent="0.2">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c r="AS246" s="342"/>
      <c r="AT246" s="342"/>
      <c r="AU246" s="342"/>
      <c r="AV246" s="342"/>
      <c r="AW246" s="342"/>
    </row>
    <row r="247" spans="1:49" x14ac:dyDescent="0.2">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c r="AS247" s="342"/>
      <c r="AT247" s="342"/>
      <c r="AU247" s="342"/>
      <c r="AV247" s="342"/>
      <c r="AW247" s="342"/>
    </row>
    <row r="248" spans="1:49" x14ac:dyDescent="0.2">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c r="AS248" s="342"/>
      <c r="AT248" s="342"/>
      <c r="AU248" s="342"/>
      <c r="AV248" s="342"/>
      <c r="AW248" s="342"/>
    </row>
    <row r="249" spans="1:49" x14ac:dyDescent="0.2">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c r="AS249" s="342"/>
      <c r="AT249" s="342"/>
      <c r="AU249" s="342"/>
      <c r="AV249" s="342"/>
      <c r="AW249" s="342"/>
    </row>
    <row r="250" spans="1:49" x14ac:dyDescent="0.2">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c r="AS250" s="342"/>
      <c r="AT250" s="342"/>
      <c r="AU250" s="342"/>
      <c r="AV250" s="342"/>
      <c r="AW250" s="342"/>
    </row>
    <row r="251" spans="1:49" x14ac:dyDescent="0.2">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c r="AS251" s="342"/>
      <c r="AT251" s="342"/>
      <c r="AU251" s="342"/>
      <c r="AV251" s="342"/>
      <c r="AW251" s="342"/>
    </row>
    <row r="252" spans="1:49" x14ac:dyDescent="0.2">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c r="AS252" s="342"/>
      <c r="AT252" s="342"/>
      <c r="AU252" s="342"/>
      <c r="AV252" s="342"/>
      <c r="AW252" s="342"/>
    </row>
    <row r="253" spans="1:49" x14ac:dyDescent="0.2">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c r="AS253" s="342"/>
      <c r="AT253" s="342"/>
      <c r="AU253" s="342"/>
      <c r="AV253" s="342"/>
      <c r="AW253" s="342"/>
    </row>
    <row r="254" spans="1:49" x14ac:dyDescent="0.2">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row>
    <row r="255" spans="1:49" x14ac:dyDescent="0.2">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c r="AS255" s="342"/>
      <c r="AT255" s="342"/>
      <c r="AU255" s="342"/>
      <c r="AV255" s="342"/>
      <c r="AW255" s="342"/>
    </row>
    <row r="256" spans="1:49" x14ac:dyDescent="0.2">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c r="AS256" s="342"/>
      <c r="AT256" s="342"/>
      <c r="AU256" s="342"/>
      <c r="AV256" s="342"/>
      <c r="AW256" s="342"/>
    </row>
    <row r="257" spans="1:49" x14ac:dyDescent="0.2">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c r="AS257" s="342"/>
      <c r="AT257" s="342"/>
      <c r="AU257" s="342"/>
      <c r="AV257" s="342"/>
      <c r="AW257" s="342"/>
    </row>
    <row r="258" spans="1:49" x14ac:dyDescent="0.2">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c r="AS258" s="342"/>
      <c r="AT258" s="342"/>
      <c r="AU258" s="342"/>
      <c r="AV258" s="342"/>
      <c r="AW258" s="342"/>
    </row>
    <row r="259" spans="1:49" x14ac:dyDescent="0.2">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c r="AS259" s="342"/>
      <c r="AT259" s="342"/>
      <c r="AU259" s="342"/>
      <c r="AV259" s="342"/>
      <c r="AW259" s="342"/>
    </row>
    <row r="260" spans="1:49" x14ac:dyDescent="0.2">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c r="AS260" s="342"/>
      <c r="AT260" s="342"/>
      <c r="AU260" s="342"/>
      <c r="AV260" s="342"/>
      <c r="AW260" s="342"/>
    </row>
    <row r="261" spans="1:49" x14ac:dyDescent="0.2">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c r="AS261" s="342"/>
      <c r="AT261" s="342"/>
      <c r="AU261" s="342"/>
      <c r="AV261" s="342"/>
      <c r="AW261" s="342"/>
    </row>
    <row r="262" spans="1:49" x14ac:dyDescent="0.2">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c r="AS262" s="342"/>
      <c r="AT262" s="342"/>
      <c r="AU262" s="342"/>
      <c r="AV262" s="342"/>
      <c r="AW262" s="342"/>
    </row>
    <row r="263" spans="1:49" x14ac:dyDescent="0.2">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c r="AS263" s="342"/>
      <c r="AT263" s="342"/>
      <c r="AU263" s="342"/>
      <c r="AV263" s="342"/>
      <c r="AW263" s="342"/>
    </row>
    <row r="264" spans="1:49" x14ac:dyDescent="0.2">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c r="AS264" s="342"/>
      <c r="AT264" s="342"/>
      <c r="AU264" s="342"/>
      <c r="AV264" s="342"/>
      <c r="AW264" s="342"/>
    </row>
    <row r="265" spans="1:49" x14ac:dyDescent="0.2">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c r="AS265" s="342"/>
      <c r="AT265" s="342"/>
      <c r="AU265" s="342"/>
      <c r="AV265" s="342"/>
      <c r="AW265" s="342"/>
    </row>
    <row r="266" spans="1:49" x14ac:dyDescent="0.2">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c r="AS266" s="342"/>
      <c r="AT266" s="342"/>
      <c r="AU266" s="342"/>
      <c r="AV266" s="342"/>
      <c r="AW266" s="342"/>
    </row>
    <row r="267" spans="1:49" x14ac:dyDescent="0.2">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c r="AS267" s="342"/>
      <c r="AT267" s="342"/>
      <c r="AU267" s="342"/>
      <c r="AV267" s="342"/>
      <c r="AW267" s="342"/>
    </row>
    <row r="268" spans="1:49" x14ac:dyDescent="0.2">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row>
    <row r="269" spans="1:49" x14ac:dyDescent="0.2">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row>
    <row r="270" spans="1:49" x14ac:dyDescent="0.2">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2"/>
      <c r="AU270" s="342"/>
      <c r="AV270" s="342"/>
      <c r="AW270" s="342"/>
    </row>
    <row r="271" spans="1:49" x14ac:dyDescent="0.2">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row>
    <row r="272" spans="1:49" x14ac:dyDescent="0.2">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c r="AS272" s="342"/>
      <c r="AT272" s="342"/>
      <c r="AU272" s="342"/>
      <c r="AV272" s="342"/>
      <c r="AW272" s="342"/>
    </row>
    <row r="273" spans="1:49" x14ac:dyDescent="0.2">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c r="AS273" s="342"/>
      <c r="AT273" s="342"/>
      <c r="AU273" s="342"/>
      <c r="AV273" s="342"/>
      <c r="AW273" s="342"/>
    </row>
    <row r="274" spans="1:49" x14ac:dyDescent="0.2">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c r="AS274" s="342"/>
      <c r="AT274" s="342"/>
      <c r="AU274" s="342"/>
      <c r="AV274" s="342"/>
      <c r="AW274" s="342"/>
    </row>
    <row r="275" spans="1:49" x14ac:dyDescent="0.2">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c r="AS275" s="342"/>
      <c r="AT275" s="342"/>
      <c r="AU275" s="342"/>
      <c r="AV275" s="342"/>
      <c r="AW275" s="342"/>
    </row>
    <row r="276" spans="1:49" x14ac:dyDescent="0.2">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c r="AS276" s="342"/>
      <c r="AT276" s="342"/>
      <c r="AU276" s="342"/>
      <c r="AV276" s="342"/>
      <c r="AW276" s="342"/>
    </row>
    <row r="277" spans="1:49" x14ac:dyDescent="0.2">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c r="AS277" s="342"/>
      <c r="AT277" s="342"/>
      <c r="AU277" s="342"/>
      <c r="AV277" s="342"/>
      <c r="AW277" s="342"/>
    </row>
    <row r="278" spans="1:49" x14ac:dyDescent="0.2">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c r="AS278" s="342"/>
      <c r="AT278" s="342"/>
      <c r="AU278" s="342"/>
      <c r="AV278" s="342"/>
      <c r="AW278" s="342"/>
    </row>
    <row r="279" spans="1:49" x14ac:dyDescent="0.2">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c r="AS279" s="342"/>
      <c r="AT279" s="342"/>
      <c r="AU279" s="342"/>
      <c r="AV279" s="342"/>
      <c r="AW279" s="342"/>
    </row>
    <row r="280" spans="1:49" x14ac:dyDescent="0.2">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c r="AS280" s="342"/>
      <c r="AT280" s="342"/>
      <c r="AU280" s="342"/>
      <c r="AV280" s="342"/>
      <c r="AW280" s="342"/>
    </row>
    <row r="281" spans="1:49" x14ac:dyDescent="0.2">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c r="AS281" s="342"/>
      <c r="AT281" s="342"/>
      <c r="AU281" s="342"/>
      <c r="AV281" s="342"/>
      <c r="AW281" s="342"/>
    </row>
    <row r="282" spans="1:49" x14ac:dyDescent="0.2">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2"/>
      <c r="AU282" s="342"/>
      <c r="AV282" s="342"/>
      <c r="AW282" s="342"/>
    </row>
    <row r="283" spans="1:49" x14ac:dyDescent="0.2">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c r="AS283" s="342"/>
      <c r="AT283" s="342"/>
      <c r="AU283" s="342"/>
      <c r="AV283" s="342"/>
      <c r="AW283" s="342"/>
    </row>
    <row r="284" spans="1:49" x14ac:dyDescent="0.2">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c r="AS284" s="342"/>
      <c r="AT284" s="342"/>
      <c r="AU284" s="342"/>
      <c r="AV284" s="342"/>
      <c r="AW284" s="342"/>
    </row>
    <row r="285" spans="1:49" x14ac:dyDescent="0.2">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c r="AS285" s="342"/>
      <c r="AT285" s="342"/>
      <c r="AU285" s="342"/>
      <c r="AV285" s="342"/>
      <c r="AW285" s="342"/>
    </row>
    <row r="286" spans="1:49" x14ac:dyDescent="0.2">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c r="AS286" s="342"/>
      <c r="AT286" s="342"/>
      <c r="AU286" s="342"/>
      <c r="AV286" s="342"/>
      <c r="AW286" s="342"/>
    </row>
    <row r="287" spans="1:49" x14ac:dyDescent="0.2">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c r="AS287" s="342"/>
      <c r="AT287" s="342"/>
      <c r="AU287" s="342"/>
      <c r="AV287" s="342"/>
      <c r="AW287" s="342"/>
    </row>
    <row r="288" spans="1:49" x14ac:dyDescent="0.2">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c r="AS288" s="342"/>
      <c r="AT288" s="342"/>
      <c r="AU288" s="342"/>
      <c r="AV288" s="342"/>
      <c r="AW288" s="342"/>
    </row>
    <row r="289" spans="1:49" x14ac:dyDescent="0.2">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c r="AS289" s="342"/>
      <c r="AT289" s="342"/>
      <c r="AU289" s="342"/>
      <c r="AV289" s="342"/>
      <c r="AW289" s="342"/>
    </row>
    <row r="290" spans="1:49" x14ac:dyDescent="0.2">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c r="AS290" s="342"/>
      <c r="AT290" s="342"/>
      <c r="AU290" s="342"/>
      <c r="AV290" s="342"/>
      <c r="AW290" s="342"/>
    </row>
    <row r="291" spans="1:49" x14ac:dyDescent="0.2">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c r="AS291" s="342"/>
      <c r="AT291" s="342"/>
      <c r="AU291" s="342"/>
      <c r="AV291" s="342"/>
      <c r="AW291" s="342"/>
    </row>
    <row r="292" spans="1:49" x14ac:dyDescent="0.2">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c r="AS292" s="342"/>
      <c r="AT292" s="342"/>
      <c r="AU292" s="342"/>
      <c r="AV292" s="342"/>
      <c r="AW292" s="342"/>
    </row>
    <row r="293" spans="1:49" x14ac:dyDescent="0.2">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c r="AS293" s="342"/>
      <c r="AT293" s="342"/>
      <c r="AU293" s="342"/>
      <c r="AV293" s="342"/>
      <c r="AW293" s="342"/>
    </row>
    <row r="294" spans="1:49" x14ac:dyDescent="0.2">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c r="AS294" s="342"/>
      <c r="AT294" s="342"/>
      <c r="AU294" s="342"/>
      <c r="AV294" s="342"/>
      <c r="AW294" s="342"/>
    </row>
    <row r="295" spans="1:49" x14ac:dyDescent="0.2">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c r="AS295" s="342"/>
      <c r="AT295" s="342"/>
      <c r="AU295" s="342"/>
      <c r="AV295" s="342"/>
      <c r="AW295" s="342"/>
    </row>
    <row r="296" spans="1:49" x14ac:dyDescent="0.2">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c r="AS296" s="342"/>
      <c r="AT296" s="342"/>
      <c r="AU296" s="342"/>
      <c r="AV296" s="342"/>
      <c r="AW296" s="342"/>
    </row>
    <row r="297" spans="1:49" x14ac:dyDescent="0.2">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c r="AS297" s="342"/>
      <c r="AT297" s="342"/>
      <c r="AU297" s="342"/>
      <c r="AV297" s="342"/>
      <c r="AW297" s="342"/>
    </row>
    <row r="298" spans="1:49" x14ac:dyDescent="0.2">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c r="AS298" s="342"/>
      <c r="AT298" s="342"/>
      <c r="AU298" s="342"/>
      <c r="AV298" s="342"/>
      <c r="AW298" s="342"/>
    </row>
    <row r="299" spans="1:49" x14ac:dyDescent="0.2">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c r="AS299" s="342"/>
      <c r="AT299" s="342"/>
      <c r="AU299" s="342"/>
      <c r="AV299" s="342"/>
      <c r="AW299" s="342"/>
    </row>
    <row r="300" spans="1:49" x14ac:dyDescent="0.2">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c r="AS300" s="342"/>
      <c r="AT300" s="342"/>
      <c r="AU300" s="342"/>
      <c r="AV300" s="342"/>
      <c r="AW300" s="342"/>
    </row>
    <row r="301" spans="1:49" x14ac:dyDescent="0.2">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c r="AS301" s="342"/>
      <c r="AT301" s="342"/>
      <c r="AU301" s="342"/>
      <c r="AV301" s="342"/>
      <c r="AW301" s="342"/>
    </row>
    <row r="302" spans="1:49" x14ac:dyDescent="0.2">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c r="AS302" s="342"/>
      <c r="AT302" s="342"/>
      <c r="AU302" s="342"/>
      <c r="AV302" s="342"/>
      <c r="AW302" s="342"/>
    </row>
    <row r="303" spans="1:49" x14ac:dyDescent="0.2">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c r="AS303" s="342"/>
      <c r="AT303" s="342"/>
      <c r="AU303" s="342"/>
      <c r="AV303" s="342"/>
      <c r="AW303" s="342"/>
    </row>
    <row r="304" spans="1:49" x14ac:dyDescent="0.2">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c r="AS304" s="342"/>
      <c r="AT304" s="342"/>
      <c r="AU304" s="342"/>
      <c r="AV304" s="342"/>
      <c r="AW304" s="342"/>
    </row>
    <row r="305" spans="1:49" x14ac:dyDescent="0.2">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c r="AS305" s="342"/>
      <c r="AT305" s="342"/>
      <c r="AU305" s="342"/>
      <c r="AV305" s="342"/>
      <c r="AW305" s="342"/>
    </row>
    <row r="306" spans="1:49" x14ac:dyDescent="0.2">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c r="AS306" s="342"/>
      <c r="AT306" s="342"/>
      <c r="AU306" s="342"/>
      <c r="AV306" s="342"/>
      <c r="AW306" s="342"/>
    </row>
    <row r="307" spans="1:49" x14ac:dyDescent="0.2">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c r="AS307" s="342"/>
      <c r="AT307" s="342"/>
      <c r="AU307" s="342"/>
      <c r="AV307" s="342"/>
      <c r="AW307" s="342"/>
    </row>
    <row r="308" spans="1:49" x14ac:dyDescent="0.2">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c r="AS308" s="342"/>
      <c r="AT308" s="342"/>
      <c r="AU308" s="342"/>
      <c r="AV308" s="342"/>
      <c r="AW308" s="342"/>
    </row>
    <row r="309" spans="1:49" x14ac:dyDescent="0.2">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c r="AS309" s="342"/>
      <c r="AT309" s="342"/>
      <c r="AU309" s="342"/>
      <c r="AV309" s="342"/>
      <c r="AW309" s="342"/>
    </row>
    <row r="310" spans="1:49" x14ac:dyDescent="0.2">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c r="AS310" s="342"/>
      <c r="AT310" s="342"/>
      <c r="AU310" s="342"/>
      <c r="AV310" s="342"/>
      <c r="AW310" s="342"/>
    </row>
    <row r="311" spans="1:49" x14ac:dyDescent="0.2">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c r="AS311" s="342"/>
      <c r="AT311" s="342"/>
      <c r="AU311" s="342"/>
      <c r="AV311" s="342"/>
      <c r="AW311" s="342"/>
    </row>
    <row r="312" spans="1:49" x14ac:dyDescent="0.2">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c r="AS312" s="342"/>
      <c r="AT312" s="342"/>
      <c r="AU312" s="342"/>
      <c r="AV312" s="342"/>
      <c r="AW312" s="342"/>
    </row>
    <row r="313" spans="1:49" x14ac:dyDescent="0.2">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c r="AS313" s="342"/>
      <c r="AT313" s="342"/>
      <c r="AU313" s="342"/>
      <c r="AV313" s="342"/>
      <c r="AW313" s="342"/>
    </row>
    <row r="314" spans="1:49" x14ac:dyDescent="0.2">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c r="AS314" s="342"/>
      <c r="AT314" s="342"/>
      <c r="AU314" s="342"/>
      <c r="AV314" s="342"/>
      <c r="AW314" s="342"/>
    </row>
    <row r="315" spans="1:49" x14ac:dyDescent="0.2">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c r="AS315" s="342"/>
      <c r="AT315" s="342"/>
      <c r="AU315" s="342"/>
      <c r="AV315" s="342"/>
      <c r="AW315" s="342"/>
    </row>
    <row r="316" spans="1:49" x14ac:dyDescent="0.2">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c r="AS316" s="342"/>
      <c r="AT316" s="342"/>
      <c r="AU316" s="342"/>
      <c r="AV316" s="342"/>
      <c r="AW316" s="342"/>
    </row>
    <row r="317" spans="1:49" x14ac:dyDescent="0.2">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c r="AS317" s="342"/>
      <c r="AT317" s="342"/>
      <c r="AU317" s="342"/>
      <c r="AV317" s="342"/>
      <c r="AW317" s="342"/>
    </row>
    <row r="318" spans="1:49" x14ac:dyDescent="0.2">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c r="AS318" s="342"/>
      <c r="AT318" s="342"/>
      <c r="AU318" s="342"/>
      <c r="AV318" s="342"/>
      <c r="AW318" s="342"/>
    </row>
    <row r="319" spans="1:49" x14ac:dyDescent="0.2">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c r="AS319" s="342"/>
      <c r="AT319" s="342"/>
      <c r="AU319" s="342"/>
      <c r="AV319" s="342"/>
      <c r="AW319" s="342"/>
    </row>
    <row r="320" spans="1:49" x14ac:dyDescent="0.2">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c r="AS320" s="342"/>
      <c r="AT320" s="342"/>
      <c r="AU320" s="342"/>
      <c r="AV320" s="342"/>
      <c r="AW320" s="342"/>
    </row>
    <row r="321" spans="1:49" x14ac:dyDescent="0.2">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c r="AS321" s="342"/>
      <c r="AT321" s="342"/>
      <c r="AU321" s="342"/>
      <c r="AV321" s="342"/>
      <c r="AW321" s="342"/>
    </row>
    <row r="322" spans="1:49" x14ac:dyDescent="0.2">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c r="AS322" s="342"/>
      <c r="AT322" s="342"/>
      <c r="AU322" s="342"/>
      <c r="AV322" s="342"/>
      <c r="AW322" s="342"/>
    </row>
    <row r="323" spans="1:49" x14ac:dyDescent="0.2">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c r="AS323" s="342"/>
      <c r="AT323" s="342"/>
      <c r="AU323" s="342"/>
      <c r="AV323" s="342"/>
      <c r="AW323" s="342"/>
    </row>
    <row r="324" spans="1:49" x14ac:dyDescent="0.2">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c r="AS324" s="342"/>
      <c r="AT324" s="342"/>
      <c r="AU324" s="342"/>
      <c r="AV324" s="342"/>
      <c r="AW324" s="342"/>
    </row>
    <row r="325" spans="1:49" x14ac:dyDescent="0.2">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c r="AS325" s="342"/>
      <c r="AT325" s="342"/>
      <c r="AU325" s="342"/>
      <c r="AV325" s="342"/>
      <c r="AW325" s="342"/>
    </row>
    <row r="326" spans="1:49" x14ac:dyDescent="0.2">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c r="AS326" s="342"/>
      <c r="AT326" s="342"/>
      <c r="AU326" s="342"/>
      <c r="AV326" s="342"/>
      <c r="AW326" s="342"/>
    </row>
    <row r="327" spans="1:49" x14ac:dyDescent="0.2">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c r="AS327" s="342"/>
      <c r="AT327" s="342"/>
      <c r="AU327" s="342"/>
      <c r="AV327" s="342"/>
      <c r="AW327" s="342"/>
    </row>
    <row r="328" spans="1:49" x14ac:dyDescent="0.2">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c r="AS328" s="342"/>
      <c r="AT328" s="342"/>
      <c r="AU328" s="342"/>
      <c r="AV328" s="342"/>
      <c r="AW328" s="342"/>
    </row>
    <row r="329" spans="1:49" x14ac:dyDescent="0.2">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c r="AS329" s="342"/>
      <c r="AT329" s="342"/>
      <c r="AU329" s="342"/>
      <c r="AV329" s="342"/>
      <c r="AW329" s="342"/>
    </row>
    <row r="330" spans="1:49" x14ac:dyDescent="0.2">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c r="AS330" s="342"/>
      <c r="AT330" s="342"/>
      <c r="AU330" s="342"/>
      <c r="AV330" s="342"/>
      <c r="AW330" s="342"/>
    </row>
    <row r="331" spans="1:49" x14ac:dyDescent="0.2">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c r="AS331" s="342"/>
      <c r="AT331" s="342"/>
      <c r="AU331" s="342"/>
      <c r="AV331" s="342"/>
      <c r="AW331" s="342"/>
    </row>
    <row r="332" spans="1:49" x14ac:dyDescent="0.2">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c r="AS332" s="342"/>
      <c r="AT332" s="342"/>
      <c r="AU332" s="342"/>
      <c r="AV332" s="342"/>
      <c r="AW332" s="342"/>
    </row>
    <row r="333" spans="1:49" x14ac:dyDescent="0.2">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c r="AS333" s="342"/>
      <c r="AT333" s="342"/>
      <c r="AU333" s="342"/>
      <c r="AV333" s="342"/>
      <c r="AW333" s="342"/>
    </row>
    <row r="334" spans="1:49" x14ac:dyDescent="0.2">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c r="AS334" s="342"/>
      <c r="AT334" s="342"/>
      <c r="AU334" s="342"/>
      <c r="AV334" s="342"/>
      <c r="AW334" s="342"/>
    </row>
    <row r="335" spans="1:49" x14ac:dyDescent="0.2">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c r="AS335" s="342"/>
      <c r="AT335" s="342"/>
      <c r="AU335" s="342"/>
      <c r="AV335" s="342"/>
      <c r="AW335" s="342"/>
    </row>
    <row r="336" spans="1:49" x14ac:dyDescent="0.2">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c r="AS336" s="342"/>
      <c r="AT336" s="342"/>
      <c r="AU336" s="342"/>
      <c r="AV336" s="342"/>
      <c r="AW336" s="342"/>
    </row>
    <row r="337" spans="1:49" x14ac:dyDescent="0.2">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c r="AS337" s="342"/>
      <c r="AT337" s="342"/>
      <c r="AU337" s="342"/>
      <c r="AV337" s="342"/>
      <c r="AW337" s="342"/>
    </row>
    <row r="338" spans="1:49" x14ac:dyDescent="0.2">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c r="AS338" s="342"/>
      <c r="AT338" s="342"/>
      <c r="AU338" s="342"/>
      <c r="AV338" s="342"/>
      <c r="AW338" s="342"/>
    </row>
    <row r="339" spans="1:49" x14ac:dyDescent="0.2">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c r="AS339" s="342"/>
      <c r="AT339" s="342"/>
      <c r="AU339" s="342"/>
      <c r="AV339" s="342"/>
      <c r="AW339" s="342"/>
    </row>
    <row r="340" spans="1:49" x14ac:dyDescent="0.2">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c r="AS340" s="342"/>
      <c r="AT340" s="342"/>
      <c r="AU340" s="342"/>
      <c r="AV340" s="342"/>
      <c r="AW340" s="342"/>
    </row>
    <row r="341" spans="1:49" x14ac:dyDescent="0.2">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c r="AS341" s="342"/>
      <c r="AT341" s="342"/>
      <c r="AU341" s="342"/>
      <c r="AV341" s="342"/>
      <c r="AW341" s="342"/>
    </row>
    <row r="342" spans="1:49" x14ac:dyDescent="0.2">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c r="AS342" s="342"/>
      <c r="AT342" s="342"/>
      <c r="AU342" s="342"/>
      <c r="AV342" s="342"/>
      <c r="AW342" s="342"/>
    </row>
    <row r="343" spans="1:49" x14ac:dyDescent="0.2">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c r="AS343" s="342"/>
      <c r="AT343" s="342"/>
      <c r="AU343" s="342"/>
      <c r="AV343" s="342"/>
      <c r="AW343" s="342"/>
    </row>
    <row r="344" spans="1:49" x14ac:dyDescent="0.2">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c r="AS344" s="342"/>
      <c r="AT344" s="342"/>
      <c r="AU344" s="342"/>
      <c r="AV344" s="342"/>
      <c r="AW344" s="342"/>
    </row>
    <row r="345" spans="1:49" x14ac:dyDescent="0.2">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c r="AS345" s="342"/>
      <c r="AT345" s="342"/>
      <c r="AU345" s="342"/>
      <c r="AV345" s="342"/>
      <c r="AW345" s="342"/>
    </row>
    <row r="346" spans="1:49" x14ac:dyDescent="0.2">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c r="AS346" s="342"/>
      <c r="AT346" s="342"/>
      <c r="AU346" s="342"/>
      <c r="AV346" s="342"/>
      <c r="AW346" s="342"/>
    </row>
    <row r="347" spans="1:49" x14ac:dyDescent="0.2">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c r="AS347" s="342"/>
      <c r="AT347" s="342"/>
      <c r="AU347" s="342"/>
      <c r="AV347" s="342"/>
      <c r="AW347" s="342"/>
    </row>
    <row r="348" spans="1:49" x14ac:dyDescent="0.2">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c r="AS348" s="342"/>
      <c r="AT348" s="342"/>
      <c r="AU348" s="342"/>
      <c r="AV348" s="342"/>
      <c r="AW348" s="342"/>
    </row>
    <row r="349" spans="1:49" x14ac:dyDescent="0.2">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c r="AS349" s="342"/>
      <c r="AT349" s="342"/>
      <c r="AU349" s="342"/>
      <c r="AV349" s="342"/>
      <c r="AW349" s="342"/>
    </row>
    <row r="350" spans="1:49" x14ac:dyDescent="0.2">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c r="AS350" s="342"/>
      <c r="AT350" s="342"/>
      <c r="AU350" s="342"/>
      <c r="AV350" s="342"/>
      <c r="AW350" s="342"/>
    </row>
    <row r="351" spans="1:49" x14ac:dyDescent="0.2">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c r="AS351" s="342"/>
      <c r="AT351" s="342"/>
      <c r="AU351" s="342"/>
      <c r="AV351" s="342"/>
      <c r="AW351" s="342"/>
    </row>
    <row r="352" spans="1:49" x14ac:dyDescent="0.2">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c r="AS352" s="342"/>
      <c r="AT352" s="342"/>
      <c r="AU352" s="342"/>
      <c r="AV352" s="342"/>
      <c r="AW352" s="342"/>
    </row>
    <row r="353" spans="1:49" x14ac:dyDescent="0.2">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c r="AS353" s="342"/>
      <c r="AT353" s="342"/>
      <c r="AU353" s="342"/>
      <c r="AV353" s="342"/>
      <c r="AW353" s="342"/>
    </row>
    <row r="354" spans="1:49" x14ac:dyDescent="0.2">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c r="AS354" s="342"/>
      <c r="AT354" s="342"/>
      <c r="AU354" s="342"/>
      <c r="AV354" s="342"/>
      <c r="AW354" s="342"/>
    </row>
    <row r="355" spans="1:49" x14ac:dyDescent="0.2">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c r="AS355" s="342"/>
      <c r="AT355" s="342"/>
      <c r="AU355" s="342"/>
      <c r="AV355" s="342"/>
      <c r="AW355" s="342"/>
    </row>
    <row r="356" spans="1:49" x14ac:dyDescent="0.2">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c r="AS356" s="342"/>
      <c r="AT356" s="342"/>
      <c r="AU356" s="342"/>
      <c r="AV356" s="342"/>
      <c r="AW356" s="342"/>
    </row>
    <row r="357" spans="1:49" x14ac:dyDescent="0.2">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c r="AS357" s="342"/>
      <c r="AT357" s="342"/>
      <c r="AU357" s="342"/>
      <c r="AV357" s="342"/>
      <c r="AW357" s="342"/>
    </row>
    <row r="358" spans="1:49" x14ac:dyDescent="0.2">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c r="AS358" s="342"/>
      <c r="AT358" s="342"/>
      <c r="AU358" s="342"/>
      <c r="AV358" s="342"/>
      <c r="AW358" s="342"/>
    </row>
    <row r="359" spans="1:49" x14ac:dyDescent="0.2">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c r="AS359" s="342"/>
      <c r="AT359" s="342"/>
      <c r="AU359" s="342"/>
      <c r="AV359" s="342"/>
      <c r="AW359" s="342"/>
    </row>
    <row r="360" spans="1:49" x14ac:dyDescent="0.2">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c r="AS360" s="342"/>
      <c r="AT360" s="342"/>
      <c r="AU360" s="342"/>
      <c r="AV360" s="342"/>
      <c r="AW360" s="342"/>
    </row>
    <row r="361" spans="1:49" x14ac:dyDescent="0.2">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c r="AS361" s="342"/>
      <c r="AT361" s="342"/>
      <c r="AU361" s="342"/>
      <c r="AV361" s="342"/>
      <c r="AW361" s="342"/>
    </row>
    <row r="362" spans="1:49" x14ac:dyDescent="0.2">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c r="AS362" s="342"/>
      <c r="AT362" s="342"/>
      <c r="AU362" s="342"/>
      <c r="AV362" s="342"/>
      <c r="AW362" s="342"/>
    </row>
    <row r="363" spans="1:49" x14ac:dyDescent="0.2">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c r="AS363" s="342"/>
      <c r="AT363" s="342"/>
      <c r="AU363" s="342"/>
      <c r="AV363" s="342"/>
      <c r="AW363" s="342"/>
    </row>
    <row r="364" spans="1:49" x14ac:dyDescent="0.2">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c r="AS364" s="342"/>
      <c r="AT364" s="342"/>
      <c r="AU364" s="342"/>
      <c r="AV364" s="342"/>
      <c r="AW364" s="342"/>
    </row>
    <row r="365" spans="1:49" x14ac:dyDescent="0.2">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c r="AS365" s="342"/>
      <c r="AT365" s="342"/>
      <c r="AU365" s="342"/>
      <c r="AV365" s="342"/>
      <c r="AW365" s="342"/>
    </row>
    <row r="366" spans="1:49" x14ac:dyDescent="0.2">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c r="AS366" s="342"/>
      <c r="AT366" s="342"/>
      <c r="AU366" s="342"/>
      <c r="AV366" s="342"/>
      <c r="AW366" s="342"/>
    </row>
    <row r="367" spans="1:49" x14ac:dyDescent="0.2">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c r="AS367" s="342"/>
      <c r="AT367" s="342"/>
      <c r="AU367" s="342"/>
      <c r="AV367" s="342"/>
      <c r="AW367" s="342"/>
    </row>
    <row r="368" spans="1:49" x14ac:dyDescent="0.2">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c r="AS368" s="342"/>
      <c r="AT368" s="342"/>
      <c r="AU368" s="342"/>
      <c r="AV368" s="342"/>
      <c r="AW368" s="342"/>
    </row>
    <row r="369" spans="1:49" x14ac:dyDescent="0.2">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c r="AS369" s="342"/>
      <c r="AT369" s="342"/>
      <c r="AU369" s="342"/>
      <c r="AV369" s="342"/>
      <c r="AW369" s="342"/>
    </row>
    <row r="370" spans="1:49" x14ac:dyDescent="0.2">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c r="AS370" s="342"/>
      <c r="AT370" s="342"/>
      <c r="AU370" s="342"/>
      <c r="AV370" s="342"/>
      <c r="AW370" s="342"/>
    </row>
    <row r="371" spans="1:49" x14ac:dyDescent="0.2">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c r="AS371" s="342"/>
      <c r="AT371" s="342"/>
      <c r="AU371" s="342"/>
      <c r="AV371" s="342"/>
      <c r="AW371" s="342"/>
    </row>
    <row r="372" spans="1:49" x14ac:dyDescent="0.2">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c r="AS372" s="342"/>
      <c r="AT372" s="342"/>
      <c r="AU372" s="342"/>
      <c r="AV372" s="342"/>
      <c r="AW372" s="342"/>
    </row>
    <row r="373" spans="1:49" x14ac:dyDescent="0.2">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c r="AS373" s="342"/>
      <c r="AT373" s="342"/>
      <c r="AU373" s="342"/>
      <c r="AV373" s="342"/>
      <c r="AW373" s="342"/>
    </row>
    <row r="374" spans="1:49" x14ac:dyDescent="0.2">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c r="AS374" s="342"/>
      <c r="AT374" s="342"/>
      <c r="AU374" s="342"/>
      <c r="AV374" s="342"/>
      <c r="AW374" s="342"/>
    </row>
    <row r="375" spans="1:49" x14ac:dyDescent="0.2">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c r="AS375" s="342"/>
      <c r="AT375" s="342"/>
      <c r="AU375" s="342"/>
      <c r="AV375" s="342"/>
      <c r="AW375" s="342"/>
    </row>
    <row r="376" spans="1:49" x14ac:dyDescent="0.2">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c r="AS376" s="342"/>
      <c r="AT376" s="342"/>
      <c r="AU376" s="342"/>
      <c r="AV376" s="342"/>
      <c r="AW376" s="342"/>
    </row>
    <row r="377" spans="1:49" x14ac:dyDescent="0.2">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c r="AS377" s="342"/>
      <c r="AT377" s="342"/>
      <c r="AU377" s="342"/>
      <c r="AV377" s="342"/>
      <c r="AW377" s="342"/>
    </row>
    <row r="378" spans="1:49" x14ac:dyDescent="0.2">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c r="AS378" s="342"/>
      <c r="AT378" s="342"/>
      <c r="AU378" s="342"/>
      <c r="AV378" s="342"/>
      <c r="AW378" s="342"/>
    </row>
    <row r="379" spans="1:49" x14ac:dyDescent="0.2">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c r="AS379" s="342"/>
      <c r="AT379" s="342"/>
      <c r="AU379" s="342"/>
      <c r="AV379" s="342"/>
      <c r="AW379" s="342"/>
    </row>
    <row r="380" spans="1:49" x14ac:dyDescent="0.2">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c r="AS380" s="342"/>
      <c r="AT380" s="342"/>
      <c r="AU380" s="342"/>
      <c r="AV380" s="342"/>
      <c r="AW380" s="342"/>
    </row>
    <row r="381" spans="1:49" x14ac:dyDescent="0.2">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c r="AS381" s="342"/>
      <c r="AT381" s="342"/>
      <c r="AU381" s="342"/>
      <c r="AV381" s="342"/>
      <c r="AW381" s="342"/>
    </row>
    <row r="382" spans="1:49" x14ac:dyDescent="0.2">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c r="AS382" s="342"/>
      <c r="AT382" s="342"/>
      <c r="AU382" s="342"/>
      <c r="AV382" s="342"/>
      <c r="AW382" s="342"/>
    </row>
    <row r="383" spans="1:49" x14ac:dyDescent="0.2">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c r="AS383" s="342"/>
      <c r="AT383" s="342"/>
      <c r="AU383" s="342"/>
      <c r="AV383" s="342"/>
      <c r="AW383" s="342"/>
    </row>
    <row r="384" spans="1:49" x14ac:dyDescent="0.2">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c r="AS384" s="342"/>
      <c r="AT384" s="342"/>
      <c r="AU384" s="342"/>
      <c r="AV384" s="342"/>
      <c r="AW384" s="342"/>
    </row>
    <row r="385" spans="1:49" x14ac:dyDescent="0.2">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c r="AS385" s="342"/>
      <c r="AT385" s="342"/>
      <c r="AU385" s="342"/>
      <c r="AV385" s="342"/>
      <c r="AW385" s="342"/>
    </row>
    <row r="386" spans="1:49" x14ac:dyDescent="0.2">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c r="AS386" s="342"/>
      <c r="AT386" s="342"/>
      <c r="AU386" s="342"/>
      <c r="AV386" s="342"/>
      <c r="AW386" s="342"/>
    </row>
    <row r="387" spans="1:49" x14ac:dyDescent="0.2">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c r="AS387" s="342"/>
      <c r="AT387" s="342"/>
      <c r="AU387" s="342"/>
      <c r="AV387" s="342"/>
      <c r="AW387" s="342"/>
    </row>
    <row r="388" spans="1:49" x14ac:dyDescent="0.2">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c r="AS388" s="342"/>
      <c r="AT388" s="342"/>
      <c r="AU388" s="342"/>
      <c r="AV388" s="342"/>
      <c r="AW388" s="342"/>
    </row>
    <row r="389" spans="1:49" x14ac:dyDescent="0.2">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c r="AS389" s="342"/>
      <c r="AT389" s="342"/>
      <c r="AU389" s="342"/>
      <c r="AV389" s="342"/>
      <c r="AW389" s="342"/>
    </row>
    <row r="390" spans="1:49" x14ac:dyDescent="0.2">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c r="AS390" s="342"/>
      <c r="AT390" s="342"/>
      <c r="AU390" s="342"/>
      <c r="AV390" s="342"/>
      <c r="AW390" s="342"/>
    </row>
    <row r="391" spans="1:49" x14ac:dyDescent="0.2">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c r="AS391" s="342"/>
      <c r="AT391" s="342"/>
      <c r="AU391" s="342"/>
      <c r="AV391" s="342"/>
      <c r="AW391" s="342"/>
    </row>
    <row r="392" spans="1:49" x14ac:dyDescent="0.2">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c r="AS392" s="342"/>
      <c r="AT392" s="342"/>
      <c r="AU392" s="342"/>
      <c r="AV392" s="342"/>
      <c r="AW392" s="342"/>
    </row>
    <row r="393" spans="1:49" x14ac:dyDescent="0.2">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c r="AS393" s="342"/>
      <c r="AT393" s="342"/>
      <c r="AU393" s="342"/>
      <c r="AV393" s="342"/>
      <c r="AW393" s="342"/>
    </row>
    <row r="394" spans="1:49" x14ac:dyDescent="0.2">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c r="AS394" s="342"/>
      <c r="AT394" s="342"/>
      <c r="AU394" s="342"/>
      <c r="AV394" s="342"/>
      <c r="AW394" s="342"/>
    </row>
    <row r="395" spans="1:49" x14ac:dyDescent="0.2">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c r="AS395" s="342"/>
      <c r="AT395" s="342"/>
      <c r="AU395" s="342"/>
      <c r="AV395" s="342"/>
      <c r="AW395" s="342"/>
    </row>
    <row r="396" spans="1:49" x14ac:dyDescent="0.2">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c r="AS396" s="342"/>
      <c r="AT396" s="342"/>
      <c r="AU396" s="342"/>
      <c r="AV396" s="342"/>
      <c r="AW396" s="342"/>
    </row>
    <row r="397" spans="1:49" x14ac:dyDescent="0.2">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c r="AS397" s="342"/>
      <c r="AT397" s="342"/>
      <c r="AU397" s="342"/>
      <c r="AV397" s="342"/>
      <c r="AW397" s="342"/>
    </row>
    <row r="398" spans="1:49" x14ac:dyDescent="0.2">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c r="AS398" s="342"/>
      <c r="AT398" s="342"/>
      <c r="AU398" s="342"/>
      <c r="AV398" s="342"/>
      <c r="AW398" s="342"/>
    </row>
    <row r="399" spans="1:49" x14ac:dyDescent="0.2">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c r="AS399" s="342"/>
      <c r="AT399" s="342"/>
      <c r="AU399" s="342"/>
      <c r="AV399" s="342"/>
      <c r="AW399" s="342"/>
    </row>
    <row r="400" spans="1:49" x14ac:dyDescent="0.2">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c r="AS400" s="342"/>
      <c r="AT400" s="342"/>
      <c r="AU400" s="342"/>
      <c r="AV400" s="342"/>
      <c r="AW400" s="342"/>
    </row>
    <row r="401" spans="1:49" x14ac:dyDescent="0.2">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c r="AS401" s="342"/>
      <c r="AT401" s="342"/>
      <c r="AU401" s="342"/>
      <c r="AV401" s="342"/>
      <c r="AW401" s="342"/>
    </row>
    <row r="402" spans="1:49" x14ac:dyDescent="0.2">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c r="AS402" s="342"/>
      <c r="AT402" s="342"/>
      <c r="AU402" s="342"/>
      <c r="AV402" s="342"/>
      <c r="AW402" s="342"/>
    </row>
    <row r="403" spans="1:49" x14ac:dyDescent="0.2">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c r="AS403" s="342"/>
      <c r="AT403" s="342"/>
      <c r="AU403" s="342"/>
      <c r="AV403" s="342"/>
      <c r="AW403" s="342"/>
    </row>
    <row r="404" spans="1:49" x14ac:dyDescent="0.2">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c r="AS404" s="342"/>
      <c r="AT404" s="342"/>
      <c r="AU404" s="342"/>
      <c r="AV404" s="342"/>
      <c r="AW404" s="342"/>
    </row>
    <row r="405" spans="1:49" x14ac:dyDescent="0.2">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c r="AS405" s="342"/>
      <c r="AT405" s="342"/>
      <c r="AU405" s="342"/>
      <c r="AV405" s="342"/>
      <c r="AW405" s="342"/>
    </row>
    <row r="406" spans="1:49" x14ac:dyDescent="0.2">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c r="AS406" s="342"/>
      <c r="AT406" s="342"/>
      <c r="AU406" s="342"/>
      <c r="AV406" s="342"/>
      <c r="AW406" s="342"/>
    </row>
    <row r="407" spans="1:49" x14ac:dyDescent="0.2">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c r="AS407" s="342"/>
      <c r="AT407" s="342"/>
      <c r="AU407" s="342"/>
      <c r="AV407" s="342"/>
      <c r="AW407" s="342"/>
    </row>
    <row r="408" spans="1:49" x14ac:dyDescent="0.2">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c r="AS408" s="342"/>
      <c r="AT408" s="342"/>
      <c r="AU408" s="342"/>
      <c r="AV408" s="342"/>
      <c r="AW408" s="342"/>
    </row>
    <row r="409" spans="1:49" x14ac:dyDescent="0.2">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c r="AS409" s="342"/>
      <c r="AT409" s="342"/>
      <c r="AU409" s="342"/>
      <c r="AV409" s="342"/>
      <c r="AW409" s="342"/>
    </row>
    <row r="410" spans="1:49" x14ac:dyDescent="0.2">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c r="AS410" s="342"/>
      <c r="AT410" s="342"/>
      <c r="AU410" s="342"/>
      <c r="AV410" s="342"/>
      <c r="AW410" s="342"/>
    </row>
    <row r="411" spans="1:49" x14ac:dyDescent="0.2">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c r="AS411" s="342"/>
      <c r="AT411" s="342"/>
      <c r="AU411" s="342"/>
      <c r="AV411" s="342"/>
      <c r="AW411" s="342"/>
    </row>
    <row r="412" spans="1:49" x14ac:dyDescent="0.2">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c r="AS412" s="342"/>
      <c r="AT412" s="342"/>
      <c r="AU412" s="342"/>
      <c r="AV412" s="342"/>
      <c r="AW412" s="342"/>
    </row>
    <row r="413" spans="1:49" x14ac:dyDescent="0.2">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c r="AS413" s="342"/>
      <c r="AT413" s="342"/>
      <c r="AU413" s="342"/>
      <c r="AV413" s="342"/>
      <c r="AW413" s="342"/>
    </row>
    <row r="414" spans="1:49" x14ac:dyDescent="0.2">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c r="AS414" s="342"/>
      <c r="AT414" s="342"/>
      <c r="AU414" s="342"/>
      <c r="AV414" s="342"/>
      <c r="AW414" s="342"/>
    </row>
    <row r="415" spans="1:49" x14ac:dyDescent="0.2">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c r="AS415" s="342"/>
      <c r="AT415" s="342"/>
      <c r="AU415" s="342"/>
      <c r="AV415" s="342"/>
      <c r="AW415" s="342"/>
    </row>
    <row r="416" spans="1:49" x14ac:dyDescent="0.2">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c r="AS416" s="342"/>
      <c r="AT416" s="342"/>
      <c r="AU416" s="342"/>
      <c r="AV416" s="342"/>
      <c r="AW416" s="342"/>
    </row>
    <row r="417" spans="1:49" x14ac:dyDescent="0.2">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c r="AS417" s="342"/>
      <c r="AT417" s="342"/>
      <c r="AU417" s="342"/>
      <c r="AV417" s="342"/>
      <c r="AW417" s="342"/>
    </row>
    <row r="418" spans="1:49" x14ac:dyDescent="0.2">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c r="AS418" s="342"/>
      <c r="AT418" s="342"/>
      <c r="AU418" s="342"/>
      <c r="AV418" s="342"/>
      <c r="AW418" s="342"/>
    </row>
    <row r="419" spans="1:49" x14ac:dyDescent="0.2">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c r="AS419" s="342"/>
      <c r="AT419" s="342"/>
      <c r="AU419" s="342"/>
      <c r="AV419" s="342"/>
      <c r="AW419" s="342"/>
    </row>
    <row r="420" spans="1:49" x14ac:dyDescent="0.2">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c r="AS420" s="342"/>
      <c r="AT420" s="342"/>
      <c r="AU420" s="342"/>
      <c r="AV420" s="342"/>
      <c r="AW420" s="342"/>
    </row>
    <row r="421" spans="1:49" x14ac:dyDescent="0.2">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c r="AS421" s="342"/>
      <c r="AT421" s="342"/>
      <c r="AU421" s="342"/>
      <c r="AV421" s="342"/>
      <c r="AW421" s="342"/>
    </row>
    <row r="422" spans="1:49" x14ac:dyDescent="0.2">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c r="AS422" s="342"/>
      <c r="AT422" s="342"/>
      <c r="AU422" s="342"/>
      <c r="AV422" s="342"/>
      <c r="AW422" s="342"/>
    </row>
    <row r="423" spans="1:49" x14ac:dyDescent="0.2">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c r="AS423" s="342"/>
      <c r="AT423" s="342"/>
      <c r="AU423" s="342"/>
      <c r="AV423" s="342"/>
      <c r="AW423" s="342"/>
    </row>
    <row r="424" spans="1:49" x14ac:dyDescent="0.2">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c r="AS424" s="342"/>
      <c r="AT424" s="342"/>
      <c r="AU424" s="342"/>
      <c r="AV424" s="342"/>
      <c r="AW424" s="342"/>
    </row>
    <row r="425" spans="1:49" x14ac:dyDescent="0.2">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c r="AS425" s="342"/>
      <c r="AT425" s="342"/>
      <c r="AU425" s="342"/>
      <c r="AV425" s="342"/>
      <c r="AW425" s="342"/>
    </row>
    <row r="426" spans="1:49" x14ac:dyDescent="0.2">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c r="AS426" s="342"/>
      <c r="AT426" s="342"/>
      <c r="AU426" s="342"/>
      <c r="AV426" s="342"/>
      <c r="AW426" s="342"/>
    </row>
    <row r="427" spans="1:49" x14ac:dyDescent="0.2">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c r="AS427" s="342"/>
      <c r="AT427" s="342"/>
      <c r="AU427" s="342"/>
      <c r="AV427" s="342"/>
      <c r="AW427" s="342"/>
    </row>
    <row r="428" spans="1:49" x14ac:dyDescent="0.2">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c r="AS428" s="342"/>
      <c r="AT428" s="342"/>
      <c r="AU428" s="342"/>
      <c r="AV428" s="342"/>
      <c r="AW428" s="342"/>
    </row>
    <row r="429" spans="1:49" x14ac:dyDescent="0.2">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c r="AS429" s="342"/>
      <c r="AT429" s="342"/>
      <c r="AU429" s="342"/>
      <c r="AV429" s="342"/>
      <c r="AW429" s="342"/>
    </row>
    <row r="430" spans="1:49" x14ac:dyDescent="0.2">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c r="AS430" s="342"/>
      <c r="AT430" s="342"/>
      <c r="AU430" s="342"/>
      <c r="AV430" s="342"/>
      <c r="AW430" s="342"/>
    </row>
    <row r="431" spans="1:49" x14ac:dyDescent="0.2">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c r="AS431" s="342"/>
      <c r="AT431" s="342"/>
      <c r="AU431" s="342"/>
      <c r="AV431" s="342"/>
      <c r="AW431" s="342"/>
    </row>
    <row r="432" spans="1:49" x14ac:dyDescent="0.2">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c r="AS432" s="342"/>
      <c r="AT432" s="342"/>
      <c r="AU432" s="342"/>
      <c r="AV432" s="342"/>
      <c r="AW432" s="342"/>
    </row>
    <row r="433" spans="1:49" x14ac:dyDescent="0.2">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c r="AS433" s="342"/>
      <c r="AT433" s="342"/>
      <c r="AU433" s="342"/>
      <c r="AV433" s="342"/>
      <c r="AW433" s="342"/>
    </row>
    <row r="434" spans="1:49" x14ac:dyDescent="0.2">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c r="AS434" s="342"/>
      <c r="AT434" s="342"/>
      <c r="AU434" s="342"/>
      <c r="AV434" s="342"/>
      <c r="AW434" s="342"/>
    </row>
    <row r="435" spans="1:49" x14ac:dyDescent="0.2">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c r="AS435" s="342"/>
      <c r="AT435" s="342"/>
      <c r="AU435" s="342"/>
      <c r="AV435" s="342"/>
      <c r="AW435" s="342"/>
    </row>
    <row r="436" spans="1:49" x14ac:dyDescent="0.2">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c r="AS436" s="342"/>
      <c r="AT436" s="342"/>
      <c r="AU436" s="342"/>
      <c r="AV436" s="342"/>
      <c r="AW436" s="342"/>
    </row>
    <row r="437" spans="1:49" x14ac:dyDescent="0.2">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c r="AS437" s="342"/>
      <c r="AT437" s="342"/>
      <c r="AU437" s="342"/>
      <c r="AV437" s="342"/>
      <c r="AW437" s="342"/>
    </row>
    <row r="438" spans="1:49" x14ac:dyDescent="0.2">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c r="AS438" s="342"/>
      <c r="AT438" s="342"/>
      <c r="AU438" s="342"/>
      <c r="AV438" s="342"/>
      <c r="AW438" s="342"/>
    </row>
    <row r="439" spans="1:49" x14ac:dyDescent="0.2">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c r="AS439" s="342"/>
      <c r="AT439" s="342"/>
      <c r="AU439" s="342"/>
      <c r="AV439" s="342"/>
      <c r="AW439" s="342"/>
    </row>
    <row r="440" spans="1:49" x14ac:dyDescent="0.2">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c r="AS440" s="342"/>
      <c r="AT440" s="342"/>
      <c r="AU440" s="342"/>
      <c r="AV440" s="342"/>
      <c r="AW440" s="342"/>
    </row>
    <row r="441" spans="1:49" x14ac:dyDescent="0.2">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c r="AS441" s="342"/>
      <c r="AT441" s="342"/>
      <c r="AU441" s="342"/>
      <c r="AV441" s="342"/>
      <c r="AW441" s="342"/>
    </row>
    <row r="442" spans="1:49" x14ac:dyDescent="0.2">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c r="AS442" s="342"/>
      <c r="AT442" s="342"/>
      <c r="AU442" s="342"/>
      <c r="AV442" s="342"/>
      <c r="AW442" s="342"/>
    </row>
    <row r="443" spans="1:49" x14ac:dyDescent="0.2">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c r="AS443" s="342"/>
      <c r="AT443" s="342"/>
      <c r="AU443" s="342"/>
      <c r="AV443" s="342"/>
      <c r="AW443" s="342"/>
    </row>
    <row r="444" spans="1:49" x14ac:dyDescent="0.2">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c r="AS444" s="342"/>
      <c r="AT444" s="342"/>
      <c r="AU444" s="342"/>
      <c r="AV444" s="342"/>
      <c r="AW444" s="342"/>
    </row>
    <row r="445" spans="1:49" x14ac:dyDescent="0.2">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c r="AS445" s="342"/>
      <c r="AT445" s="342"/>
      <c r="AU445" s="342"/>
      <c r="AV445" s="342"/>
      <c r="AW445" s="342"/>
    </row>
    <row r="446" spans="1:49" x14ac:dyDescent="0.2">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c r="AS446" s="342"/>
      <c r="AT446" s="342"/>
      <c r="AU446" s="342"/>
      <c r="AV446" s="342"/>
      <c r="AW446" s="342"/>
    </row>
    <row r="447" spans="1:49" x14ac:dyDescent="0.2">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c r="AS447" s="342"/>
      <c r="AT447" s="342"/>
      <c r="AU447" s="342"/>
      <c r="AV447" s="342"/>
      <c r="AW447" s="342"/>
    </row>
    <row r="448" spans="1:49" x14ac:dyDescent="0.2">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c r="AS448" s="342"/>
      <c r="AT448" s="342"/>
      <c r="AU448" s="342"/>
      <c r="AV448" s="342"/>
      <c r="AW448" s="342"/>
    </row>
    <row r="449" spans="1:49" x14ac:dyDescent="0.2">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c r="AS449" s="342"/>
      <c r="AT449" s="342"/>
      <c r="AU449" s="342"/>
      <c r="AV449" s="342"/>
      <c r="AW449" s="342"/>
    </row>
    <row r="450" spans="1:49" x14ac:dyDescent="0.2">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c r="AS450" s="342"/>
      <c r="AT450" s="342"/>
      <c r="AU450" s="342"/>
      <c r="AV450" s="342"/>
      <c r="AW450" s="342"/>
    </row>
    <row r="451" spans="1:49" x14ac:dyDescent="0.2">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c r="AS451" s="342"/>
      <c r="AT451" s="342"/>
      <c r="AU451" s="342"/>
      <c r="AV451" s="342"/>
      <c r="AW451" s="342"/>
    </row>
    <row r="452" spans="1:49" x14ac:dyDescent="0.2">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c r="AS452" s="342"/>
      <c r="AT452" s="342"/>
      <c r="AU452" s="342"/>
      <c r="AV452" s="342"/>
      <c r="AW452" s="342"/>
    </row>
    <row r="453" spans="1:49" x14ac:dyDescent="0.2">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c r="AS453" s="342"/>
      <c r="AT453" s="342"/>
      <c r="AU453" s="342"/>
      <c r="AV453" s="342"/>
      <c r="AW453" s="342"/>
    </row>
    <row r="454" spans="1:49" x14ac:dyDescent="0.2">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c r="AS454" s="342"/>
      <c r="AT454" s="342"/>
      <c r="AU454" s="342"/>
      <c r="AV454" s="342"/>
      <c r="AW454" s="342"/>
    </row>
    <row r="455" spans="1:49" x14ac:dyDescent="0.2">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c r="AS455" s="342"/>
      <c r="AT455" s="342"/>
      <c r="AU455" s="342"/>
      <c r="AV455" s="342"/>
      <c r="AW455" s="342"/>
    </row>
    <row r="456" spans="1:49" x14ac:dyDescent="0.2">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c r="AS456" s="342"/>
      <c r="AT456" s="342"/>
      <c r="AU456" s="342"/>
      <c r="AV456" s="342"/>
      <c r="AW456" s="342"/>
    </row>
    <row r="457" spans="1:49" x14ac:dyDescent="0.2">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c r="AS457" s="342"/>
      <c r="AT457" s="342"/>
      <c r="AU457" s="342"/>
      <c r="AV457" s="342"/>
      <c r="AW457" s="342"/>
    </row>
    <row r="458" spans="1:49" x14ac:dyDescent="0.2">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c r="AS458" s="342"/>
      <c r="AT458" s="342"/>
      <c r="AU458" s="342"/>
      <c r="AV458" s="342"/>
      <c r="AW458" s="342"/>
    </row>
    <row r="459" spans="1:49" x14ac:dyDescent="0.2">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c r="AS459" s="342"/>
      <c r="AT459" s="342"/>
      <c r="AU459" s="342"/>
      <c r="AV459" s="342"/>
      <c r="AW459" s="342"/>
    </row>
    <row r="460" spans="1:49" x14ac:dyDescent="0.2">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c r="AS460" s="342"/>
      <c r="AT460" s="342"/>
      <c r="AU460" s="342"/>
      <c r="AV460" s="342"/>
      <c r="AW460" s="342"/>
    </row>
    <row r="461" spans="1:49" x14ac:dyDescent="0.2">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c r="AS461" s="342"/>
      <c r="AT461" s="342"/>
      <c r="AU461" s="342"/>
      <c r="AV461" s="342"/>
      <c r="AW461" s="342"/>
    </row>
    <row r="462" spans="1:49" x14ac:dyDescent="0.2">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c r="AS462" s="342"/>
      <c r="AT462" s="342"/>
      <c r="AU462" s="342"/>
      <c r="AV462" s="342"/>
      <c r="AW462" s="342"/>
    </row>
    <row r="463" spans="1:49" x14ac:dyDescent="0.2">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c r="AS463" s="342"/>
      <c r="AT463" s="342"/>
      <c r="AU463" s="342"/>
      <c r="AV463" s="342"/>
      <c r="AW463" s="342"/>
    </row>
    <row r="464" spans="1:49" x14ac:dyDescent="0.2">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c r="AS464" s="342"/>
      <c r="AT464" s="342"/>
      <c r="AU464" s="342"/>
      <c r="AV464" s="342"/>
      <c r="AW464" s="342"/>
    </row>
    <row r="465" spans="1:49" x14ac:dyDescent="0.2">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c r="AS465" s="342"/>
      <c r="AT465" s="342"/>
      <c r="AU465" s="342"/>
      <c r="AV465" s="342"/>
      <c r="AW465" s="342"/>
    </row>
    <row r="466" spans="1:49" x14ac:dyDescent="0.2">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c r="AS466" s="342"/>
      <c r="AT466" s="342"/>
      <c r="AU466" s="342"/>
      <c r="AV466" s="342"/>
      <c r="AW466" s="342"/>
    </row>
    <row r="467" spans="1:49" x14ac:dyDescent="0.2">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c r="AS467" s="342"/>
      <c r="AT467" s="342"/>
      <c r="AU467" s="342"/>
      <c r="AV467" s="342"/>
      <c r="AW467" s="342"/>
    </row>
    <row r="468" spans="1:49" x14ac:dyDescent="0.2">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c r="AS468" s="342"/>
      <c r="AT468" s="342"/>
      <c r="AU468" s="342"/>
      <c r="AV468" s="342"/>
      <c r="AW468" s="342"/>
    </row>
    <row r="469" spans="1:49" x14ac:dyDescent="0.2">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c r="AS469" s="342"/>
      <c r="AT469" s="342"/>
      <c r="AU469" s="342"/>
      <c r="AV469" s="342"/>
      <c r="AW469" s="342"/>
    </row>
    <row r="470" spans="1:49" x14ac:dyDescent="0.2">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c r="AS470" s="342"/>
      <c r="AT470" s="342"/>
      <c r="AU470" s="342"/>
      <c r="AV470" s="342"/>
      <c r="AW470" s="342"/>
    </row>
    <row r="471" spans="1:49" x14ac:dyDescent="0.2">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c r="AS471" s="342"/>
      <c r="AT471" s="342"/>
      <c r="AU471" s="342"/>
      <c r="AV471" s="342"/>
      <c r="AW471" s="342"/>
    </row>
    <row r="472" spans="1:49" x14ac:dyDescent="0.2">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c r="AS472" s="342"/>
      <c r="AT472" s="342"/>
      <c r="AU472" s="342"/>
      <c r="AV472" s="342"/>
      <c r="AW472" s="342"/>
    </row>
    <row r="473" spans="1:49" x14ac:dyDescent="0.2">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c r="AS473" s="342"/>
      <c r="AT473" s="342"/>
      <c r="AU473" s="342"/>
      <c r="AV473" s="342"/>
      <c r="AW473" s="342"/>
    </row>
    <row r="474" spans="1:49" x14ac:dyDescent="0.2">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c r="AS474" s="342"/>
      <c r="AT474" s="342"/>
      <c r="AU474" s="342"/>
      <c r="AV474" s="342"/>
      <c r="AW474" s="342"/>
    </row>
    <row r="475" spans="1:49" x14ac:dyDescent="0.2">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c r="AS475" s="342"/>
      <c r="AT475" s="342"/>
      <c r="AU475" s="342"/>
      <c r="AV475" s="342"/>
      <c r="AW475" s="342"/>
    </row>
    <row r="476" spans="1:49" x14ac:dyDescent="0.2">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c r="AS476" s="342"/>
      <c r="AT476" s="342"/>
      <c r="AU476" s="342"/>
      <c r="AV476" s="342"/>
      <c r="AW476" s="342"/>
    </row>
    <row r="477" spans="1:49" x14ac:dyDescent="0.2">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c r="AS477" s="342"/>
      <c r="AT477" s="342"/>
      <c r="AU477" s="342"/>
      <c r="AV477" s="342"/>
      <c r="AW477" s="342"/>
    </row>
    <row r="478" spans="1:49" x14ac:dyDescent="0.2">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c r="AS478" s="342"/>
      <c r="AT478" s="342"/>
      <c r="AU478" s="342"/>
      <c r="AV478" s="342"/>
      <c r="AW478" s="342"/>
    </row>
    <row r="479" spans="1:49" x14ac:dyDescent="0.2">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c r="AS479" s="342"/>
      <c r="AT479" s="342"/>
      <c r="AU479" s="342"/>
      <c r="AV479" s="342"/>
      <c r="AW479" s="342"/>
    </row>
    <row r="480" spans="1:49" x14ac:dyDescent="0.2">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c r="AS480" s="342"/>
      <c r="AT480" s="342"/>
      <c r="AU480" s="342"/>
      <c r="AV480" s="342"/>
      <c r="AW480" s="342"/>
    </row>
    <row r="481" spans="1:49" x14ac:dyDescent="0.2">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c r="AS481" s="342"/>
      <c r="AT481" s="342"/>
      <c r="AU481" s="342"/>
      <c r="AV481" s="342"/>
      <c r="AW481" s="342"/>
    </row>
    <row r="482" spans="1:49" x14ac:dyDescent="0.2">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c r="AS482" s="342"/>
      <c r="AT482" s="342"/>
      <c r="AU482" s="342"/>
      <c r="AV482" s="342"/>
      <c r="AW482" s="342"/>
    </row>
    <row r="483" spans="1:49" x14ac:dyDescent="0.2">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c r="AS483" s="342"/>
      <c r="AT483" s="342"/>
      <c r="AU483" s="342"/>
      <c r="AV483" s="342"/>
      <c r="AW483" s="342"/>
    </row>
    <row r="484" spans="1:49" x14ac:dyDescent="0.2">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c r="AS484" s="342"/>
      <c r="AT484" s="342"/>
      <c r="AU484" s="342"/>
      <c r="AV484" s="342"/>
      <c r="AW484" s="342"/>
    </row>
    <row r="485" spans="1:49" x14ac:dyDescent="0.2">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c r="AS485" s="342"/>
      <c r="AT485" s="342"/>
      <c r="AU485" s="342"/>
      <c r="AV485" s="342"/>
      <c r="AW485" s="342"/>
    </row>
    <row r="486" spans="1:49" x14ac:dyDescent="0.2">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c r="AS486" s="342"/>
      <c r="AT486" s="342"/>
      <c r="AU486" s="342"/>
      <c r="AV486" s="342"/>
      <c r="AW486" s="342"/>
    </row>
    <row r="487" spans="1:49" x14ac:dyDescent="0.2">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c r="AS487" s="342"/>
      <c r="AT487" s="342"/>
      <c r="AU487" s="342"/>
      <c r="AV487" s="342"/>
      <c r="AW487" s="342"/>
    </row>
    <row r="488" spans="1:49" x14ac:dyDescent="0.2">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c r="AS488" s="342"/>
      <c r="AT488" s="342"/>
      <c r="AU488" s="342"/>
      <c r="AV488" s="342"/>
      <c r="AW488" s="342"/>
    </row>
    <row r="489" spans="1:49" x14ac:dyDescent="0.2">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c r="AS489" s="342"/>
      <c r="AT489" s="342"/>
      <c r="AU489" s="342"/>
      <c r="AV489" s="342"/>
      <c r="AW489" s="342"/>
    </row>
    <row r="490" spans="1:49" x14ac:dyDescent="0.2">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c r="AS490" s="342"/>
      <c r="AT490" s="342"/>
      <c r="AU490" s="342"/>
      <c r="AV490" s="342"/>
      <c r="AW490" s="342"/>
    </row>
    <row r="491" spans="1:49" x14ac:dyDescent="0.2">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c r="AS491" s="342"/>
      <c r="AT491" s="342"/>
      <c r="AU491" s="342"/>
      <c r="AV491" s="342"/>
      <c r="AW491" s="342"/>
    </row>
    <row r="492" spans="1:49" x14ac:dyDescent="0.2">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c r="AS492" s="342"/>
      <c r="AT492" s="342"/>
      <c r="AU492" s="342"/>
      <c r="AV492" s="342"/>
      <c r="AW492" s="342"/>
    </row>
    <row r="493" spans="1:49" x14ac:dyDescent="0.2">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c r="AS493" s="342"/>
      <c r="AT493" s="342"/>
      <c r="AU493" s="342"/>
      <c r="AV493" s="342"/>
      <c r="AW493" s="342"/>
    </row>
    <row r="494" spans="1:49" x14ac:dyDescent="0.2">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c r="AS494" s="342"/>
      <c r="AT494" s="342"/>
      <c r="AU494" s="342"/>
      <c r="AV494" s="342"/>
      <c r="AW494" s="342"/>
    </row>
    <row r="495" spans="1:49" x14ac:dyDescent="0.2">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c r="AS495" s="342"/>
      <c r="AT495" s="342"/>
      <c r="AU495" s="342"/>
      <c r="AV495" s="342"/>
      <c r="AW495" s="342"/>
    </row>
    <row r="496" spans="1:49" x14ac:dyDescent="0.2">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c r="AS496" s="342"/>
      <c r="AT496" s="342"/>
      <c r="AU496" s="342"/>
      <c r="AV496" s="342"/>
      <c r="AW496" s="342"/>
    </row>
    <row r="497" spans="1:49" x14ac:dyDescent="0.2">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c r="AS497" s="342"/>
      <c r="AT497" s="342"/>
      <c r="AU497" s="342"/>
      <c r="AV497" s="342"/>
      <c r="AW497" s="342"/>
    </row>
    <row r="498" spans="1:49" x14ac:dyDescent="0.2">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c r="AS498" s="342"/>
      <c r="AT498" s="342"/>
      <c r="AU498" s="342"/>
      <c r="AV498" s="342"/>
      <c r="AW498" s="342"/>
    </row>
    <row r="499" spans="1:49" x14ac:dyDescent="0.2">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c r="AS499" s="342"/>
      <c r="AT499" s="342"/>
      <c r="AU499" s="342"/>
      <c r="AV499" s="342"/>
      <c r="AW499" s="342"/>
    </row>
    <row r="500" spans="1:49" x14ac:dyDescent="0.2">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c r="AS500" s="342"/>
      <c r="AT500" s="342"/>
      <c r="AU500" s="342"/>
      <c r="AV500" s="342"/>
      <c r="AW500" s="342"/>
    </row>
    <row r="501" spans="1:49" x14ac:dyDescent="0.2">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c r="AS501" s="342"/>
      <c r="AT501" s="342"/>
      <c r="AU501" s="342"/>
      <c r="AV501" s="342"/>
      <c r="AW501" s="342"/>
    </row>
    <row r="502" spans="1:49" x14ac:dyDescent="0.2">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c r="AS502" s="342"/>
      <c r="AT502" s="342"/>
      <c r="AU502" s="342"/>
      <c r="AV502" s="342"/>
      <c r="AW502" s="342"/>
    </row>
    <row r="503" spans="1:49" x14ac:dyDescent="0.2">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c r="AS503" s="342"/>
      <c r="AT503" s="342"/>
      <c r="AU503" s="342"/>
      <c r="AV503" s="342"/>
      <c r="AW503" s="342"/>
    </row>
    <row r="504" spans="1:49" x14ac:dyDescent="0.2">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c r="AS504" s="342"/>
      <c r="AT504" s="342"/>
      <c r="AU504" s="342"/>
      <c r="AV504" s="342"/>
      <c r="AW504" s="342"/>
    </row>
    <row r="505" spans="1:49" x14ac:dyDescent="0.2">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c r="AS505" s="342"/>
      <c r="AT505" s="342"/>
      <c r="AU505" s="342"/>
      <c r="AV505" s="342"/>
      <c r="AW505" s="342"/>
    </row>
    <row r="506" spans="1:49" x14ac:dyDescent="0.2">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c r="AS506" s="342"/>
      <c r="AT506" s="342"/>
      <c r="AU506" s="342"/>
      <c r="AV506" s="342"/>
      <c r="AW506" s="342"/>
    </row>
    <row r="507" spans="1:49" x14ac:dyDescent="0.2">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c r="AS507" s="342"/>
      <c r="AT507" s="342"/>
      <c r="AU507" s="342"/>
      <c r="AV507" s="342"/>
      <c r="AW507" s="342"/>
    </row>
    <row r="508" spans="1:49" x14ac:dyDescent="0.2">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c r="AS508" s="342"/>
      <c r="AT508" s="342"/>
      <c r="AU508" s="342"/>
      <c r="AV508" s="342"/>
      <c r="AW508" s="342"/>
    </row>
    <row r="509" spans="1:49" x14ac:dyDescent="0.2">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c r="AS509" s="342"/>
      <c r="AT509" s="342"/>
      <c r="AU509" s="342"/>
      <c r="AV509" s="342"/>
      <c r="AW509" s="342"/>
    </row>
    <row r="510" spans="1:49" x14ac:dyDescent="0.2">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c r="AS510" s="342"/>
      <c r="AT510" s="342"/>
      <c r="AU510" s="342"/>
      <c r="AV510" s="342"/>
      <c r="AW510" s="342"/>
    </row>
    <row r="511" spans="1:49" x14ac:dyDescent="0.2">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c r="AS511" s="342"/>
      <c r="AT511" s="342"/>
      <c r="AU511" s="342"/>
      <c r="AV511" s="342"/>
      <c r="AW511" s="342"/>
    </row>
    <row r="512" spans="1:49" x14ac:dyDescent="0.2">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c r="AS512" s="342"/>
      <c r="AT512" s="342"/>
      <c r="AU512" s="342"/>
      <c r="AV512" s="342"/>
      <c r="AW512" s="342"/>
    </row>
    <row r="513" spans="1:49" x14ac:dyDescent="0.2">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c r="AS513" s="342"/>
      <c r="AT513" s="342"/>
      <c r="AU513" s="342"/>
      <c r="AV513" s="342"/>
      <c r="AW513" s="342"/>
    </row>
    <row r="514" spans="1:49" x14ac:dyDescent="0.2">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c r="AS514" s="342"/>
      <c r="AT514" s="342"/>
      <c r="AU514" s="342"/>
      <c r="AV514" s="342"/>
      <c r="AW514" s="342"/>
    </row>
    <row r="515" spans="1:49" x14ac:dyDescent="0.2">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c r="AS515" s="342"/>
      <c r="AT515" s="342"/>
      <c r="AU515" s="342"/>
      <c r="AV515" s="342"/>
      <c r="AW515" s="342"/>
    </row>
    <row r="516" spans="1:49" x14ac:dyDescent="0.2">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c r="AS516" s="342"/>
      <c r="AT516" s="342"/>
      <c r="AU516" s="342"/>
      <c r="AV516" s="342"/>
      <c r="AW516" s="342"/>
    </row>
    <row r="517" spans="1:49" x14ac:dyDescent="0.2">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c r="AS517" s="342"/>
      <c r="AT517" s="342"/>
      <c r="AU517" s="342"/>
      <c r="AV517" s="342"/>
      <c r="AW517" s="342"/>
    </row>
    <row r="518" spans="1:49" x14ac:dyDescent="0.2">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c r="AS518" s="342"/>
      <c r="AT518" s="342"/>
      <c r="AU518" s="342"/>
      <c r="AV518" s="342"/>
      <c r="AW518" s="342"/>
    </row>
    <row r="519" spans="1:49" x14ac:dyDescent="0.2">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c r="AS519" s="342"/>
      <c r="AT519" s="342"/>
      <c r="AU519" s="342"/>
      <c r="AV519" s="342"/>
      <c r="AW519" s="342"/>
    </row>
    <row r="520" spans="1:49" x14ac:dyDescent="0.2">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c r="AS520" s="342"/>
      <c r="AT520" s="342"/>
      <c r="AU520" s="342"/>
      <c r="AV520" s="342"/>
      <c r="AW520" s="342"/>
    </row>
    <row r="521" spans="1:49" x14ac:dyDescent="0.2">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c r="AS521" s="342"/>
      <c r="AT521" s="342"/>
      <c r="AU521" s="342"/>
      <c r="AV521" s="342"/>
      <c r="AW521" s="342"/>
    </row>
    <row r="522" spans="1:49" x14ac:dyDescent="0.2">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c r="AS522" s="342"/>
      <c r="AT522" s="342"/>
      <c r="AU522" s="342"/>
      <c r="AV522" s="342"/>
      <c r="AW522" s="342"/>
    </row>
    <row r="523" spans="1:49" x14ac:dyDescent="0.2">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c r="AS523" s="342"/>
      <c r="AT523" s="342"/>
      <c r="AU523" s="342"/>
      <c r="AV523" s="342"/>
      <c r="AW523" s="342"/>
    </row>
    <row r="524" spans="1:49" x14ac:dyDescent="0.2">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c r="AS524" s="342"/>
      <c r="AT524" s="342"/>
      <c r="AU524" s="342"/>
      <c r="AV524" s="342"/>
      <c r="AW524" s="342"/>
    </row>
    <row r="525" spans="1:49" x14ac:dyDescent="0.2">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c r="AS525" s="342"/>
      <c r="AT525" s="342"/>
      <c r="AU525" s="342"/>
      <c r="AV525" s="342"/>
      <c r="AW525" s="342"/>
    </row>
    <row r="526" spans="1:49" x14ac:dyDescent="0.2">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c r="AS526" s="342"/>
      <c r="AT526" s="342"/>
      <c r="AU526" s="342"/>
      <c r="AV526" s="342"/>
      <c r="AW526" s="342"/>
    </row>
    <row r="527" spans="1:49" x14ac:dyDescent="0.2">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c r="AS527" s="342"/>
      <c r="AT527" s="342"/>
      <c r="AU527" s="342"/>
      <c r="AV527" s="342"/>
      <c r="AW527" s="342"/>
    </row>
    <row r="528" spans="1:49" x14ac:dyDescent="0.2">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c r="AS528" s="342"/>
      <c r="AT528" s="342"/>
      <c r="AU528" s="342"/>
      <c r="AV528" s="342"/>
      <c r="AW528" s="342"/>
    </row>
    <row r="529" spans="1:49" x14ac:dyDescent="0.2">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c r="AS529" s="342"/>
      <c r="AT529" s="342"/>
      <c r="AU529" s="342"/>
      <c r="AV529" s="342"/>
      <c r="AW529" s="342"/>
    </row>
    <row r="530" spans="1:49" x14ac:dyDescent="0.2">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c r="AS530" s="342"/>
      <c r="AT530" s="342"/>
      <c r="AU530" s="342"/>
      <c r="AV530" s="342"/>
      <c r="AW530" s="342"/>
    </row>
    <row r="531" spans="1:49" x14ac:dyDescent="0.2">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c r="AS531" s="342"/>
      <c r="AT531" s="342"/>
      <c r="AU531" s="342"/>
      <c r="AV531" s="342"/>
      <c r="AW531" s="342"/>
    </row>
    <row r="532" spans="1:49" x14ac:dyDescent="0.2">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c r="AS532" s="342"/>
      <c r="AT532" s="342"/>
      <c r="AU532" s="342"/>
      <c r="AV532" s="342"/>
      <c r="AW532" s="342"/>
    </row>
    <row r="533" spans="1:49" x14ac:dyDescent="0.2">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c r="AS533" s="342"/>
      <c r="AT533" s="342"/>
      <c r="AU533" s="342"/>
      <c r="AV533" s="342"/>
      <c r="AW533" s="342"/>
    </row>
    <row r="534" spans="1:49" x14ac:dyDescent="0.2">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c r="AS534" s="342"/>
      <c r="AT534" s="342"/>
      <c r="AU534" s="342"/>
      <c r="AV534" s="342"/>
      <c r="AW534" s="342"/>
    </row>
    <row r="535" spans="1:49" x14ac:dyDescent="0.2">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c r="AS535" s="342"/>
      <c r="AT535" s="342"/>
      <c r="AU535" s="342"/>
      <c r="AV535" s="342"/>
      <c r="AW535" s="342"/>
    </row>
    <row r="536" spans="1:49" x14ac:dyDescent="0.2">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c r="AS536" s="342"/>
      <c r="AT536" s="342"/>
      <c r="AU536" s="342"/>
      <c r="AV536" s="342"/>
      <c r="AW536" s="342"/>
    </row>
    <row r="537" spans="1:49" x14ac:dyDescent="0.2">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c r="AS537" s="342"/>
      <c r="AT537" s="342"/>
      <c r="AU537" s="342"/>
      <c r="AV537" s="342"/>
      <c r="AW537" s="342"/>
    </row>
    <row r="538" spans="1:49" x14ac:dyDescent="0.2">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c r="AS538" s="342"/>
      <c r="AT538" s="342"/>
      <c r="AU538" s="342"/>
      <c r="AV538" s="342"/>
      <c r="AW538" s="342"/>
    </row>
    <row r="539" spans="1:49" x14ac:dyDescent="0.2">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c r="AS539" s="342"/>
      <c r="AT539" s="342"/>
      <c r="AU539" s="342"/>
      <c r="AV539" s="342"/>
      <c r="AW539" s="342"/>
    </row>
    <row r="540" spans="1:49" x14ac:dyDescent="0.2">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c r="AS540" s="342"/>
      <c r="AT540" s="342"/>
      <c r="AU540" s="342"/>
      <c r="AV540" s="342"/>
      <c r="AW540" s="342"/>
    </row>
    <row r="541" spans="1:49" x14ac:dyDescent="0.2">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c r="AS541" s="342"/>
      <c r="AT541" s="342"/>
      <c r="AU541" s="342"/>
      <c r="AV541" s="342"/>
      <c r="AW541" s="342"/>
    </row>
    <row r="542" spans="1:49" x14ac:dyDescent="0.2">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c r="AS542" s="342"/>
      <c r="AT542" s="342"/>
      <c r="AU542" s="342"/>
      <c r="AV542" s="342"/>
      <c r="AW542" s="342"/>
    </row>
    <row r="543" spans="1:49" x14ac:dyDescent="0.2">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c r="AS543" s="342"/>
      <c r="AT543" s="342"/>
      <c r="AU543" s="342"/>
      <c r="AV543" s="342"/>
      <c r="AW543" s="342"/>
    </row>
    <row r="544" spans="1:49" x14ac:dyDescent="0.2">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c r="AS544" s="342"/>
      <c r="AT544" s="342"/>
      <c r="AU544" s="342"/>
      <c r="AV544" s="342"/>
      <c r="AW544" s="342"/>
    </row>
    <row r="545" spans="1:49" x14ac:dyDescent="0.2">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c r="AS545" s="342"/>
      <c r="AT545" s="342"/>
      <c r="AU545" s="342"/>
      <c r="AV545" s="342"/>
      <c r="AW545" s="342"/>
    </row>
    <row r="546" spans="1:49" x14ac:dyDescent="0.2">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c r="AS546" s="342"/>
      <c r="AT546" s="342"/>
      <c r="AU546" s="342"/>
      <c r="AV546" s="342"/>
      <c r="AW546" s="342"/>
    </row>
    <row r="547" spans="1:49" x14ac:dyDescent="0.2">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c r="AS547" s="342"/>
      <c r="AT547" s="342"/>
      <c r="AU547" s="342"/>
      <c r="AV547" s="342"/>
      <c r="AW547" s="342"/>
    </row>
    <row r="548" spans="1:49" x14ac:dyDescent="0.2">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c r="AS548" s="342"/>
      <c r="AT548" s="342"/>
      <c r="AU548" s="342"/>
      <c r="AV548" s="342"/>
      <c r="AW548" s="342"/>
    </row>
    <row r="549" spans="1:49" x14ac:dyDescent="0.2">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c r="AS549" s="342"/>
      <c r="AT549" s="342"/>
      <c r="AU549" s="342"/>
      <c r="AV549" s="342"/>
      <c r="AW549" s="342"/>
    </row>
    <row r="550" spans="1:49" x14ac:dyDescent="0.2">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c r="AS550" s="342"/>
      <c r="AT550" s="342"/>
      <c r="AU550" s="342"/>
      <c r="AV550" s="342"/>
      <c r="AW550" s="342"/>
    </row>
    <row r="551" spans="1:49" x14ac:dyDescent="0.2">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c r="AS551" s="342"/>
      <c r="AT551" s="342"/>
      <c r="AU551" s="342"/>
      <c r="AV551" s="342"/>
      <c r="AW551" s="342"/>
    </row>
    <row r="552" spans="1:49" x14ac:dyDescent="0.2">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c r="AS552" s="342"/>
      <c r="AT552" s="342"/>
      <c r="AU552" s="342"/>
      <c r="AV552" s="342"/>
      <c r="AW552" s="342"/>
    </row>
    <row r="553" spans="1:49" x14ac:dyDescent="0.2">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c r="AS553" s="342"/>
      <c r="AT553" s="342"/>
      <c r="AU553" s="342"/>
      <c r="AV553" s="342"/>
      <c r="AW553" s="342"/>
    </row>
    <row r="554" spans="1:49" x14ac:dyDescent="0.2">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c r="AS554" s="342"/>
      <c r="AT554" s="342"/>
      <c r="AU554" s="342"/>
      <c r="AV554" s="342"/>
      <c r="AW554" s="342"/>
    </row>
    <row r="555" spans="1:49" x14ac:dyDescent="0.2">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c r="AS555" s="342"/>
      <c r="AT555" s="342"/>
      <c r="AU555" s="342"/>
      <c r="AV555" s="342"/>
      <c r="AW555" s="342"/>
    </row>
    <row r="556" spans="1:49" x14ac:dyDescent="0.2">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c r="AS556" s="342"/>
      <c r="AT556" s="342"/>
      <c r="AU556" s="342"/>
      <c r="AV556" s="342"/>
      <c r="AW556" s="342"/>
    </row>
    <row r="557" spans="1:49" x14ac:dyDescent="0.2">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c r="AS557" s="342"/>
      <c r="AT557" s="342"/>
      <c r="AU557" s="342"/>
      <c r="AV557" s="342"/>
      <c r="AW557" s="342"/>
    </row>
    <row r="558" spans="1:49" x14ac:dyDescent="0.2">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c r="AS558" s="342"/>
      <c r="AT558" s="342"/>
      <c r="AU558" s="342"/>
      <c r="AV558" s="342"/>
      <c r="AW558" s="342"/>
    </row>
    <row r="559" spans="1:49" x14ac:dyDescent="0.2">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c r="AS559" s="342"/>
      <c r="AT559" s="342"/>
      <c r="AU559" s="342"/>
      <c r="AV559" s="342"/>
      <c r="AW559" s="342"/>
    </row>
    <row r="560" spans="1:49" x14ac:dyDescent="0.2">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c r="AS560" s="342"/>
      <c r="AT560" s="342"/>
      <c r="AU560" s="342"/>
      <c r="AV560" s="342"/>
      <c r="AW560" s="342"/>
    </row>
    <row r="561" spans="1:49" x14ac:dyDescent="0.2">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c r="AS561" s="342"/>
      <c r="AT561" s="342"/>
      <c r="AU561" s="342"/>
      <c r="AV561" s="342"/>
      <c r="AW561" s="342"/>
    </row>
    <row r="562" spans="1:49" x14ac:dyDescent="0.2">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c r="AS562" s="342"/>
      <c r="AT562" s="342"/>
      <c r="AU562" s="342"/>
      <c r="AV562" s="342"/>
      <c r="AW562" s="342"/>
    </row>
    <row r="563" spans="1:49" x14ac:dyDescent="0.2">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c r="AS563" s="342"/>
      <c r="AT563" s="342"/>
      <c r="AU563" s="342"/>
      <c r="AV563" s="342"/>
      <c r="AW563" s="342"/>
    </row>
    <row r="564" spans="1:49" x14ac:dyDescent="0.2">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c r="AS564" s="342"/>
      <c r="AT564" s="342"/>
      <c r="AU564" s="342"/>
      <c r="AV564" s="342"/>
      <c r="AW564" s="342"/>
    </row>
    <row r="565" spans="1:49" x14ac:dyDescent="0.2">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c r="AS565" s="342"/>
      <c r="AT565" s="342"/>
      <c r="AU565" s="342"/>
      <c r="AV565" s="342"/>
      <c r="AW565" s="342"/>
    </row>
    <row r="566" spans="1:49" x14ac:dyDescent="0.2">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c r="AS566" s="342"/>
      <c r="AT566" s="342"/>
      <c r="AU566" s="342"/>
      <c r="AV566" s="342"/>
      <c r="AW566" s="342"/>
    </row>
    <row r="567" spans="1:49" x14ac:dyDescent="0.2">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c r="AS567" s="342"/>
      <c r="AT567" s="342"/>
      <c r="AU567" s="342"/>
      <c r="AV567" s="342"/>
      <c r="AW567" s="342"/>
    </row>
    <row r="568" spans="1:49" x14ac:dyDescent="0.2">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row>
    <row r="569" spans="1:49" x14ac:dyDescent="0.2">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c r="AS569" s="342"/>
      <c r="AT569" s="342"/>
      <c r="AU569" s="342"/>
      <c r="AV569" s="342"/>
      <c r="AW569" s="342"/>
    </row>
    <row r="570" spans="1:49" x14ac:dyDescent="0.2">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c r="AS570" s="342"/>
      <c r="AT570" s="342"/>
      <c r="AU570" s="342"/>
      <c r="AV570" s="342"/>
      <c r="AW570" s="342"/>
    </row>
    <row r="571" spans="1:49" x14ac:dyDescent="0.2">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c r="AS571" s="342"/>
      <c r="AT571" s="342"/>
      <c r="AU571" s="342"/>
      <c r="AV571" s="342"/>
      <c r="AW571" s="342"/>
    </row>
    <row r="572" spans="1:49" x14ac:dyDescent="0.2">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c r="AS572" s="342"/>
      <c r="AT572" s="342"/>
      <c r="AU572" s="342"/>
      <c r="AV572" s="342"/>
      <c r="AW572" s="342"/>
    </row>
    <row r="573" spans="1:49" x14ac:dyDescent="0.2">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c r="AS573" s="342"/>
      <c r="AT573" s="342"/>
      <c r="AU573" s="342"/>
      <c r="AV573" s="342"/>
      <c r="AW573" s="342"/>
    </row>
    <row r="574" spans="1:49" x14ac:dyDescent="0.2">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c r="AS574" s="342"/>
      <c r="AT574" s="342"/>
      <c r="AU574" s="342"/>
      <c r="AV574" s="342"/>
      <c r="AW574" s="342"/>
    </row>
    <row r="575" spans="1:49" x14ac:dyDescent="0.2">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row>
    <row r="576" spans="1:49" x14ac:dyDescent="0.2">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c r="AS576" s="342"/>
      <c r="AT576" s="342"/>
      <c r="AU576" s="342"/>
      <c r="AV576" s="342"/>
      <c r="AW576" s="342"/>
    </row>
    <row r="577" spans="1:49" x14ac:dyDescent="0.2">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c r="AS577" s="342"/>
      <c r="AT577" s="342"/>
      <c r="AU577" s="342"/>
      <c r="AV577" s="342"/>
      <c r="AW577" s="342"/>
    </row>
    <row r="578" spans="1:49" x14ac:dyDescent="0.2">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c r="AS578" s="342"/>
      <c r="AT578" s="342"/>
      <c r="AU578" s="342"/>
      <c r="AV578" s="342"/>
      <c r="AW578" s="342"/>
    </row>
    <row r="579" spans="1:49" x14ac:dyDescent="0.2">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c r="AS579" s="342"/>
      <c r="AT579" s="342"/>
      <c r="AU579" s="342"/>
      <c r="AV579" s="342"/>
      <c r="AW579" s="342"/>
    </row>
    <row r="580" spans="1:49" x14ac:dyDescent="0.2">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c r="AS580" s="342"/>
      <c r="AT580" s="342"/>
      <c r="AU580" s="342"/>
      <c r="AV580" s="342"/>
      <c r="AW580" s="342"/>
    </row>
    <row r="581" spans="1:49" x14ac:dyDescent="0.2">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c r="AS581" s="342"/>
      <c r="AT581" s="342"/>
      <c r="AU581" s="342"/>
      <c r="AV581" s="342"/>
      <c r="AW581" s="342"/>
    </row>
    <row r="582" spans="1:49" x14ac:dyDescent="0.2">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row>
    <row r="583" spans="1:49" x14ac:dyDescent="0.2">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c r="AS583" s="342"/>
      <c r="AT583" s="342"/>
      <c r="AU583" s="342"/>
      <c r="AV583" s="342"/>
      <c r="AW583" s="342"/>
    </row>
    <row r="584" spans="1:49" x14ac:dyDescent="0.2">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c r="AS584" s="342"/>
      <c r="AT584" s="342"/>
      <c r="AU584" s="342"/>
      <c r="AV584" s="342"/>
      <c r="AW584" s="342"/>
    </row>
    <row r="585" spans="1:49" x14ac:dyDescent="0.2">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c r="AS585" s="342"/>
      <c r="AT585" s="342"/>
      <c r="AU585" s="342"/>
      <c r="AV585" s="342"/>
      <c r="AW585" s="342"/>
    </row>
    <row r="586" spans="1:49" x14ac:dyDescent="0.2">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c r="AS586" s="342"/>
      <c r="AT586" s="342"/>
      <c r="AU586" s="342"/>
      <c r="AV586" s="342"/>
      <c r="AW586" s="342"/>
    </row>
    <row r="587" spans="1:49" x14ac:dyDescent="0.2">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c r="AS587" s="342"/>
      <c r="AT587" s="342"/>
      <c r="AU587" s="342"/>
      <c r="AV587" s="342"/>
      <c r="AW587" s="342"/>
    </row>
    <row r="588" spans="1:49" x14ac:dyDescent="0.2">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c r="AS588" s="342"/>
      <c r="AT588" s="342"/>
      <c r="AU588" s="342"/>
      <c r="AV588" s="342"/>
      <c r="AW588" s="342"/>
    </row>
    <row r="589" spans="1:49" x14ac:dyDescent="0.2">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c r="AS589" s="342"/>
      <c r="AT589" s="342"/>
      <c r="AU589" s="342"/>
      <c r="AV589" s="342"/>
      <c r="AW589" s="342"/>
    </row>
    <row r="590" spans="1:49" x14ac:dyDescent="0.2">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c r="AS590" s="342"/>
      <c r="AT590" s="342"/>
      <c r="AU590" s="342"/>
      <c r="AV590" s="342"/>
      <c r="AW590" s="342"/>
    </row>
    <row r="591" spans="1:49" x14ac:dyDescent="0.2">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c r="AS591" s="342"/>
      <c r="AT591" s="342"/>
      <c r="AU591" s="342"/>
      <c r="AV591" s="342"/>
      <c r="AW591" s="342"/>
    </row>
    <row r="592" spans="1:49" x14ac:dyDescent="0.2">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c r="AS592" s="342"/>
      <c r="AT592" s="342"/>
      <c r="AU592" s="342"/>
      <c r="AV592" s="342"/>
      <c r="AW592" s="342"/>
    </row>
    <row r="593" spans="1:49" x14ac:dyDescent="0.2">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c r="AS593" s="342"/>
      <c r="AT593" s="342"/>
      <c r="AU593" s="342"/>
      <c r="AV593" s="342"/>
      <c r="AW593" s="342"/>
    </row>
    <row r="594" spans="1:49" x14ac:dyDescent="0.2">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c r="AS594" s="342"/>
      <c r="AT594" s="342"/>
      <c r="AU594" s="342"/>
      <c r="AV594" s="342"/>
      <c r="AW594" s="342"/>
    </row>
    <row r="595" spans="1:49" x14ac:dyDescent="0.2">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c r="AS595" s="342"/>
      <c r="AT595" s="342"/>
      <c r="AU595" s="342"/>
      <c r="AV595" s="342"/>
      <c r="AW595" s="342"/>
    </row>
    <row r="596" spans="1:49" x14ac:dyDescent="0.2">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c r="AS596" s="342"/>
      <c r="AT596" s="342"/>
      <c r="AU596" s="342"/>
      <c r="AV596" s="342"/>
      <c r="AW596" s="342"/>
    </row>
    <row r="597" spans="1:49" x14ac:dyDescent="0.2">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c r="AS597" s="342"/>
      <c r="AT597" s="342"/>
      <c r="AU597" s="342"/>
      <c r="AV597" s="342"/>
      <c r="AW597" s="342"/>
    </row>
    <row r="598" spans="1:49" x14ac:dyDescent="0.2">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c r="AS598" s="342"/>
      <c r="AT598" s="342"/>
      <c r="AU598" s="342"/>
      <c r="AV598" s="342"/>
      <c r="AW598" s="342"/>
    </row>
    <row r="599" spans="1:49" x14ac:dyDescent="0.2">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c r="AS599" s="342"/>
      <c r="AT599" s="342"/>
      <c r="AU599" s="342"/>
      <c r="AV599" s="342"/>
      <c r="AW599" s="342"/>
    </row>
    <row r="600" spans="1:49" x14ac:dyDescent="0.2">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c r="AS600" s="342"/>
      <c r="AT600" s="342"/>
      <c r="AU600" s="342"/>
      <c r="AV600" s="342"/>
      <c r="AW600" s="342"/>
    </row>
    <row r="601" spans="1:49" x14ac:dyDescent="0.2">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c r="AS601" s="342"/>
      <c r="AT601" s="342"/>
      <c r="AU601" s="342"/>
      <c r="AV601" s="342"/>
      <c r="AW601" s="342"/>
    </row>
    <row r="602" spans="1:49" x14ac:dyDescent="0.2">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c r="AS602" s="342"/>
      <c r="AT602" s="342"/>
      <c r="AU602" s="342"/>
      <c r="AV602" s="342"/>
      <c r="AW602" s="342"/>
    </row>
    <row r="603" spans="1:49" x14ac:dyDescent="0.2">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c r="AS603" s="342"/>
      <c r="AT603" s="342"/>
      <c r="AU603" s="342"/>
      <c r="AV603" s="342"/>
      <c r="AW603" s="342"/>
    </row>
    <row r="604" spans="1:49" x14ac:dyDescent="0.2">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c r="AS604" s="342"/>
      <c r="AT604" s="342"/>
      <c r="AU604" s="342"/>
      <c r="AV604" s="342"/>
      <c r="AW604" s="342"/>
    </row>
    <row r="605" spans="1:49" x14ac:dyDescent="0.2">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c r="AS605" s="342"/>
      <c r="AT605" s="342"/>
      <c r="AU605" s="342"/>
      <c r="AV605" s="342"/>
      <c r="AW605" s="342"/>
    </row>
    <row r="606" spans="1:49" x14ac:dyDescent="0.2">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c r="AS606" s="342"/>
      <c r="AT606" s="342"/>
      <c r="AU606" s="342"/>
      <c r="AV606" s="342"/>
      <c r="AW606" s="342"/>
    </row>
    <row r="607" spans="1:49" x14ac:dyDescent="0.2">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c r="AS607" s="342"/>
      <c r="AT607" s="342"/>
      <c r="AU607" s="342"/>
      <c r="AV607" s="342"/>
      <c r="AW607" s="342"/>
    </row>
    <row r="608" spans="1:49" x14ac:dyDescent="0.2">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c r="AS608" s="342"/>
      <c r="AT608" s="342"/>
      <c r="AU608" s="342"/>
      <c r="AV608" s="342"/>
      <c r="AW608" s="342"/>
    </row>
    <row r="609" spans="1:49" x14ac:dyDescent="0.2">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c r="AS609" s="342"/>
      <c r="AT609" s="342"/>
      <c r="AU609" s="342"/>
      <c r="AV609" s="342"/>
      <c r="AW609" s="342"/>
    </row>
    <row r="610" spans="1:49" x14ac:dyDescent="0.2">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c r="AS610" s="342"/>
      <c r="AT610" s="342"/>
      <c r="AU610" s="342"/>
      <c r="AV610" s="342"/>
      <c r="AW610" s="342"/>
    </row>
    <row r="611" spans="1:49" x14ac:dyDescent="0.2">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c r="AS611" s="342"/>
      <c r="AT611" s="342"/>
      <c r="AU611" s="342"/>
      <c r="AV611" s="342"/>
      <c r="AW611" s="342"/>
    </row>
    <row r="612" spans="1:49" x14ac:dyDescent="0.2">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c r="AS612" s="342"/>
      <c r="AT612" s="342"/>
      <c r="AU612" s="342"/>
      <c r="AV612" s="342"/>
      <c r="AW612" s="342"/>
    </row>
    <row r="613" spans="1:49" x14ac:dyDescent="0.2">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c r="AS613" s="342"/>
      <c r="AT613" s="342"/>
      <c r="AU613" s="342"/>
      <c r="AV613" s="342"/>
      <c r="AW613" s="342"/>
    </row>
    <row r="614" spans="1:49" x14ac:dyDescent="0.2">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c r="AS614" s="342"/>
      <c r="AT614" s="342"/>
      <c r="AU614" s="342"/>
      <c r="AV614" s="342"/>
      <c r="AW614" s="342"/>
    </row>
    <row r="615" spans="1:49" x14ac:dyDescent="0.2">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c r="AS615" s="342"/>
      <c r="AT615" s="342"/>
      <c r="AU615" s="342"/>
      <c r="AV615" s="342"/>
      <c r="AW615" s="342"/>
    </row>
    <row r="616" spans="1:49" x14ac:dyDescent="0.2">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c r="AS616" s="342"/>
      <c r="AT616" s="342"/>
      <c r="AU616" s="342"/>
      <c r="AV616" s="342"/>
      <c r="AW616" s="342"/>
    </row>
    <row r="617" spans="1:49" x14ac:dyDescent="0.2">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c r="AS617" s="342"/>
      <c r="AT617" s="342"/>
      <c r="AU617" s="342"/>
      <c r="AV617" s="342"/>
      <c r="AW617" s="342"/>
    </row>
    <row r="618" spans="1:49" x14ac:dyDescent="0.2">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c r="AS618" s="342"/>
      <c r="AT618" s="342"/>
      <c r="AU618" s="342"/>
      <c r="AV618" s="342"/>
      <c r="AW618" s="342"/>
    </row>
    <row r="619" spans="1:49" x14ac:dyDescent="0.2">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c r="AS619" s="342"/>
      <c r="AT619" s="342"/>
      <c r="AU619" s="342"/>
      <c r="AV619" s="342"/>
      <c r="AW619" s="342"/>
    </row>
    <row r="620" spans="1:49" x14ac:dyDescent="0.2">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c r="AS620" s="342"/>
      <c r="AT620" s="342"/>
      <c r="AU620" s="342"/>
      <c r="AV620" s="342"/>
      <c r="AW620" s="342"/>
    </row>
    <row r="621" spans="1:49" x14ac:dyDescent="0.2">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c r="AS621" s="342"/>
      <c r="AT621" s="342"/>
      <c r="AU621" s="342"/>
      <c r="AV621" s="342"/>
      <c r="AW621" s="342"/>
    </row>
    <row r="622" spans="1:49" x14ac:dyDescent="0.2">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c r="AS622" s="342"/>
      <c r="AT622" s="342"/>
      <c r="AU622" s="342"/>
      <c r="AV622" s="342"/>
      <c r="AW622" s="342"/>
    </row>
    <row r="623" spans="1:49" x14ac:dyDescent="0.2">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c r="AS623" s="342"/>
      <c r="AT623" s="342"/>
      <c r="AU623" s="342"/>
      <c r="AV623" s="342"/>
      <c r="AW623" s="342"/>
    </row>
    <row r="624" spans="1:49" x14ac:dyDescent="0.2">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c r="AS624" s="342"/>
      <c r="AT624" s="342"/>
      <c r="AU624" s="342"/>
      <c r="AV624" s="342"/>
      <c r="AW624" s="342"/>
    </row>
    <row r="625" spans="1:49" x14ac:dyDescent="0.2">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c r="AS625" s="342"/>
      <c r="AT625" s="342"/>
      <c r="AU625" s="342"/>
      <c r="AV625" s="342"/>
      <c r="AW625" s="342"/>
    </row>
    <row r="626" spans="1:49" x14ac:dyDescent="0.2">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c r="AS626" s="342"/>
      <c r="AT626" s="342"/>
      <c r="AU626" s="342"/>
      <c r="AV626" s="342"/>
      <c r="AW626" s="342"/>
    </row>
    <row r="627" spans="1:49" x14ac:dyDescent="0.2">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c r="AS627" s="342"/>
      <c r="AT627" s="342"/>
      <c r="AU627" s="342"/>
      <c r="AV627" s="342"/>
      <c r="AW627" s="342"/>
    </row>
    <row r="628" spans="1:49" x14ac:dyDescent="0.2">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c r="AS628" s="342"/>
      <c r="AT628" s="342"/>
      <c r="AU628" s="342"/>
      <c r="AV628" s="342"/>
      <c r="AW628" s="342"/>
    </row>
    <row r="629" spans="1:49" x14ac:dyDescent="0.2">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c r="AS629" s="342"/>
      <c r="AT629" s="342"/>
      <c r="AU629" s="342"/>
      <c r="AV629" s="342"/>
      <c r="AW629" s="342"/>
    </row>
    <row r="630" spans="1:49" x14ac:dyDescent="0.2">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c r="AS630" s="342"/>
      <c r="AT630" s="342"/>
      <c r="AU630" s="342"/>
      <c r="AV630" s="342"/>
      <c r="AW630" s="342"/>
    </row>
    <row r="631" spans="1:49" x14ac:dyDescent="0.2">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c r="AS631" s="342"/>
      <c r="AT631" s="342"/>
      <c r="AU631" s="342"/>
      <c r="AV631" s="342"/>
      <c r="AW631" s="342"/>
    </row>
    <row r="632" spans="1:49" x14ac:dyDescent="0.2">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c r="AS632" s="342"/>
      <c r="AT632" s="342"/>
      <c r="AU632" s="342"/>
      <c r="AV632" s="342"/>
      <c r="AW632" s="342"/>
    </row>
    <row r="633" spans="1:49" x14ac:dyDescent="0.2">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c r="AS633" s="342"/>
      <c r="AT633" s="342"/>
      <c r="AU633" s="342"/>
      <c r="AV633" s="342"/>
      <c r="AW633" s="342"/>
    </row>
    <row r="634" spans="1:49" x14ac:dyDescent="0.2">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c r="AS634" s="342"/>
      <c r="AT634" s="342"/>
      <c r="AU634" s="342"/>
      <c r="AV634" s="342"/>
      <c r="AW634" s="342"/>
    </row>
    <row r="635" spans="1:49" x14ac:dyDescent="0.2">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c r="AS635" s="342"/>
      <c r="AT635" s="342"/>
      <c r="AU635" s="342"/>
      <c r="AV635" s="342"/>
      <c r="AW635" s="342"/>
    </row>
    <row r="636" spans="1:49" x14ac:dyDescent="0.2">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c r="AS636" s="342"/>
      <c r="AT636" s="342"/>
      <c r="AU636" s="342"/>
      <c r="AV636" s="342"/>
      <c r="AW636" s="342"/>
    </row>
    <row r="637" spans="1:49" x14ac:dyDescent="0.2">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c r="AS637" s="342"/>
      <c r="AT637" s="342"/>
      <c r="AU637" s="342"/>
      <c r="AV637" s="342"/>
      <c r="AW637" s="342"/>
    </row>
    <row r="638" spans="1:49" x14ac:dyDescent="0.2">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c r="AS638" s="342"/>
      <c r="AT638" s="342"/>
      <c r="AU638" s="342"/>
      <c r="AV638" s="342"/>
      <c r="AW638" s="342"/>
    </row>
    <row r="639" spans="1:49" x14ac:dyDescent="0.2">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c r="AS639" s="342"/>
      <c r="AT639" s="342"/>
      <c r="AU639" s="342"/>
      <c r="AV639" s="342"/>
      <c r="AW639" s="342"/>
    </row>
    <row r="640" spans="1:49" x14ac:dyDescent="0.2">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c r="AS640" s="342"/>
      <c r="AT640" s="342"/>
      <c r="AU640" s="342"/>
      <c r="AV640" s="342"/>
      <c r="AW640" s="342"/>
    </row>
    <row r="641" spans="1:49" x14ac:dyDescent="0.2">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c r="AS641" s="342"/>
      <c r="AT641" s="342"/>
      <c r="AU641" s="342"/>
      <c r="AV641" s="342"/>
      <c r="AW641" s="342"/>
    </row>
    <row r="642" spans="1:49" x14ac:dyDescent="0.2">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c r="AS642" s="342"/>
      <c r="AT642" s="342"/>
      <c r="AU642" s="342"/>
      <c r="AV642" s="342"/>
      <c r="AW642" s="342"/>
    </row>
    <row r="643" spans="1:49" x14ac:dyDescent="0.2">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c r="AS643" s="342"/>
      <c r="AT643" s="342"/>
      <c r="AU643" s="342"/>
      <c r="AV643" s="342"/>
      <c r="AW643" s="342"/>
    </row>
    <row r="644" spans="1:49" x14ac:dyDescent="0.2">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c r="AS644" s="342"/>
      <c r="AT644" s="342"/>
      <c r="AU644" s="342"/>
      <c r="AV644" s="342"/>
      <c r="AW644" s="342"/>
    </row>
    <row r="645" spans="1:49" x14ac:dyDescent="0.2">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c r="AS645" s="342"/>
      <c r="AT645" s="342"/>
      <c r="AU645" s="342"/>
      <c r="AV645" s="342"/>
      <c r="AW645" s="342"/>
    </row>
    <row r="646" spans="1:49" x14ac:dyDescent="0.2">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c r="AS646" s="342"/>
      <c r="AT646" s="342"/>
      <c r="AU646" s="342"/>
      <c r="AV646" s="342"/>
      <c r="AW646" s="342"/>
    </row>
    <row r="647" spans="1:49" x14ac:dyDescent="0.2">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c r="AS647" s="342"/>
      <c r="AT647" s="342"/>
      <c r="AU647" s="342"/>
      <c r="AV647" s="342"/>
      <c r="AW647" s="342"/>
    </row>
    <row r="648" spans="1:49" x14ac:dyDescent="0.2">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c r="AS648" s="342"/>
      <c r="AT648" s="342"/>
      <c r="AU648" s="342"/>
      <c r="AV648" s="342"/>
      <c r="AW648" s="342"/>
    </row>
    <row r="649" spans="1:49" x14ac:dyDescent="0.2">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c r="AS649" s="342"/>
      <c r="AT649" s="342"/>
      <c r="AU649" s="342"/>
      <c r="AV649" s="342"/>
      <c r="AW649" s="342"/>
    </row>
    <row r="650" spans="1:49" x14ac:dyDescent="0.2">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c r="AS650" s="342"/>
      <c r="AT650" s="342"/>
      <c r="AU650" s="342"/>
      <c r="AV650" s="342"/>
      <c r="AW650" s="342"/>
    </row>
    <row r="651" spans="1:49" x14ac:dyDescent="0.2">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c r="AS651" s="342"/>
      <c r="AT651" s="342"/>
      <c r="AU651" s="342"/>
      <c r="AV651" s="342"/>
      <c r="AW651" s="342"/>
    </row>
    <row r="652" spans="1:49" x14ac:dyDescent="0.2">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c r="AS652" s="342"/>
      <c r="AT652" s="342"/>
      <c r="AU652" s="342"/>
      <c r="AV652" s="342"/>
      <c r="AW652" s="342"/>
    </row>
    <row r="653" spans="1:49" x14ac:dyDescent="0.2">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c r="AS653" s="342"/>
      <c r="AT653" s="342"/>
      <c r="AU653" s="342"/>
      <c r="AV653" s="342"/>
      <c r="AW653" s="342"/>
    </row>
    <row r="654" spans="1:49" x14ac:dyDescent="0.2">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c r="AS654" s="342"/>
      <c r="AT654" s="342"/>
      <c r="AU654" s="342"/>
      <c r="AV654" s="342"/>
      <c r="AW654" s="342"/>
    </row>
    <row r="655" spans="1:49" x14ac:dyDescent="0.2">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c r="AS655" s="342"/>
      <c r="AT655" s="342"/>
      <c r="AU655" s="342"/>
      <c r="AV655" s="342"/>
      <c r="AW655" s="342"/>
    </row>
    <row r="656" spans="1:49" x14ac:dyDescent="0.2">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c r="AS656" s="342"/>
      <c r="AT656" s="342"/>
      <c r="AU656" s="342"/>
      <c r="AV656" s="342"/>
      <c r="AW656" s="342"/>
    </row>
    <row r="657" spans="1:49" x14ac:dyDescent="0.2">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c r="AS657" s="342"/>
      <c r="AT657" s="342"/>
      <c r="AU657" s="342"/>
      <c r="AV657" s="342"/>
      <c r="AW657" s="342"/>
    </row>
    <row r="658" spans="1:49" x14ac:dyDescent="0.2">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c r="AS658" s="342"/>
      <c r="AT658" s="342"/>
      <c r="AU658" s="342"/>
      <c r="AV658" s="342"/>
      <c r="AW658" s="342"/>
    </row>
    <row r="659" spans="1:49" x14ac:dyDescent="0.2">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c r="AS659" s="342"/>
      <c r="AT659" s="342"/>
      <c r="AU659" s="342"/>
      <c r="AV659" s="342"/>
      <c r="AW659" s="342"/>
    </row>
    <row r="660" spans="1:49" x14ac:dyDescent="0.2">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c r="AS660" s="342"/>
      <c r="AT660" s="342"/>
      <c r="AU660" s="342"/>
      <c r="AV660" s="342"/>
      <c r="AW660" s="342"/>
    </row>
    <row r="661" spans="1:49" x14ac:dyDescent="0.2">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c r="AS661" s="342"/>
      <c r="AT661" s="342"/>
      <c r="AU661" s="342"/>
      <c r="AV661" s="342"/>
      <c r="AW661" s="342"/>
    </row>
    <row r="662" spans="1:49" x14ac:dyDescent="0.2">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c r="AS662" s="342"/>
      <c r="AT662" s="342"/>
      <c r="AU662" s="342"/>
      <c r="AV662" s="342"/>
      <c r="AW662" s="342"/>
    </row>
    <row r="663" spans="1:49" x14ac:dyDescent="0.2">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c r="AS663" s="342"/>
      <c r="AT663" s="342"/>
      <c r="AU663" s="342"/>
      <c r="AV663" s="342"/>
      <c r="AW663" s="342"/>
    </row>
    <row r="664" spans="1:49" x14ac:dyDescent="0.2">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c r="AS664" s="342"/>
      <c r="AT664" s="342"/>
      <c r="AU664" s="342"/>
      <c r="AV664" s="342"/>
      <c r="AW664" s="342"/>
    </row>
    <row r="665" spans="1:49" x14ac:dyDescent="0.2">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c r="AS665" s="342"/>
      <c r="AT665" s="342"/>
      <c r="AU665" s="342"/>
      <c r="AV665" s="342"/>
      <c r="AW665" s="342"/>
    </row>
    <row r="666" spans="1:49" x14ac:dyDescent="0.2">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c r="AS666" s="342"/>
      <c r="AT666" s="342"/>
      <c r="AU666" s="342"/>
      <c r="AV666" s="342"/>
      <c r="AW666" s="342"/>
    </row>
    <row r="667" spans="1:49" x14ac:dyDescent="0.2">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c r="AS667" s="342"/>
      <c r="AT667" s="342"/>
      <c r="AU667" s="342"/>
      <c r="AV667" s="342"/>
      <c r="AW667" s="342"/>
    </row>
    <row r="668" spans="1:49" x14ac:dyDescent="0.2">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c r="AS668" s="342"/>
      <c r="AT668" s="342"/>
      <c r="AU668" s="342"/>
      <c r="AV668" s="342"/>
      <c r="AW668" s="342"/>
    </row>
    <row r="669" spans="1:49" x14ac:dyDescent="0.2">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c r="AS669" s="342"/>
      <c r="AT669" s="342"/>
      <c r="AU669" s="342"/>
      <c r="AV669" s="342"/>
      <c r="AW669" s="342"/>
    </row>
    <row r="670" spans="1:49" x14ac:dyDescent="0.2">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c r="AS670" s="342"/>
      <c r="AT670" s="342"/>
      <c r="AU670" s="342"/>
      <c r="AV670" s="342"/>
      <c r="AW670" s="342"/>
    </row>
    <row r="671" spans="1:49" x14ac:dyDescent="0.2">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c r="AS671" s="342"/>
      <c r="AT671" s="342"/>
      <c r="AU671" s="342"/>
      <c r="AV671" s="342"/>
      <c r="AW671" s="342"/>
    </row>
    <row r="672" spans="1:49" x14ac:dyDescent="0.2">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c r="AS672" s="342"/>
      <c r="AT672" s="342"/>
      <c r="AU672" s="342"/>
      <c r="AV672" s="342"/>
      <c r="AW672" s="342"/>
    </row>
    <row r="673" spans="1:49" x14ac:dyDescent="0.2">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c r="AS673" s="342"/>
      <c r="AT673" s="342"/>
      <c r="AU673" s="342"/>
      <c r="AV673" s="342"/>
      <c r="AW673" s="342"/>
    </row>
    <row r="674" spans="1:49" x14ac:dyDescent="0.2">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c r="AS674" s="342"/>
      <c r="AT674" s="342"/>
      <c r="AU674" s="342"/>
      <c r="AV674" s="342"/>
      <c r="AW674" s="342"/>
    </row>
    <row r="675" spans="1:49" x14ac:dyDescent="0.2">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c r="AS675" s="342"/>
      <c r="AT675" s="342"/>
      <c r="AU675" s="342"/>
      <c r="AV675" s="342"/>
      <c r="AW675" s="342"/>
    </row>
    <row r="676" spans="1:49" x14ac:dyDescent="0.2">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c r="AS676" s="342"/>
      <c r="AT676" s="342"/>
      <c r="AU676" s="342"/>
      <c r="AV676" s="342"/>
      <c r="AW676" s="342"/>
    </row>
    <row r="677" spans="1:49" x14ac:dyDescent="0.2">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c r="AS677" s="342"/>
      <c r="AT677" s="342"/>
      <c r="AU677" s="342"/>
      <c r="AV677" s="342"/>
      <c r="AW677" s="342"/>
    </row>
    <row r="678" spans="1:49" x14ac:dyDescent="0.2">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c r="AS678" s="342"/>
      <c r="AT678" s="342"/>
      <c r="AU678" s="342"/>
      <c r="AV678" s="342"/>
      <c r="AW678" s="342"/>
    </row>
    <row r="679" spans="1:49" x14ac:dyDescent="0.2">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c r="AS679" s="342"/>
      <c r="AT679" s="342"/>
      <c r="AU679" s="342"/>
      <c r="AV679" s="342"/>
      <c r="AW679" s="342"/>
    </row>
    <row r="680" spans="1:49" x14ac:dyDescent="0.2">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c r="AS680" s="342"/>
      <c r="AT680" s="342"/>
      <c r="AU680" s="342"/>
      <c r="AV680" s="342"/>
      <c r="AW680" s="342"/>
    </row>
    <row r="681" spans="1:49" x14ac:dyDescent="0.2">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c r="AS681" s="342"/>
      <c r="AT681" s="342"/>
      <c r="AU681" s="342"/>
      <c r="AV681" s="342"/>
      <c r="AW681" s="342"/>
    </row>
    <row r="682" spans="1:49" x14ac:dyDescent="0.2">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c r="AS682" s="342"/>
      <c r="AT682" s="342"/>
      <c r="AU682" s="342"/>
      <c r="AV682" s="342"/>
      <c r="AW682" s="342"/>
    </row>
    <row r="683" spans="1:49" x14ac:dyDescent="0.2">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c r="AS683" s="342"/>
      <c r="AT683" s="342"/>
      <c r="AU683" s="342"/>
      <c r="AV683" s="342"/>
      <c r="AW683" s="342"/>
    </row>
    <row r="684" spans="1:49" x14ac:dyDescent="0.2">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c r="AS684" s="342"/>
      <c r="AT684" s="342"/>
      <c r="AU684" s="342"/>
      <c r="AV684" s="342"/>
      <c r="AW684" s="342"/>
    </row>
    <row r="685" spans="1:49" x14ac:dyDescent="0.2">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c r="AS685" s="342"/>
      <c r="AT685" s="342"/>
      <c r="AU685" s="342"/>
      <c r="AV685" s="342"/>
      <c r="AW685" s="342"/>
    </row>
    <row r="686" spans="1:49" x14ac:dyDescent="0.2">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c r="AS686" s="342"/>
      <c r="AT686" s="342"/>
      <c r="AU686" s="342"/>
      <c r="AV686" s="342"/>
      <c r="AW686" s="342"/>
    </row>
    <row r="687" spans="1:49" x14ac:dyDescent="0.2">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c r="AS687" s="342"/>
      <c r="AT687" s="342"/>
      <c r="AU687" s="342"/>
      <c r="AV687" s="342"/>
      <c r="AW687" s="342"/>
    </row>
    <row r="688" spans="1:49" x14ac:dyDescent="0.2">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c r="AS688" s="342"/>
      <c r="AT688" s="342"/>
      <c r="AU688" s="342"/>
      <c r="AV688" s="342"/>
      <c r="AW688" s="342"/>
    </row>
    <row r="689" spans="1:49" x14ac:dyDescent="0.2">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c r="AS689" s="342"/>
      <c r="AT689" s="342"/>
      <c r="AU689" s="342"/>
      <c r="AV689" s="342"/>
      <c r="AW689" s="342"/>
    </row>
    <row r="690" spans="1:49" x14ac:dyDescent="0.2">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c r="AS690" s="342"/>
      <c r="AT690" s="342"/>
      <c r="AU690" s="342"/>
      <c r="AV690" s="342"/>
      <c r="AW690" s="342"/>
    </row>
    <row r="691" spans="1:49" x14ac:dyDescent="0.2">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c r="AS691" s="342"/>
      <c r="AT691" s="342"/>
      <c r="AU691" s="342"/>
      <c r="AV691" s="342"/>
      <c r="AW691" s="342"/>
    </row>
    <row r="692" spans="1:49" x14ac:dyDescent="0.2">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c r="AS692" s="342"/>
      <c r="AT692" s="342"/>
      <c r="AU692" s="342"/>
      <c r="AV692" s="342"/>
      <c r="AW692" s="342"/>
    </row>
    <row r="693" spans="1:49" x14ac:dyDescent="0.2">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c r="AS693" s="342"/>
      <c r="AT693" s="342"/>
      <c r="AU693" s="342"/>
      <c r="AV693" s="342"/>
      <c r="AW693" s="342"/>
    </row>
    <row r="694" spans="1:49" x14ac:dyDescent="0.2">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c r="AS694" s="342"/>
      <c r="AT694" s="342"/>
      <c r="AU694" s="342"/>
      <c r="AV694" s="342"/>
      <c r="AW694" s="342"/>
    </row>
    <row r="695" spans="1:49" x14ac:dyDescent="0.2">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c r="AS695" s="342"/>
      <c r="AT695" s="342"/>
      <c r="AU695" s="342"/>
      <c r="AV695" s="342"/>
      <c r="AW695" s="342"/>
    </row>
    <row r="696" spans="1:49" x14ac:dyDescent="0.2">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c r="AS696" s="342"/>
      <c r="AT696" s="342"/>
      <c r="AU696" s="342"/>
      <c r="AV696" s="342"/>
      <c r="AW696" s="342"/>
    </row>
    <row r="697" spans="1:49" x14ac:dyDescent="0.2">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c r="AS697" s="342"/>
      <c r="AT697" s="342"/>
      <c r="AU697" s="342"/>
      <c r="AV697" s="342"/>
      <c r="AW697" s="342"/>
    </row>
    <row r="698" spans="1:49" x14ac:dyDescent="0.2">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c r="AS698" s="342"/>
      <c r="AT698" s="342"/>
      <c r="AU698" s="342"/>
      <c r="AV698" s="342"/>
      <c r="AW698" s="342"/>
    </row>
    <row r="699" spans="1:49" x14ac:dyDescent="0.2">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c r="AS699" s="342"/>
      <c r="AT699" s="342"/>
      <c r="AU699" s="342"/>
      <c r="AV699" s="342"/>
      <c r="AW699" s="342"/>
    </row>
    <row r="700" spans="1:49" x14ac:dyDescent="0.2">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c r="AS700" s="342"/>
      <c r="AT700" s="342"/>
      <c r="AU700" s="342"/>
      <c r="AV700" s="342"/>
      <c r="AW700" s="342"/>
    </row>
    <row r="701" spans="1:49" x14ac:dyDescent="0.2">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c r="AS701" s="342"/>
      <c r="AT701" s="342"/>
      <c r="AU701" s="342"/>
      <c r="AV701" s="342"/>
      <c r="AW701" s="342"/>
    </row>
    <row r="702" spans="1:49" x14ac:dyDescent="0.2">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c r="AS702" s="342"/>
      <c r="AT702" s="342"/>
      <c r="AU702" s="342"/>
      <c r="AV702" s="342"/>
      <c r="AW702" s="342"/>
    </row>
    <row r="703" spans="1:49" x14ac:dyDescent="0.2">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c r="AS703" s="342"/>
      <c r="AT703" s="342"/>
      <c r="AU703" s="342"/>
      <c r="AV703" s="342"/>
      <c r="AW703" s="342"/>
    </row>
    <row r="704" spans="1:49" x14ac:dyDescent="0.2">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c r="AT704" s="342"/>
      <c r="AU704" s="342"/>
      <c r="AV704" s="342"/>
      <c r="AW704" s="342"/>
    </row>
    <row r="705" spans="1:49" x14ac:dyDescent="0.2">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c r="AS705" s="342"/>
      <c r="AT705" s="342"/>
      <c r="AU705" s="342"/>
      <c r="AV705" s="342"/>
      <c r="AW705" s="342"/>
    </row>
    <row r="706" spans="1:49" x14ac:dyDescent="0.2">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c r="AS706" s="342"/>
      <c r="AT706" s="342"/>
      <c r="AU706" s="342"/>
      <c r="AV706" s="342"/>
      <c r="AW706" s="342"/>
    </row>
    <row r="707" spans="1:49" x14ac:dyDescent="0.2">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c r="AT707" s="342"/>
      <c r="AU707" s="342"/>
      <c r="AV707" s="342"/>
      <c r="AW707" s="342"/>
    </row>
    <row r="708" spans="1:49" x14ac:dyDescent="0.2">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c r="AS708" s="342"/>
      <c r="AT708" s="342"/>
      <c r="AU708" s="342"/>
      <c r="AV708" s="342"/>
      <c r="AW708" s="342"/>
    </row>
    <row r="709" spans="1:49" x14ac:dyDescent="0.2">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c r="AS709" s="342"/>
      <c r="AT709" s="342"/>
      <c r="AU709" s="342"/>
      <c r="AV709" s="342"/>
      <c r="AW709" s="342"/>
    </row>
    <row r="710" spans="1:49" x14ac:dyDescent="0.2">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c r="AS710" s="342"/>
      <c r="AT710" s="342"/>
      <c r="AU710" s="342"/>
      <c r="AV710" s="342"/>
      <c r="AW710" s="342"/>
    </row>
    <row r="711" spans="1:49" x14ac:dyDescent="0.2">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c r="AS711" s="342"/>
      <c r="AT711" s="342"/>
      <c r="AU711" s="342"/>
      <c r="AV711" s="342"/>
      <c r="AW711" s="342"/>
    </row>
    <row r="712" spans="1:49" x14ac:dyDescent="0.2">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c r="AS712" s="342"/>
      <c r="AT712" s="342"/>
      <c r="AU712" s="342"/>
      <c r="AV712" s="342"/>
      <c r="AW712" s="342"/>
    </row>
    <row r="713" spans="1:49" x14ac:dyDescent="0.2">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c r="AS713" s="342"/>
      <c r="AT713" s="342"/>
      <c r="AU713" s="342"/>
      <c r="AV713" s="342"/>
      <c r="AW713" s="342"/>
    </row>
    <row r="714" spans="1:49" x14ac:dyDescent="0.2">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c r="AS714" s="342"/>
      <c r="AT714" s="342"/>
      <c r="AU714" s="342"/>
      <c r="AV714" s="342"/>
      <c r="AW714" s="342"/>
    </row>
    <row r="715" spans="1:49" x14ac:dyDescent="0.2">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c r="AS715" s="342"/>
      <c r="AT715" s="342"/>
      <c r="AU715" s="342"/>
      <c r="AV715" s="342"/>
      <c r="AW715" s="342"/>
    </row>
    <row r="716" spans="1:49" x14ac:dyDescent="0.2">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c r="AS716" s="342"/>
      <c r="AT716" s="342"/>
      <c r="AU716" s="342"/>
      <c r="AV716" s="342"/>
      <c r="AW716" s="342"/>
    </row>
    <row r="717" spans="1:49" x14ac:dyDescent="0.2">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c r="AS717" s="342"/>
      <c r="AT717" s="342"/>
      <c r="AU717" s="342"/>
      <c r="AV717" s="342"/>
      <c r="AW717" s="342"/>
    </row>
    <row r="718" spans="1:49" x14ac:dyDescent="0.2">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row>
    <row r="719" spans="1:49" x14ac:dyDescent="0.2">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row>
    <row r="720" spans="1:49" x14ac:dyDescent="0.2">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c r="AT720" s="342"/>
      <c r="AU720" s="342"/>
      <c r="AV720" s="342"/>
      <c r="AW720" s="342"/>
    </row>
    <row r="721" spans="1:49" x14ac:dyDescent="0.2">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c r="AT721" s="342"/>
      <c r="AU721" s="342"/>
      <c r="AV721" s="342"/>
      <c r="AW721" s="342"/>
    </row>
    <row r="722" spans="1:49" x14ac:dyDescent="0.2">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c r="AS722" s="342"/>
      <c r="AT722" s="342"/>
      <c r="AU722" s="342"/>
      <c r="AV722" s="342"/>
      <c r="AW722" s="342"/>
    </row>
    <row r="723" spans="1:49" x14ac:dyDescent="0.2">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c r="AS723" s="342"/>
      <c r="AT723" s="342"/>
      <c r="AU723" s="342"/>
      <c r="AV723" s="342"/>
      <c r="AW723" s="342"/>
    </row>
    <row r="724" spans="1:49" x14ac:dyDescent="0.2">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c r="AS724" s="342"/>
      <c r="AT724" s="342"/>
      <c r="AU724" s="342"/>
      <c r="AV724" s="342"/>
      <c r="AW724" s="342"/>
    </row>
    <row r="725" spans="1:49" x14ac:dyDescent="0.2">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c r="AS725" s="342"/>
      <c r="AT725" s="342"/>
      <c r="AU725" s="342"/>
      <c r="AV725" s="342"/>
      <c r="AW725" s="342"/>
    </row>
    <row r="726" spans="1:49" x14ac:dyDescent="0.2">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c r="AS726" s="342"/>
      <c r="AT726" s="342"/>
      <c r="AU726" s="342"/>
      <c r="AV726" s="342"/>
      <c r="AW726" s="342"/>
    </row>
    <row r="727" spans="1:49" x14ac:dyDescent="0.2">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c r="AS727" s="342"/>
      <c r="AT727" s="342"/>
      <c r="AU727" s="342"/>
      <c r="AV727" s="342"/>
      <c r="AW727" s="342"/>
    </row>
    <row r="728" spans="1:49" x14ac:dyDescent="0.2">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c r="AS728" s="342"/>
      <c r="AT728" s="342"/>
      <c r="AU728" s="342"/>
      <c r="AV728" s="342"/>
      <c r="AW728" s="342"/>
    </row>
    <row r="729" spans="1:49" x14ac:dyDescent="0.2">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c r="AS729" s="342"/>
      <c r="AT729" s="342"/>
      <c r="AU729" s="342"/>
      <c r="AV729" s="342"/>
      <c r="AW729" s="342"/>
    </row>
    <row r="730" spans="1:49" x14ac:dyDescent="0.2">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c r="AS730" s="342"/>
      <c r="AT730" s="342"/>
      <c r="AU730" s="342"/>
      <c r="AV730" s="342"/>
      <c r="AW730" s="342"/>
    </row>
    <row r="731" spans="1:49" x14ac:dyDescent="0.2">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c r="AS731" s="342"/>
      <c r="AT731" s="342"/>
      <c r="AU731" s="342"/>
      <c r="AV731" s="342"/>
      <c r="AW731" s="342"/>
    </row>
    <row r="732" spans="1:49" x14ac:dyDescent="0.2">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c r="AS732" s="342"/>
      <c r="AT732" s="342"/>
      <c r="AU732" s="342"/>
      <c r="AV732" s="342"/>
      <c r="AW732" s="342"/>
    </row>
    <row r="733" spans="1:49" x14ac:dyDescent="0.2">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c r="AS733" s="342"/>
      <c r="AT733" s="342"/>
      <c r="AU733" s="342"/>
      <c r="AV733" s="342"/>
      <c r="AW733" s="342"/>
    </row>
    <row r="734" spans="1:49" x14ac:dyDescent="0.2">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c r="AS734" s="342"/>
      <c r="AT734" s="342"/>
      <c r="AU734" s="342"/>
      <c r="AV734" s="342"/>
      <c r="AW734" s="342"/>
    </row>
    <row r="735" spans="1:49" x14ac:dyDescent="0.2">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c r="AS735" s="342"/>
      <c r="AT735" s="342"/>
      <c r="AU735" s="342"/>
      <c r="AV735" s="342"/>
      <c r="AW735" s="342"/>
    </row>
    <row r="736" spans="1:49" x14ac:dyDescent="0.2">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c r="AS736" s="342"/>
      <c r="AT736" s="342"/>
      <c r="AU736" s="342"/>
      <c r="AV736" s="342"/>
      <c r="AW736" s="342"/>
    </row>
    <row r="737" spans="1:49" x14ac:dyDescent="0.2">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c r="AS737" s="342"/>
      <c r="AT737" s="342"/>
      <c r="AU737" s="342"/>
      <c r="AV737" s="342"/>
      <c r="AW737" s="342"/>
    </row>
    <row r="738" spans="1:49" x14ac:dyDescent="0.2">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c r="AS738" s="342"/>
      <c r="AT738" s="342"/>
      <c r="AU738" s="342"/>
      <c r="AV738" s="342"/>
      <c r="AW738" s="342"/>
    </row>
    <row r="739" spans="1:49" x14ac:dyDescent="0.2">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c r="AT739" s="342"/>
      <c r="AU739" s="342"/>
      <c r="AV739" s="342"/>
      <c r="AW739" s="342"/>
    </row>
    <row r="740" spans="1:49" x14ac:dyDescent="0.2">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c r="AS740" s="342"/>
      <c r="AT740" s="342"/>
      <c r="AU740" s="342"/>
      <c r="AV740" s="342"/>
      <c r="AW740" s="342"/>
    </row>
    <row r="741" spans="1:49" x14ac:dyDescent="0.2">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c r="AS741" s="342"/>
      <c r="AT741" s="342"/>
      <c r="AU741" s="342"/>
      <c r="AV741" s="342"/>
      <c r="AW741" s="342"/>
    </row>
    <row r="742" spans="1:49" x14ac:dyDescent="0.2">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c r="AS742" s="342"/>
      <c r="AT742" s="342"/>
      <c r="AU742" s="342"/>
      <c r="AV742" s="342"/>
      <c r="AW742" s="342"/>
    </row>
    <row r="743" spans="1:49" x14ac:dyDescent="0.2">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c r="AS743" s="342"/>
      <c r="AT743" s="342"/>
      <c r="AU743" s="342"/>
      <c r="AV743" s="342"/>
      <c r="AW743" s="342"/>
    </row>
    <row r="744" spans="1:49" x14ac:dyDescent="0.2">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c r="AT744" s="342"/>
      <c r="AU744" s="342"/>
      <c r="AV744" s="342"/>
      <c r="AW744" s="342"/>
    </row>
    <row r="745" spans="1:49" x14ac:dyDescent="0.2">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c r="AT745" s="342"/>
      <c r="AU745" s="342"/>
      <c r="AV745" s="342"/>
      <c r="AW745" s="342"/>
    </row>
    <row r="746" spans="1:49" x14ac:dyDescent="0.2">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row>
    <row r="747" spans="1:49" x14ac:dyDescent="0.2">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row>
    <row r="748" spans="1:49" x14ac:dyDescent="0.2">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row>
    <row r="749" spans="1:49" x14ac:dyDescent="0.2">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row>
    <row r="750" spans="1:49" x14ac:dyDescent="0.2">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row>
    <row r="751" spans="1:49" x14ac:dyDescent="0.2">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row>
    <row r="752" spans="1:49" x14ac:dyDescent="0.2">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row>
    <row r="753" spans="1:49" x14ac:dyDescent="0.2">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row>
    <row r="754" spans="1:49" x14ac:dyDescent="0.2">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row>
    <row r="755" spans="1:49" x14ac:dyDescent="0.2">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row>
    <row r="756" spans="1:49" x14ac:dyDescent="0.2">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row>
    <row r="757" spans="1:49" x14ac:dyDescent="0.2">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row>
    <row r="758" spans="1:49" x14ac:dyDescent="0.2">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row>
    <row r="759" spans="1:49" x14ac:dyDescent="0.2">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c r="AS759" s="342"/>
      <c r="AT759" s="342"/>
      <c r="AU759" s="342"/>
      <c r="AV759" s="342"/>
      <c r="AW759" s="342"/>
    </row>
    <row r="760" spans="1:49" x14ac:dyDescent="0.2">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c r="AS760" s="342"/>
      <c r="AT760" s="342"/>
      <c r="AU760" s="342"/>
      <c r="AV760" s="342"/>
      <c r="AW760" s="342"/>
    </row>
    <row r="761" spans="1:49" x14ac:dyDescent="0.2">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c r="AS761" s="342"/>
      <c r="AT761" s="342"/>
      <c r="AU761" s="342"/>
      <c r="AV761" s="342"/>
      <c r="AW761" s="342"/>
    </row>
    <row r="762" spans="1:49" x14ac:dyDescent="0.2">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c r="AS762" s="342"/>
      <c r="AT762" s="342"/>
      <c r="AU762" s="342"/>
      <c r="AV762" s="342"/>
      <c r="AW762" s="342"/>
    </row>
    <row r="763" spans="1:49" x14ac:dyDescent="0.2">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c r="AS763" s="342"/>
      <c r="AT763" s="342"/>
      <c r="AU763" s="342"/>
      <c r="AV763" s="342"/>
      <c r="AW763" s="342"/>
    </row>
    <row r="764" spans="1:49" x14ac:dyDescent="0.2">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c r="AS764" s="342"/>
      <c r="AT764" s="342"/>
      <c r="AU764" s="342"/>
      <c r="AV764" s="342"/>
      <c r="AW764" s="342"/>
    </row>
    <row r="765" spans="1:49" x14ac:dyDescent="0.2">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c r="AS765" s="342"/>
      <c r="AT765" s="342"/>
      <c r="AU765" s="342"/>
      <c r="AV765" s="342"/>
      <c r="AW765" s="342"/>
    </row>
    <row r="766" spans="1:49" x14ac:dyDescent="0.2">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c r="AS766" s="342"/>
      <c r="AT766" s="342"/>
      <c r="AU766" s="342"/>
      <c r="AV766" s="342"/>
      <c r="AW766" s="342"/>
    </row>
    <row r="767" spans="1:49" x14ac:dyDescent="0.2">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c r="AS767" s="342"/>
      <c r="AT767" s="342"/>
      <c r="AU767" s="342"/>
      <c r="AV767" s="342"/>
      <c r="AW767" s="342"/>
    </row>
    <row r="768" spans="1:49" x14ac:dyDescent="0.2">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c r="AT768" s="342"/>
      <c r="AU768" s="342"/>
      <c r="AV768" s="342"/>
      <c r="AW768" s="342"/>
    </row>
    <row r="769" spans="1:49" x14ac:dyDescent="0.2">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c r="AT769" s="342"/>
      <c r="AU769" s="342"/>
      <c r="AV769" s="342"/>
      <c r="AW769" s="342"/>
    </row>
    <row r="770" spans="1:49" x14ac:dyDescent="0.2">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c r="AS770" s="342"/>
      <c r="AT770" s="342"/>
      <c r="AU770" s="342"/>
      <c r="AV770" s="342"/>
      <c r="AW770" s="342"/>
    </row>
    <row r="771" spans="1:49" x14ac:dyDescent="0.2">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c r="AS771" s="342"/>
      <c r="AT771" s="342"/>
      <c r="AU771" s="342"/>
      <c r="AV771" s="342"/>
      <c r="AW771" s="342"/>
    </row>
    <row r="772" spans="1:49" x14ac:dyDescent="0.2">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c r="AS772" s="342"/>
      <c r="AT772" s="342"/>
      <c r="AU772" s="342"/>
      <c r="AV772" s="342"/>
      <c r="AW772" s="342"/>
    </row>
    <row r="773" spans="1:49" x14ac:dyDescent="0.2">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c r="AS773" s="342"/>
      <c r="AT773" s="342"/>
      <c r="AU773" s="342"/>
      <c r="AV773" s="342"/>
      <c r="AW773" s="342"/>
    </row>
    <row r="774" spans="1:49" x14ac:dyDescent="0.2">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c r="AS774" s="342"/>
      <c r="AT774" s="342"/>
      <c r="AU774" s="342"/>
      <c r="AV774" s="342"/>
      <c r="AW774" s="342"/>
    </row>
    <row r="775" spans="1:49" x14ac:dyDescent="0.2">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c r="AS775" s="342"/>
      <c r="AT775" s="342"/>
      <c r="AU775" s="342"/>
      <c r="AV775" s="342"/>
      <c r="AW775" s="342"/>
    </row>
    <row r="776" spans="1:49" x14ac:dyDescent="0.2">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c r="AS776" s="342"/>
      <c r="AT776" s="342"/>
      <c r="AU776" s="342"/>
      <c r="AV776" s="342"/>
      <c r="AW776" s="342"/>
    </row>
    <row r="777" spans="1:49" x14ac:dyDescent="0.2">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c r="AS777" s="342"/>
      <c r="AT777" s="342"/>
      <c r="AU777" s="342"/>
      <c r="AV777" s="342"/>
      <c r="AW777" s="342"/>
    </row>
    <row r="778" spans="1:49" x14ac:dyDescent="0.2">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c r="AS778" s="342"/>
      <c r="AT778" s="342"/>
      <c r="AU778" s="342"/>
      <c r="AV778" s="342"/>
      <c r="AW778" s="342"/>
    </row>
    <row r="779" spans="1:49" x14ac:dyDescent="0.2">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c r="AS779" s="342"/>
      <c r="AT779" s="342"/>
      <c r="AU779" s="342"/>
      <c r="AV779" s="342"/>
      <c r="AW779" s="342"/>
    </row>
    <row r="780" spans="1:49" x14ac:dyDescent="0.2">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c r="AS780" s="342"/>
      <c r="AT780" s="342"/>
      <c r="AU780" s="342"/>
      <c r="AV780" s="342"/>
      <c r="AW780" s="342"/>
    </row>
    <row r="781" spans="1:49" x14ac:dyDescent="0.2">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c r="AS781" s="342"/>
      <c r="AT781" s="342"/>
      <c r="AU781" s="342"/>
      <c r="AV781" s="342"/>
      <c r="AW781" s="342"/>
    </row>
    <row r="782" spans="1:49" x14ac:dyDescent="0.2">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c r="AS782" s="342"/>
      <c r="AT782" s="342"/>
      <c r="AU782" s="342"/>
      <c r="AV782" s="342"/>
      <c r="AW782" s="342"/>
    </row>
    <row r="783" spans="1:49" x14ac:dyDescent="0.2">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c r="AS783" s="342"/>
      <c r="AT783" s="342"/>
      <c r="AU783" s="342"/>
      <c r="AV783" s="342"/>
      <c r="AW783" s="342"/>
    </row>
    <row r="784" spans="1:49" x14ac:dyDescent="0.2">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c r="AS784" s="342"/>
      <c r="AT784" s="342"/>
      <c r="AU784" s="342"/>
      <c r="AV784" s="342"/>
      <c r="AW784" s="342"/>
    </row>
    <row r="785" spans="1:49" x14ac:dyDescent="0.2">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c r="AS785" s="342"/>
      <c r="AT785" s="342"/>
      <c r="AU785" s="342"/>
      <c r="AV785" s="342"/>
      <c r="AW785" s="342"/>
    </row>
    <row r="786" spans="1:49" x14ac:dyDescent="0.2">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c r="AS786" s="342"/>
      <c r="AT786" s="342"/>
      <c r="AU786" s="342"/>
      <c r="AV786" s="342"/>
      <c r="AW786" s="342"/>
    </row>
    <row r="787" spans="1:49" x14ac:dyDescent="0.2">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c r="AS787" s="342"/>
      <c r="AT787" s="342"/>
      <c r="AU787" s="342"/>
      <c r="AV787" s="342"/>
      <c r="AW787" s="342"/>
    </row>
    <row r="788" spans="1:49" x14ac:dyDescent="0.2">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c r="AS788" s="342"/>
      <c r="AT788" s="342"/>
      <c r="AU788" s="342"/>
      <c r="AV788" s="342"/>
      <c r="AW788" s="342"/>
    </row>
    <row r="789" spans="1:49" x14ac:dyDescent="0.2">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c r="AS789" s="342"/>
      <c r="AT789" s="342"/>
      <c r="AU789" s="342"/>
      <c r="AV789" s="342"/>
      <c r="AW789" s="342"/>
    </row>
    <row r="790" spans="1:49" x14ac:dyDescent="0.2">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c r="AS790" s="342"/>
      <c r="AT790" s="342"/>
      <c r="AU790" s="342"/>
      <c r="AV790" s="342"/>
      <c r="AW790" s="342"/>
    </row>
    <row r="791" spans="1:49" x14ac:dyDescent="0.2">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c r="AS791" s="342"/>
      <c r="AT791" s="342"/>
      <c r="AU791" s="342"/>
      <c r="AV791" s="342"/>
      <c r="AW791" s="342"/>
    </row>
    <row r="792" spans="1:49" x14ac:dyDescent="0.2">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c r="AS792" s="342"/>
      <c r="AT792" s="342"/>
      <c r="AU792" s="342"/>
      <c r="AV792" s="342"/>
      <c r="AW792" s="342"/>
    </row>
    <row r="793" spans="1:49" x14ac:dyDescent="0.2">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c r="AS793" s="342"/>
      <c r="AT793" s="342"/>
      <c r="AU793" s="342"/>
      <c r="AV793" s="342"/>
      <c r="AW793" s="342"/>
    </row>
    <row r="794" spans="1:49" x14ac:dyDescent="0.2">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c r="AS794" s="342"/>
      <c r="AT794" s="342"/>
      <c r="AU794" s="342"/>
      <c r="AV794" s="342"/>
      <c r="AW794" s="342"/>
    </row>
    <row r="795" spans="1:49" x14ac:dyDescent="0.2">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c r="AS795" s="342"/>
      <c r="AT795" s="342"/>
      <c r="AU795" s="342"/>
      <c r="AV795" s="342"/>
      <c r="AW795" s="342"/>
    </row>
    <row r="796" spans="1:49" x14ac:dyDescent="0.2">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c r="AS796" s="342"/>
      <c r="AT796" s="342"/>
      <c r="AU796" s="342"/>
      <c r="AV796" s="342"/>
      <c r="AW796" s="342"/>
    </row>
    <row r="797" spans="1:49" x14ac:dyDescent="0.2">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c r="AS797" s="342"/>
      <c r="AT797" s="342"/>
      <c r="AU797" s="342"/>
      <c r="AV797" s="342"/>
      <c r="AW797" s="342"/>
    </row>
    <row r="798" spans="1:49" x14ac:dyDescent="0.2">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c r="AS798" s="342"/>
      <c r="AT798" s="342"/>
      <c r="AU798" s="342"/>
      <c r="AV798" s="342"/>
      <c r="AW798" s="342"/>
    </row>
    <row r="799" spans="1:49" x14ac:dyDescent="0.2">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c r="AS799" s="342"/>
      <c r="AT799" s="342"/>
      <c r="AU799" s="342"/>
      <c r="AV799" s="342"/>
      <c r="AW799" s="342"/>
    </row>
    <row r="800" spans="1:49" x14ac:dyDescent="0.2">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c r="AS800" s="342"/>
      <c r="AT800" s="342"/>
      <c r="AU800" s="342"/>
      <c r="AV800" s="342"/>
      <c r="AW800" s="342"/>
    </row>
    <row r="801" spans="1:49" x14ac:dyDescent="0.2">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c r="AS801" s="342"/>
      <c r="AT801" s="342"/>
      <c r="AU801" s="342"/>
      <c r="AV801" s="342"/>
      <c r="AW801" s="342"/>
    </row>
    <row r="802" spans="1:49" x14ac:dyDescent="0.2">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c r="AS802" s="342"/>
      <c r="AT802" s="342"/>
      <c r="AU802" s="342"/>
      <c r="AV802" s="342"/>
      <c r="AW802" s="342"/>
    </row>
    <row r="803" spans="1:49" x14ac:dyDescent="0.2">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c r="AS803" s="342"/>
      <c r="AT803" s="342"/>
      <c r="AU803" s="342"/>
      <c r="AV803" s="342"/>
      <c r="AW803" s="342"/>
    </row>
    <row r="804" spans="1:49" x14ac:dyDescent="0.2">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c r="AS804" s="342"/>
      <c r="AT804" s="342"/>
      <c r="AU804" s="342"/>
      <c r="AV804" s="342"/>
      <c r="AW804" s="342"/>
    </row>
    <row r="805" spans="1:49" x14ac:dyDescent="0.2">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c r="AS805" s="342"/>
      <c r="AT805" s="342"/>
      <c r="AU805" s="342"/>
      <c r="AV805" s="342"/>
      <c r="AW805" s="342"/>
    </row>
    <row r="806" spans="1:49" x14ac:dyDescent="0.2">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c r="AS806" s="342"/>
      <c r="AT806" s="342"/>
      <c r="AU806" s="342"/>
      <c r="AV806" s="342"/>
      <c r="AW806" s="342"/>
    </row>
    <row r="807" spans="1:49" x14ac:dyDescent="0.2">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c r="AS807" s="342"/>
      <c r="AT807" s="342"/>
      <c r="AU807" s="342"/>
      <c r="AV807" s="342"/>
      <c r="AW807" s="342"/>
    </row>
    <row r="808" spans="1:49" x14ac:dyDescent="0.2">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c r="AS808" s="342"/>
      <c r="AT808" s="342"/>
      <c r="AU808" s="342"/>
      <c r="AV808" s="342"/>
      <c r="AW808" s="342"/>
    </row>
    <row r="809" spans="1:49" x14ac:dyDescent="0.2">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c r="AS809" s="342"/>
      <c r="AT809" s="342"/>
      <c r="AU809" s="342"/>
      <c r="AV809" s="342"/>
      <c r="AW809" s="342"/>
    </row>
    <row r="810" spans="1:49" x14ac:dyDescent="0.2">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c r="AS810" s="342"/>
      <c r="AT810" s="342"/>
      <c r="AU810" s="342"/>
      <c r="AV810" s="342"/>
      <c r="AW810" s="342"/>
    </row>
    <row r="811" spans="1:49" x14ac:dyDescent="0.2">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c r="AS811" s="342"/>
      <c r="AT811" s="342"/>
      <c r="AU811" s="342"/>
      <c r="AV811" s="342"/>
      <c r="AW811" s="342"/>
    </row>
    <row r="812" spans="1:49" x14ac:dyDescent="0.2">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c r="AS812" s="342"/>
      <c r="AT812" s="342"/>
      <c r="AU812" s="342"/>
      <c r="AV812" s="342"/>
      <c r="AW812" s="342"/>
    </row>
    <row r="813" spans="1:49" x14ac:dyDescent="0.2">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c r="AS813" s="342"/>
      <c r="AT813" s="342"/>
      <c r="AU813" s="342"/>
      <c r="AV813" s="342"/>
      <c r="AW813" s="342"/>
    </row>
    <row r="814" spans="1:49" x14ac:dyDescent="0.2">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c r="AS814" s="342"/>
      <c r="AT814" s="342"/>
      <c r="AU814" s="342"/>
      <c r="AV814" s="342"/>
      <c r="AW814" s="342"/>
    </row>
    <row r="815" spans="1:49" x14ac:dyDescent="0.2">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c r="AS815" s="342"/>
      <c r="AT815" s="342"/>
      <c r="AU815" s="342"/>
      <c r="AV815" s="342"/>
      <c r="AW815" s="342"/>
    </row>
    <row r="816" spans="1:49" x14ac:dyDescent="0.2">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c r="AS816" s="342"/>
      <c r="AT816" s="342"/>
      <c r="AU816" s="342"/>
      <c r="AV816" s="342"/>
      <c r="AW816" s="342"/>
    </row>
    <row r="817" spans="1:49" x14ac:dyDescent="0.2">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c r="AS817" s="342"/>
      <c r="AT817" s="342"/>
      <c r="AU817" s="342"/>
      <c r="AV817" s="342"/>
      <c r="AW817" s="342"/>
    </row>
    <row r="818" spans="1:49" x14ac:dyDescent="0.2">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c r="AS818" s="342"/>
      <c r="AT818" s="342"/>
      <c r="AU818" s="342"/>
      <c r="AV818" s="342"/>
      <c r="AW818" s="342"/>
    </row>
    <row r="819" spans="1:49" x14ac:dyDescent="0.2">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c r="AS819" s="342"/>
      <c r="AT819" s="342"/>
      <c r="AU819" s="342"/>
      <c r="AV819" s="342"/>
      <c r="AW819" s="342"/>
    </row>
    <row r="820" spans="1:49" x14ac:dyDescent="0.2">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c r="AS820" s="342"/>
      <c r="AT820" s="342"/>
      <c r="AU820" s="342"/>
      <c r="AV820" s="342"/>
      <c r="AW820" s="342"/>
    </row>
    <row r="821" spans="1:49" x14ac:dyDescent="0.2">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c r="AS821" s="342"/>
      <c r="AT821" s="342"/>
      <c r="AU821" s="342"/>
      <c r="AV821" s="342"/>
      <c r="AW821" s="342"/>
    </row>
    <row r="822" spans="1:49" x14ac:dyDescent="0.2">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c r="AS822" s="342"/>
      <c r="AT822" s="342"/>
      <c r="AU822" s="342"/>
      <c r="AV822" s="342"/>
      <c r="AW822" s="342"/>
    </row>
    <row r="823" spans="1:49" x14ac:dyDescent="0.2">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c r="AS823" s="342"/>
      <c r="AT823" s="342"/>
      <c r="AU823" s="342"/>
      <c r="AV823" s="342"/>
      <c r="AW823" s="342"/>
    </row>
    <row r="824" spans="1:49" x14ac:dyDescent="0.2">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c r="AS824" s="342"/>
      <c r="AT824" s="342"/>
      <c r="AU824" s="342"/>
      <c r="AV824" s="342"/>
      <c r="AW824" s="342"/>
    </row>
    <row r="825" spans="1:49" x14ac:dyDescent="0.2">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c r="AS825" s="342"/>
      <c r="AT825" s="342"/>
      <c r="AU825" s="342"/>
      <c r="AV825" s="342"/>
      <c r="AW825" s="342"/>
    </row>
    <row r="826" spans="1:49" x14ac:dyDescent="0.2">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342"/>
      <c r="AT826" s="342"/>
      <c r="AU826" s="342"/>
      <c r="AV826" s="342"/>
      <c r="AW826" s="342"/>
    </row>
    <row r="827" spans="1:49" x14ac:dyDescent="0.2">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c r="AS827" s="342"/>
      <c r="AT827" s="342"/>
      <c r="AU827" s="342"/>
      <c r="AV827" s="342"/>
      <c r="AW827" s="342"/>
    </row>
    <row r="828" spans="1:49" x14ac:dyDescent="0.2">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342"/>
      <c r="AT828" s="342"/>
      <c r="AU828" s="342"/>
      <c r="AV828" s="342"/>
      <c r="AW828" s="342"/>
    </row>
    <row r="829" spans="1:49" x14ac:dyDescent="0.2">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row>
    <row r="830" spans="1:49" x14ac:dyDescent="0.2">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row>
    <row r="831" spans="1:49" x14ac:dyDescent="0.2">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row>
    <row r="832" spans="1:49" x14ac:dyDescent="0.2">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row>
    <row r="833" spans="1:49" x14ac:dyDescent="0.2">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c r="AS833" s="342"/>
      <c r="AT833" s="342"/>
      <c r="AU833" s="342"/>
      <c r="AV833" s="342"/>
      <c r="AW833" s="342"/>
    </row>
    <row r="834" spans="1:49" x14ac:dyDescent="0.2">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row>
    <row r="835" spans="1:49" x14ac:dyDescent="0.2">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c r="AS835" s="342"/>
      <c r="AT835" s="342"/>
      <c r="AU835" s="342"/>
      <c r="AV835" s="342"/>
      <c r="AW835" s="342"/>
    </row>
    <row r="836" spans="1:49" x14ac:dyDescent="0.2">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row>
    <row r="837" spans="1:49" x14ac:dyDescent="0.2">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c r="AS837" s="342"/>
      <c r="AT837" s="342"/>
      <c r="AU837" s="342"/>
      <c r="AV837" s="342"/>
      <c r="AW837" s="342"/>
    </row>
    <row r="838" spans="1:49" x14ac:dyDescent="0.2">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c r="AS838" s="342"/>
      <c r="AT838" s="342"/>
      <c r="AU838" s="342"/>
      <c r="AV838" s="342"/>
      <c r="AW838" s="342"/>
    </row>
    <row r="839" spans="1:49" x14ac:dyDescent="0.2">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c r="AS839" s="342"/>
      <c r="AT839" s="342"/>
      <c r="AU839" s="342"/>
      <c r="AV839" s="342"/>
      <c r="AW839" s="342"/>
    </row>
    <row r="840" spans="1:49" x14ac:dyDescent="0.2">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c r="AS840" s="342"/>
      <c r="AT840" s="342"/>
      <c r="AU840" s="342"/>
      <c r="AV840" s="342"/>
      <c r="AW840" s="342"/>
    </row>
    <row r="841" spans="1:49" x14ac:dyDescent="0.2">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c r="AS841" s="342"/>
      <c r="AT841" s="342"/>
      <c r="AU841" s="342"/>
      <c r="AV841" s="342"/>
      <c r="AW841" s="342"/>
    </row>
    <row r="842" spans="1:49" x14ac:dyDescent="0.2">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c r="AS842" s="342"/>
      <c r="AT842" s="342"/>
      <c r="AU842" s="342"/>
      <c r="AV842" s="342"/>
      <c r="AW842" s="342"/>
    </row>
    <row r="843" spans="1:49" x14ac:dyDescent="0.2">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c r="AS843" s="342"/>
      <c r="AT843" s="342"/>
      <c r="AU843" s="342"/>
      <c r="AV843" s="342"/>
      <c r="AW843" s="342"/>
    </row>
    <row r="844" spans="1:49" x14ac:dyDescent="0.2">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c r="AS844" s="342"/>
      <c r="AT844" s="342"/>
      <c r="AU844" s="342"/>
      <c r="AV844" s="342"/>
      <c r="AW844" s="342"/>
    </row>
    <row r="845" spans="1:49" x14ac:dyDescent="0.2">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c r="AS845" s="342"/>
      <c r="AT845" s="342"/>
      <c r="AU845" s="342"/>
      <c r="AV845" s="342"/>
      <c r="AW845" s="342"/>
    </row>
    <row r="846" spans="1:49" x14ac:dyDescent="0.2">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c r="AS846" s="342"/>
      <c r="AT846" s="342"/>
      <c r="AU846" s="342"/>
      <c r="AV846" s="342"/>
      <c r="AW846" s="342"/>
    </row>
    <row r="847" spans="1:49" x14ac:dyDescent="0.2">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c r="AS847" s="342"/>
      <c r="AT847" s="342"/>
      <c r="AU847" s="342"/>
      <c r="AV847" s="342"/>
      <c r="AW847" s="342"/>
    </row>
    <row r="848" spans="1:49" x14ac:dyDescent="0.2">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c r="AS848" s="342"/>
      <c r="AT848" s="342"/>
      <c r="AU848" s="342"/>
      <c r="AV848" s="342"/>
      <c r="AW848" s="342"/>
    </row>
    <row r="849" spans="1:49" x14ac:dyDescent="0.2">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c r="AS849" s="342"/>
      <c r="AT849" s="342"/>
      <c r="AU849" s="342"/>
      <c r="AV849" s="342"/>
      <c r="AW849" s="342"/>
    </row>
    <row r="850" spans="1:49" x14ac:dyDescent="0.2">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c r="AS850" s="342"/>
      <c r="AT850" s="342"/>
      <c r="AU850" s="342"/>
      <c r="AV850" s="342"/>
      <c r="AW850" s="342"/>
    </row>
    <row r="851" spans="1:49" x14ac:dyDescent="0.2">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c r="AS851" s="342"/>
      <c r="AT851" s="342"/>
      <c r="AU851" s="342"/>
      <c r="AV851" s="342"/>
      <c r="AW851" s="342"/>
    </row>
    <row r="852" spans="1:49" x14ac:dyDescent="0.2">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c r="AS852" s="342"/>
      <c r="AT852" s="342"/>
      <c r="AU852" s="342"/>
      <c r="AV852" s="342"/>
      <c r="AW852" s="342"/>
    </row>
    <row r="853" spans="1:49" x14ac:dyDescent="0.2">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c r="AS853" s="342"/>
      <c r="AT853" s="342"/>
      <c r="AU853" s="342"/>
      <c r="AV853" s="342"/>
      <c r="AW853" s="342"/>
    </row>
    <row r="854" spans="1:49" x14ac:dyDescent="0.2">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c r="AS854" s="342"/>
      <c r="AT854" s="342"/>
      <c r="AU854" s="342"/>
      <c r="AV854" s="342"/>
      <c r="AW854" s="342"/>
    </row>
    <row r="855" spans="1:49" x14ac:dyDescent="0.2">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c r="AS855" s="342"/>
      <c r="AT855" s="342"/>
      <c r="AU855" s="342"/>
      <c r="AV855" s="342"/>
      <c r="AW855" s="342"/>
    </row>
    <row r="856" spans="1:49" x14ac:dyDescent="0.2">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c r="AS856" s="342"/>
      <c r="AT856" s="342"/>
      <c r="AU856" s="342"/>
      <c r="AV856" s="342"/>
      <c r="AW856" s="342"/>
    </row>
    <row r="857" spans="1:49" x14ac:dyDescent="0.2">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c r="AS857" s="342"/>
      <c r="AT857" s="342"/>
      <c r="AU857" s="342"/>
      <c r="AV857" s="342"/>
      <c r="AW857" s="342"/>
    </row>
    <row r="858" spans="1:49" x14ac:dyDescent="0.2">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c r="AS858" s="342"/>
      <c r="AT858" s="342"/>
      <c r="AU858" s="342"/>
      <c r="AV858" s="342"/>
      <c r="AW858" s="342"/>
    </row>
    <row r="859" spans="1:49" x14ac:dyDescent="0.2">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c r="AS859" s="342"/>
      <c r="AT859" s="342"/>
      <c r="AU859" s="342"/>
      <c r="AV859" s="342"/>
      <c r="AW859" s="342"/>
    </row>
    <row r="860" spans="1:49" x14ac:dyDescent="0.2">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c r="AS860" s="342"/>
      <c r="AT860" s="342"/>
      <c r="AU860" s="342"/>
      <c r="AV860" s="342"/>
      <c r="AW860" s="342"/>
    </row>
    <row r="861" spans="1:49" x14ac:dyDescent="0.2">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c r="AS861" s="342"/>
      <c r="AT861" s="342"/>
      <c r="AU861" s="342"/>
      <c r="AV861" s="342"/>
      <c r="AW861" s="342"/>
    </row>
    <row r="862" spans="1:49" x14ac:dyDescent="0.2">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c r="AS862" s="342"/>
      <c r="AT862" s="342"/>
      <c r="AU862" s="342"/>
      <c r="AV862" s="342"/>
      <c r="AW862" s="342"/>
    </row>
    <row r="863" spans="1:49" x14ac:dyDescent="0.2">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c r="AS863" s="342"/>
      <c r="AT863" s="342"/>
      <c r="AU863" s="342"/>
      <c r="AV863" s="342"/>
      <c r="AW863" s="342"/>
    </row>
    <row r="864" spans="1:49" x14ac:dyDescent="0.2">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U864" s="342"/>
      <c r="AV864" s="342"/>
      <c r="AW864" s="342"/>
    </row>
    <row r="865" spans="1:49" x14ac:dyDescent="0.2">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c r="AS865" s="342"/>
      <c r="AT865" s="342"/>
      <c r="AU865" s="342"/>
      <c r="AV865" s="342"/>
      <c r="AW865" s="342"/>
    </row>
    <row r="866" spans="1:49" x14ac:dyDescent="0.2">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c r="AS866" s="342"/>
      <c r="AT866" s="342"/>
      <c r="AU866" s="342"/>
      <c r="AV866" s="342"/>
      <c r="AW866" s="342"/>
    </row>
    <row r="867" spans="1:49" x14ac:dyDescent="0.2">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c r="AS867" s="342"/>
      <c r="AT867" s="342"/>
      <c r="AU867" s="342"/>
      <c r="AV867" s="342"/>
      <c r="AW867" s="342"/>
    </row>
    <row r="868" spans="1:49" x14ac:dyDescent="0.2">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c r="AS868" s="342"/>
      <c r="AT868" s="342"/>
      <c r="AU868" s="342"/>
      <c r="AV868" s="342"/>
      <c r="AW868" s="342"/>
    </row>
    <row r="869" spans="1:49" x14ac:dyDescent="0.2">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c r="AS869" s="342"/>
      <c r="AT869" s="342"/>
      <c r="AU869" s="342"/>
      <c r="AV869" s="342"/>
      <c r="AW869" s="342"/>
    </row>
    <row r="870" spans="1:49" x14ac:dyDescent="0.2">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row>
    <row r="871" spans="1:49" x14ac:dyDescent="0.2">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row>
    <row r="872" spans="1:49" x14ac:dyDescent="0.2">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row>
    <row r="873" spans="1:49" x14ac:dyDescent="0.2">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row>
    <row r="874" spans="1:49" x14ac:dyDescent="0.2">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row>
    <row r="875" spans="1:49" x14ac:dyDescent="0.2">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row>
    <row r="876" spans="1:49" x14ac:dyDescent="0.2">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row>
    <row r="877" spans="1:49" x14ac:dyDescent="0.2">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row>
    <row r="878" spans="1:49" x14ac:dyDescent="0.2">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row>
    <row r="879" spans="1:49" x14ac:dyDescent="0.2">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row>
    <row r="880" spans="1:49" x14ac:dyDescent="0.2">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row>
    <row r="881" spans="1:49" x14ac:dyDescent="0.2">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row>
    <row r="882" spans="1:49" x14ac:dyDescent="0.2">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row>
    <row r="883" spans="1:49" x14ac:dyDescent="0.2">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row>
    <row r="884" spans="1:49" x14ac:dyDescent="0.2">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row>
    <row r="885" spans="1:49" x14ac:dyDescent="0.2">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row>
    <row r="886" spans="1:49" x14ac:dyDescent="0.2">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row>
    <row r="887" spans="1:49" x14ac:dyDescent="0.2">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row>
    <row r="888" spans="1:49" x14ac:dyDescent="0.2">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row>
    <row r="889" spans="1:49" x14ac:dyDescent="0.2">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row>
    <row r="890" spans="1:49" x14ac:dyDescent="0.2">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c r="AS890" s="342"/>
      <c r="AT890" s="342"/>
      <c r="AU890" s="342"/>
      <c r="AV890" s="342"/>
      <c r="AW890" s="342"/>
    </row>
    <row r="891" spans="1:49" x14ac:dyDescent="0.2">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c r="AS891" s="342"/>
      <c r="AT891" s="342"/>
      <c r="AU891" s="342"/>
      <c r="AV891" s="342"/>
      <c r="AW891" s="342"/>
    </row>
    <row r="892" spans="1:49" x14ac:dyDescent="0.2">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c r="AS892" s="342"/>
      <c r="AT892" s="342"/>
      <c r="AU892" s="342"/>
      <c r="AV892" s="342"/>
      <c r="AW892" s="342"/>
    </row>
    <row r="893" spans="1:49" x14ac:dyDescent="0.2">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c r="AS893" s="342"/>
      <c r="AT893" s="342"/>
      <c r="AU893" s="342"/>
      <c r="AV893" s="342"/>
      <c r="AW893" s="342"/>
    </row>
    <row r="894" spans="1:49" x14ac:dyDescent="0.2">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c r="AS894" s="342"/>
      <c r="AT894" s="342"/>
      <c r="AU894" s="342"/>
      <c r="AV894" s="342"/>
      <c r="AW894" s="342"/>
    </row>
    <row r="895" spans="1:49" x14ac:dyDescent="0.2">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c r="AS895" s="342"/>
      <c r="AT895" s="342"/>
      <c r="AU895" s="342"/>
      <c r="AV895" s="342"/>
      <c r="AW895" s="342"/>
    </row>
    <row r="896" spans="1:49" x14ac:dyDescent="0.2">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c r="AS896" s="342"/>
      <c r="AT896" s="342"/>
      <c r="AU896" s="342"/>
      <c r="AV896" s="342"/>
      <c r="AW896" s="342"/>
    </row>
    <row r="897" spans="1:49" x14ac:dyDescent="0.2">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c r="AS897" s="342"/>
      <c r="AT897" s="342"/>
      <c r="AU897" s="342"/>
      <c r="AV897" s="342"/>
      <c r="AW897" s="342"/>
    </row>
    <row r="898" spans="1:49" x14ac:dyDescent="0.2">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c r="AS898" s="342"/>
      <c r="AT898" s="342"/>
      <c r="AU898" s="342"/>
      <c r="AV898" s="342"/>
      <c r="AW898" s="342"/>
    </row>
    <row r="899" spans="1:49" x14ac:dyDescent="0.2">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c r="AS899" s="342"/>
      <c r="AT899" s="342"/>
      <c r="AU899" s="342"/>
      <c r="AV899" s="342"/>
      <c r="AW899" s="342"/>
    </row>
    <row r="900" spans="1:49" x14ac:dyDescent="0.2">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c r="AS900" s="342"/>
      <c r="AT900" s="342"/>
      <c r="AU900" s="342"/>
      <c r="AV900" s="342"/>
      <c r="AW900" s="342"/>
    </row>
    <row r="901" spans="1:49" x14ac:dyDescent="0.2">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c r="AS901" s="342"/>
      <c r="AT901" s="342"/>
      <c r="AU901" s="342"/>
      <c r="AV901" s="342"/>
      <c r="AW901" s="342"/>
    </row>
    <row r="902" spans="1:49" x14ac:dyDescent="0.2">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42"/>
      <c r="AJ902" s="342"/>
      <c r="AK902" s="342"/>
      <c r="AL902" s="342"/>
      <c r="AM902" s="342"/>
      <c r="AN902" s="342"/>
      <c r="AO902" s="342"/>
      <c r="AP902" s="342"/>
      <c r="AQ902" s="342"/>
      <c r="AR902" s="342"/>
      <c r="AS902" s="342"/>
      <c r="AT902" s="342"/>
      <c r="AU902" s="342"/>
      <c r="AV902" s="342"/>
      <c r="AW902" s="342"/>
    </row>
    <row r="903" spans="1:49" x14ac:dyDescent="0.2">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42"/>
      <c r="AJ903" s="342"/>
      <c r="AK903" s="342"/>
      <c r="AL903" s="342"/>
      <c r="AM903" s="342"/>
      <c r="AN903" s="342"/>
      <c r="AO903" s="342"/>
      <c r="AP903" s="342"/>
      <c r="AQ903" s="342"/>
      <c r="AR903" s="342"/>
      <c r="AS903" s="342"/>
      <c r="AT903" s="342"/>
      <c r="AU903" s="342"/>
      <c r="AV903" s="342"/>
      <c r="AW903" s="342"/>
    </row>
    <row r="904" spans="1:49" x14ac:dyDescent="0.2">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42"/>
      <c r="AJ904" s="342"/>
      <c r="AK904" s="342"/>
      <c r="AL904" s="342"/>
      <c r="AM904" s="342"/>
      <c r="AN904" s="342"/>
      <c r="AO904" s="342"/>
      <c r="AP904" s="342"/>
      <c r="AQ904" s="342"/>
      <c r="AR904" s="342"/>
      <c r="AS904" s="342"/>
      <c r="AT904" s="342"/>
      <c r="AU904" s="342"/>
      <c r="AV904" s="342"/>
      <c r="AW904" s="342"/>
    </row>
    <row r="905" spans="1:49" x14ac:dyDescent="0.2">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42"/>
      <c r="AJ905" s="342"/>
      <c r="AK905" s="342"/>
      <c r="AL905" s="342"/>
      <c r="AM905" s="342"/>
      <c r="AN905" s="342"/>
      <c r="AO905" s="342"/>
      <c r="AP905" s="342"/>
      <c r="AQ905" s="342"/>
      <c r="AR905" s="342"/>
      <c r="AS905" s="342"/>
      <c r="AT905" s="342"/>
      <c r="AU905" s="342"/>
      <c r="AV905" s="342"/>
      <c r="AW905" s="342"/>
    </row>
    <row r="906" spans="1:49" x14ac:dyDescent="0.2">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42"/>
      <c r="AJ906" s="342"/>
      <c r="AK906" s="342"/>
      <c r="AL906" s="342"/>
      <c r="AM906" s="342"/>
      <c r="AN906" s="342"/>
      <c r="AO906" s="342"/>
      <c r="AP906" s="342"/>
      <c r="AQ906" s="342"/>
      <c r="AR906" s="342"/>
      <c r="AS906" s="342"/>
      <c r="AT906" s="342"/>
      <c r="AU906" s="342"/>
      <c r="AV906" s="342"/>
      <c r="AW906" s="342"/>
    </row>
    <row r="907" spans="1:49" x14ac:dyDescent="0.2">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42"/>
      <c r="AJ907" s="342"/>
      <c r="AK907" s="342"/>
      <c r="AL907" s="342"/>
      <c r="AM907" s="342"/>
      <c r="AN907" s="342"/>
      <c r="AO907" s="342"/>
      <c r="AP907" s="342"/>
      <c r="AQ907" s="342"/>
      <c r="AR907" s="342"/>
      <c r="AS907" s="342"/>
      <c r="AT907" s="342"/>
      <c r="AU907" s="342"/>
      <c r="AV907" s="342"/>
      <c r="AW907" s="342"/>
    </row>
    <row r="908" spans="1:49" x14ac:dyDescent="0.2">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42"/>
      <c r="AJ908" s="342"/>
      <c r="AK908" s="342"/>
      <c r="AL908" s="342"/>
      <c r="AM908" s="342"/>
      <c r="AN908" s="342"/>
      <c r="AO908" s="342"/>
      <c r="AP908" s="342"/>
      <c r="AQ908" s="342"/>
      <c r="AR908" s="342"/>
      <c r="AS908" s="342"/>
      <c r="AT908" s="342"/>
      <c r="AU908" s="342"/>
      <c r="AV908" s="342"/>
      <c r="AW908" s="342"/>
    </row>
    <row r="909" spans="1:49" x14ac:dyDescent="0.2">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42"/>
      <c r="AJ909" s="342"/>
      <c r="AK909" s="342"/>
      <c r="AL909" s="342"/>
      <c r="AM909" s="342"/>
      <c r="AN909" s="342"/>
      <c r="AO909" s="342"/>
      <c r="AP909" s="342"/>
      <c r="AQ909" s="342"/>
      <c r="AR909" s="342"/>
      <c r="AS909" s="342"/>
      <c r="AT909" s="342"/>
      <c r="AU909" s="342"/>
      <c r="AV909" s="342"/>
      <c r="AW909" s="342"/>
    </row>
    <row r="910" spans="1:49" x14ac:dyDescent="0.2">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42"/>
      <c r="AJ910" s="342"/>
      <c r="AK910" s="342"/>
      <c r="AL910" s="342"/>
      <c r="AM910" s="342"/>
      <c r="AN910" s="342"/>
      <c r="AO910" s="342"/>
      <c r="AP910" s="342"/>
      <c r="AQ910" s="342"/>
      <c r="AR910" s="342"/>
      <c r="AS910" s="342"/>
      <c r="AT910" s="342"/>
      <c r="AU910" s="342"/>
      <c r="AV910" s="342"/>
      <c r="AW910" s="342"/>
    </row>
    <row r="911" spans="1:49" x14ac:dyDescent="0.2">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42"/>
      <c r="AJ911" s="342"/>
      <c r="AK911" s="342"/>
      <c r="AL911" s="342"/>
      <c r="AM911" s="342"/>
      <c r="AN911" s="342"/>
      <c r="AO911" s="342"/>
      <c r="AP911" s="342"/>
      <c r="AQ911" s="342"/>
      <c r="AR911" s="342"/>
      <c r="AS911" s="342"/>
      <c r="AT911" s="342"/>
      <c r="AU911" s="342"/>
      <c r="AV911" s="342"/>
      <c r="AW911" s="342"/>
    </row>
    <row r="912" spans="1:49" x14ac:dyDescent="0.2">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42"/>
      <c r="AJ912" s="342"/>
      <c r="AK912" s="342"/>
      <c r="AL912" s="342"/>
      <c r="AM912" s="342"/>
      <c r="AN912" s="342"/>
      <c r="AO912" s="342"/>
      <c r="AP912" s="342"/>
      <c r="AQ912" s="342"/>
      <c r="AR912" s="342"/>
      <c r="AS912" s="342"/>
      <c r="AT912" s="342"/>
      <c r="AU912" s="342"/>
      <c r="AV912" s="342"/>
      <c r="AW912" s="342"/>
    </row>
    <row r="913" spans="1:49" x14ac:dyDescent="0.2">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42"/>
      <c r="AJ913" s="342"/>
      <c r="AK913" s="342"/>
      <c r="AL913" s="342"/>
      <c r="AM913" s="342"/>
      <c r="AN913" s="342"/>
      <c r="AO913" s="342"/>
      <c r="AP913" s="342"/>
      <c r="AQ913" s="342"/>
      <c r="AR913" s="342"/>
      <c r="AS913" s="342"/>
      <c r="AT913" s="342"/>
      <c r="AU913" s="342"/>
      <c r="AV913" s="342"/>
      <c r="AW913" s="342"/>
    </row>
    <row r="914" spans="1:49" x14ac:dyDescent="0.2">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42"/>
      <c r="AJ914" s="342"/>
      <c r="AK914" s="342"/>
      <c r="AL914" s="342"/>
      <c r="AM914" s="342"/>
      <c r="AN914" s="342"/>
      <c r="AO914" s="342"/>
      <c r="AP914" s="342"/>
      <c r="AQ914" s="342"/>
      <c r="AR914" s="342"/>
      <c r="AS914" s="342"/>
      <c r="AT914" s="342"/>
      <c r="AU914" s="342"/>
      <c r="AV914" s="342"/>
      <c r="AW914" s="342"/>
    </row>
    <row r="915" spans="1:49" x14ac:dyDescent="0.2">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42"/>
      <c r="AJ915" s="342"/>
      <c r="AK915" s="342"/>
      <c r="AL915" s="342"/>
      <c r="AM915" s="342"/>
      <c r="AN915" s="342"/>
      <c r="AO915" s="342"/>
      <c r="AP915" s="342"/>
      <c r="AQ915" s="342"/>
      <c r="AR915" s="342"/>
      <c r="AS915" s="342"/>
      <c r="AT915" s="342"/>
      <c r="AU915" s="342"/>
      <c r="AV915" s="342"/>
      <c r="AW915" s="342"/>
    </row>
    <row r="916" spans="1:49" x14ac:dyDescent="0.2">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42"/>
      <c r="AJ916" s="342"/>
      <c r="AK916" s="342"/>
      <c r="AL916" s="342"/>
      <c r="AM916" s="342"/>
      <c r="AN916" s="342"/>
      <c r="AO916" s="342"/>
      <c r="AP916" s="342"/>
      <c r="AQ916" s="342"/>
      <c r="AR916" s="342"/>
      <c r="AS916" s="342"/>
      <c r="AT916" s="342"/>
      <c r="AU916" s="342"/>
      <c r="AV916" s="342"/>
      <c r="AW916" s="342"/>
    </row>
    <row r="917" spans="1:49" x14ac:dyDescent="0.2">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c r="Z917" s="342"/>
      <c r="AA917" s="342"/>
      <c r="AB917" s="342"/>
      <c r="AC917" s="342"/>
      <c r="AD917" s="342"/>
      <c r="AE917" s="342"/>
      <c r="AF917" s="342"/>
      <c r="AG917" s="342"/>
      <c r="AH917" s="342"/>
      <c r="AI917" s="342"/>
      <c r="AJ917" s="342"/>
      <c r="AK917" s="342"/>
      <c r="AL917" s="342"/>
      <c r="AM917" s="342"/>
      <c r="AN917" s="342"/>
      <c r="AO917" s="342"/>
      <c r="AP917" s="342"/>
      <c r="AQ917" s="342"/>
      <c r="AR917" s="342"/>
      <c r="AS917" s="342"/>
      <c r="AT917" s="342"/>
      <c r="AU917" s="342"/>
      <c r="AV917" s="342"/>
      <c r="AW917" s="342"/>
    </row>
    <row r="918" spans="1:49" x14ac:dyDescent="0.2">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c r="Z918" s="342"/>
      <c r="AA918" s="342"/>
      <c r="AB918" s="342"/>
      <c r="AC918" s="342"/>
      <c r="AD918" s="342"/>
      <c r="AE918" s="342"/>
      <c r="AF918" s="342"/>
      <c r="AG918" s="342"/>
      <c r="AH918" s="342"/>
      <c r="AI918" s="342"/>
      <c r="AJ918" s="342"/>
      <c r="AK918" s="342"/>
      <c r="AL918" s="342"/>
      <c r="AM918" s="342"/>
      <c r="AN918" s="342"/>
      <c r="AO918" s="342"/>
      <c r="AP918" s="342"/>
      <c r="AQ918" s="342"/>
      <c r="AR918" s="342"/>
      <c r="AS918" s="342"/>
      <c r="AT918" s="342"/>
      <c r="AU918" s="342"/>
      <c r="AV918" s="342"/>
      <c r="AW918" s="342"/>
    </row>
    <row r="919" spans="1:49" x14ac:dyDescent="0.2">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c r="Z919" s="342"/>
      <c r="AA919" s="342"/>
      <c r="AB919" s="342"/>
      <c r="AC919" s="342"/>
      <c r="AD919" s="342"/>
      <c r="AE919" s="342"/>
      <c r="AF919" s="342"/>
      <c r="AG919" s="342"/>
      <c r="AH919" s="342"/>
      <c r="AI919" s="342"/>
      <c r="AJ919" s="342"/>
      <c r="AK919" s="342"/>
      <c r="AL919" s="342"/>
      <c r="AM919" s="342"/>
      <c r="AN919" s="342"/>
      <c r="AO919" s="342"/>
      <c r="AP919" s="342"/>
      <c r="AQ919" s="342"/>
      <c r="AR919" s="342"/>
      <c r="AS919" s="342"/>
      <c r="AT919" s="342"/>
      <c r="AU919" s="342"/>
      <c r="AV919" s="342"/>
      <c r="AW919" s="342"/>
    </row>
    <row r="920" spans="1:49" x14ac:dyDescent="0.2">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c r="Z920" s="342"/>
      <c r="AA920" s="342"/>
      <c r="AB920" s="342"/>
      <c r="AC920" s="342"/>
      <c r="AD920" s="342"/>
      <c r="AE920" s="342"/>
      <c r="AF920" s="342"/>
      <c r="AG920" s="342"/>
      <c r="AH920" s="342"/>
      <c r="AI920" s="342"/>
      <c r="AJ920" s="342"/>
      <c r="AK920" s="342"/>
      <c r="AL920" s="342"/>
      <c r="AM920" s="342"/>
      <c r="AN920" s="342"/>
      <c r="AO920" s="342"/>
      <c r="AP920" s="342"/>
      <c r="AQ920" s="342"/>
      <c r="AR920" s="342"/>
      <c r="AS920" s="342"/>
      <c r="AT920" s="342"/>
      <c r="AU920" s="342"/>
      <c r="AV920" s="342"/>
      <c r="AW920" s="342"/>
    </row>
    <row r="921" spans="1:49" x14ac:dyDescent="0.2">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c r="Z921" s="342"/>
      <c r="AA921" s="342"/>
      <c r="AB921" s="342"/>
      <c r="AC921" s="342"/>
      <c r="AD921" s="342"/>
      <c r="AE921" s="342"/>
      <c r="AF921" s="342"/>
      <c r="AG921" s="342"/>
      <c r="AH921" s="342"/>
      <c r="AI921" s="342"/>
      <c r="AJ921" s="342"/>
      <c r="AK921" s="342"/>
      <c r="AL921" s="342"/>
      <c r="AM921" s="342"/>
      <c r="AN921" s="342"/>
      <c r="AO921" s="342"/>
      <c r="AP921" s="342"/>
      <c r="AQ921" s="342"/>
      <c r="AR921" s="342"/>
      <c r="AS921" s="342"/>
      <c r="AT921" s="342"/>
      <c r="AU921" s="342"/>
      <c r="AV921" s="342"/>
      <c r="AW921" s="342"/>
    </row>
    <row r="922" spans="1:49" x14ac:dyDescent="0.2">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c r="Z922" s="342"/>
      <c r="AA922" s="342"/>
      <c r="AB922" s="342"/>
      <c r="AC922" s="342"/>
      <c r="AD922" s="342"/>
      <c r="AE922" s="342"/>
      <c r="AF922" s="342"/>
      <c r="AG922" s="342"/>
      <c r="AH922" s="342"/>
      <c r="AI922" s="342"/>
      <c r="AJ922" s="342"/>
      <c r="AK922" s="342"/>
      <c r="AL922" s="342"/>
      <c r="AM922" s="342"/>
      <c r="AN922" s="342"/>
      <c r="AO922" s="342"/>
      <c r="AP922" s="342"/>
      <c r="AQ922" s="342"/>
      <c r="AR922" s="342"/>
      <c r="AS922" s="342"/>
      <c r="AT922" s="342"/>
      <c r="AU922" s="342"/>
      <c r="AV922" s="342"/>
      <c r="AW922" s="342"/>
    </row>
    <row r="923" spans="1:49" x14ac:dyDescent="0.2">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c r="Z923" s="342"/>
      <c r="AA923" s="342"/>
      <c r="AB923" s="342"/>
      <c r="AC923" s="342"/>
      <c r="AD923" s="342"/>
      <c r="AE923" s="342"/>
      <c r="AF923" s="342"/>
      <c r="AG923" s="342"/>
      <c r="AH923" s="342"/>
      <c r="AI923" s="342"/>
      <c r="AJ923" s="342"/>
      <c r="AK923" s="342"/>
      <c r="AL923" s="342"/>
      <c r="AM923" s="342"/>
      <c r="AN923" s="342"/>
      <c r="AO923" s="342"/>
      <c r="AP923" s="342"/>
      <c r="AQ923" s="342"/>
      <c r="AR923" s="342"/>
      <c r="AS923" s="342"/>
      <c r="AT923" s="342"/>
      <c r="AU923" s="342"/>
      <c r="AV923" s="342"/>
      <c r="AW923" s="342"/>
    </row>
    <row r="924" spans="1:49" x14ac:dyDescent="0.2">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c r="Z924" s="342"/>
      <c r="AA924" s="342"/>
      <c r="AB924" s="342"/>
      <c r="AC924" s="342"/>
      <c r="AD924" s="342"/>
      <c r="AE924" s="342"/>
      <c r="AF924" s="342"/>
      <c r="AG924" s="342"/>
      <c r="AH924" s="342"/>
      <c r="AI924" s="342"/>
      <c r="AJ924" s="342"/>
      <c r="AK924" s="342"/>
      <c r="AL924" s="342"/>
      <c r="AM924" s="342"/>
      <c r="AN924" s="342"/>
      <c r="AO924" s="342"/>
      <c r="AP924" s="342"/>
      <c r="AQ924" s="342"/>
      <c r="AR924" s="342"/>
      <c r="AS924" s="342"/>
      <c r="AT924" s="342"/>
      <c r="AU924" s="342"/>
      <c r="AV924" s="342"/>
      <c r="AW924" s="342"/>
    </row>
    <row r="925" spans="1:49" x14ac:dyDescent="0.2">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c r="Z925" s="342"/>
      <c r="AA925" s="342"/>
      <c r="AB925" s="342"/>
      <c r="AC925" s="342"/>
      <c r="AD925" s="342"/>
      <c r="AE925" s="342"/>
      <c r="AF925" s="342"/>
      <c r="AG925" s="342"/>
      <c r="AH925" s="342"/>
      <c r="AI925" s="342"/>
      <c r="AJ925" s="342"/>
      <c r="AK925" s="342"/>
      <c r="AL925" s="342"/>
      <c r="AM925" s="342"/>
      <c r="AN925" s="342"/>
      <c r="AO925" s="342"/>
      <c r="AP925" s="342"/>
      <c r="AQ925" s="342"/>
      <c r="AR925" s="342"/>
      <c r="AS925" s="342"/>
      <c r="AT925" s="342"/>
      <c r="AU925" s="342"/>
      <c r="AV925" s="342"/>
      <c r="AW925" s="342"/>
    </row>
    <row r="926" spans="1:49" x14ac:dyDescent="0.2">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c r="Z926" s="342"/>
      <c r="AA926" s="342"/>
      <c r="AB926" s="342"/>
      <c r="AC926" s="342"/>
      <c r="AD926" s="342"/>
      <c r="AE926" s="342"/>
      <c r="AF926" s="342"/>
      <c r="AG926" s="342"/>
      <c r="AH926" s="342"/>
      <c r="AI926" s="342"/>
      <c r="AJ926" s="342"/>
      <c r="AK926" s="342"/>
      <c r="AL926" s="342"/>
      <c r="AM926" s="342"/>
      <c r="AN926" s="342"/>
      <c r="AO926" s="342"/>
      <c r="AP926" s="342"/>
      <c r="AQ926" s="342"/>
      <c r="AR926" s="342"/>
      <c r="AS926" s="342"/>
      <c r="AT926" s="342"/>
      <c r="AU926" s="342"/>
      <c r="AV926" s="342"/>
      <c r="AW926" s="342"/>
    </row>
    <row r="927" spans="1:49" x14ac:dyDescent="0.2">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c r="Z927" s="342"/>
      <c r="AA927" s="342"/>
      <c r="AB927" s="342"/>
      <c r="AC927" s="342"/>
      <c r="AD927" s="342"/>
      <c r="AE927" s="342"/>
      <c r="AF927" s="342"/>
      <c r="AG927" s="342"/>
      <c r="AH927" s="342"/>
      <c r="AI927" s="342"/>
      <c r="AJ927" s="342"/>
      <c r="AK927" s="342"/>
      <c r="AL927" s="342"/>
      <c r="AM927" s="342"/>
      <c r="AN927" s="342"/>
      <c r="AO927" s="342"/>
      <c r="AP927" s="342"/>
      <c r="AQ927" s="342"/>
      <c r="AR927" s="342"/>
      <c r="AS927" s="342"/>
      <c r="AT927" s="342"/>
      <c r="AU927" s="342"/>
      <c r="AV927" s="342"/>
      <c r="AW927" s="342"/>
    </row>
    <row r="928" spans="1:49" x14ac:dyDescent="0.2">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c r="Z928" s="342"/>
      <c r="AA928" s="342"/>
      <c r="AB928" s="342"/>
      <c r="AC928" s="342"/>
      <c r="AD928" s="342"/>
      <c r="AE928" s="342"/>
      <c r="AF928" s="342"/>
      <c r="AG928" s="342"/>
      <c r="AH928" s="342"/>
      <c r="AI928" s="342"/>
      <c r="AJ928" s="342"/>
      <c r="AK928" s="342"/>
      <c r="AL928" s="342"/>
      <c r="AM928" s="342"/>
      <c r="AN928" s="342"/>
      <c r="AO928" s="342"/>
      <c r="AP928" s="342"/>
      <c r="AQ928" s="342"/>
      <c r="AR928" s="342"/>
      <c r="AS928" s="342"/>
      <c r="AT928" s="342"/>
      <c r="AU928" s="342"/>
      <c r="AV928" s="342"/>
      <c r="AW928" s="342"/>
    </row>
    <row r="929" spans="1:49" x14ac:dyDescent="0.2">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c r="Z929" s="342"/>
      <c r="AA929" s="342"/>
      <c r="AB929" s="342"/>
      <c r="AC929" s="342"/>
      <c r="AD929" s="342"/>
      <c r="AE929" s="342"/>
      <c r="AF929" s="342"/>
      <c r="AG929" s="342"/>
      <c r="AH929" s="342"/>
      <c r="AI929" s="342"/>
      <c r="AJ929" s="342"/>
      <c r="AK929" s="342"/>
      <c r="AL929" s="342"/>
      <c r="AM929" s="342"/>
      <c r="AN929" s="342"/>
      <c r="AO929" s="342"/>
      <c r="AP929" s="342"/>
      <c r="AQ929" s="342"/>
      <c r="AR929" s="342"/>
      <c r="AS929" s="342"/>
      <c r="AT929" s="342"/>
      <c r="AU929" s="342"/>
      <c r="AV929" s="342"/>
      <c r="AW929" s="342"/>
    </row>
    <row r="930" spans="1:49" x14ac:dyDescent="0.2">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2"/>
      <c r="AD930" s="342"/>
      <c r="AE930" s="342"/>
      <c r="AF930" s="342"/>
      <c r="AG930" s="342"/>
      <c r="AH930" s="342"/>
      <c r="AI930" s="342"/>
      <c r="AJ930" s="342"/>
      <c r="AK930" s="342"/>
      <c r="AL930" s="342"/>
      <c r="AM930" s="342"/>
      <c r="AN930" s="342"/>
      <c r="AO930" s="342"/>
      <c r="AP930" s="342"/>
      <c r="AQ930" s="342"/>
      <c r="AR930" s="342"/>
      <c r="AS930" s="342"/>
      <c r="AT930" s="342"/>
      <c r="AU930" s="342"/>
      <c r="AV930" s="342"/>
      <c r="AW930" s="342"/>
    </row>
    <row r="931" spans="1:49" x14ac:dyDescent="0.2">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c r="Z931" s="342"/>
      <c r="AA931" s="342"/>
      <c r="AB931" s="342"/>
      <c r="AC931" s="342"/>
      <c r="AD931" s="342"/>
      <c r="AE931" s="342"/>
      <c r="AF931" s="342"/>
      <c r="AG931" s="342"/>
      <c r="AH931" s="342"/>
      <c r="AI931" s="342"/>
      <c r="AJ931" s="342"/>
      <c r="AK931" s="342"/>
      <c r="AL931" s="342"/>
      <c r="AM931" s="342"/>
      <c r="AN931" s="342"/>
      <c r="AO931" s="342"/>
      <c r="AP931" s="342"/>
      <c r="AQ931" s="342"/>
      <c r="AR931" s="342"/>
      <c r="AS931" s="342"/>
      <c r="AT931" s="342"/>
      <c r="AU931" s="342"/>
      <c r="AV931" s="342"/>
      <c r="AW931" s="342"/>
    </row>
    <row r="932" spans="1:49" x14ac:dyDescent="0.2">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c r="Z932" s="342"/>
      <c r="AA932" s="342"/>
      <c r="AB932" s="342"/>
      <c r="AC932" s="342"/>
      <c r="AD932" s="342"/>
      <c r="AE932" s="342"/>
      <c r="AF932" s="342"/>
      <c r="AG932" s="342"/>
      <c r="AH932" s="342"/>
      <c r="AI932" s="342"/>
      <c r="AJ932" s="342"/>
      <c r="AK932" s="342"/>
      <c r="AL932" s="342"/>
      <c r="AM932" s="342"/>
      <c r="AN932" s="342"/>
      <c r="AO932" s="342"/>
      <c r="AP932" s="342"/>
      <c r="AQ932" s="342"/>
      <c r="AR932" s="342"/>
      <c r="AS932" s="342"/>
      <c r="AT932" s="342"/>
      <c r="AU932" s="342"/>
      <c r="AV932" s="342"/>
      <c r="AW932" s="342"/>
    </row>
    <row r="933" spans="1:49" x14ac:dyDescent="0.2">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c r="Z933" s="342"/>
      <c r="AA933" s="342"/>
      <c r="AB933" s="342"/>
      <c r="AC933" s="342"/>
      <c r="AD933" s="342"/>
      <c r="AE933" s="342"/>
      <c r="AF933" s="342"/>
      <c r="AG933" s="342"/>
      <c r="AH933" s="342"/>
      <c r="AI933" s="342"/>
      <c r="AJ933" s="342"/>
      <c r="AK933" s="342"/>
      <c r="AL933" s="342"/>
      <c r="AM933" s="342"/>
      <c r="AN933" s="342"/>
      <c r="AO933" s="342"/>
      <c r="AP933" s="342"/>
      <c r="AQ933" s="342"/>
      <c r="AR933" s="342"/>
      <c r="AS933" s="342"/>
      <c r="AT933" s="342"/>
      <c r="AU933" s="342"/>
      <c r="AV933" s="342"/>
      <c r="AW933" s="342"/>
    </row>
    <row r="934" spans="1:49" x14ac:dyDescent="0.2">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c r="Z934" s="342"/>
      <c r="AA934" s="342"/>
      <c r="AB934" s="342"/>
      <c r="AC934" s="342"/>
      <c r="AD934" s="342"/>
      <c r="AE934" s="342"/>
      <c r="AF934" s="342"/>
      <c r="AG934" s="342"/>
      <c r="AH934" s="342"/>
      <c r="AI934" s="342"/>
      <c r="AJ934" s="342"/>
      <c r="AK934" s="342"/>
      <c r="AL934" s="342"/>
      <c r="AM934" s="342"/>
      <c r="AN934" s="342"/>
      <c r="AO934" s="342"/>
      <c r="AP934" s="342"/>
      <c r="AQ934" s="342"/>
      <c r="AR934" s="342"/>
      <c r="AS934" s="342"/>
      <c r="AT934" s="342"/>
      <c r="AU934" s="342"/>
      <c r="AV934" s="342"/>
      <c r="AW934" s="342"/>
    </row>
    <row r="935" spans="1:49" x14ac:dyDescent="0.2">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c r="Z935" s="342"/>
      <c r="AA935" s="342"/>
      <c r="AB935" s="342"/>
      <c r="AC935" s="342"/>
      <c r="AD935" s="342"/>
      <c r="AE935" s="342"/>
      <c r="AF935" s="342"/>
      <c r="AG935" s="342"/>
      <c r="AH935" s="342"/>
      <c r="AI935" s="342"/>
      <c r="AJ935" s="342"/>
      <c r="AK935" s="342"/>
      <c r="AL935" s="342"/>
      <c r="AM935" s="342"/>
      <c r="AN935" s="342"/>
      <c r="AO935" s="342"/>
      <c r="AP935" s="342"/>
      <c r="AQ935" s="342"/>
      <c r="AR935" s="342"/>
      <c r="AS935" s="342"/>
      <c r="AT935" s="342"/>
      <c r="AU935" s="342"/>
      <c r="AV935" s="342"/>
      <c r="AW935" s="342"/>
    </row>
    <row r="936" spans="1:49" x14ac:dyDescent="0.2">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c r="Z936" s="342"/>
      <c r="AA936" s="342"/>
      <c r="AB936" s="342"/>
      <c r="AC936" s="342"/>
      <c r="AD936" s="342"/>
      <c r="AE936" s="342"/>
      <c r="AF936" s="342"/>
      <c r="AG936" s="342"/>
      <c r="AH936" s="342"/>
      <c r="AI936" s="342"/>
      <c r="AJ936" s="342"/>
      <c r="AK936" s="342"/>
      <c r="AL936" s="342"/>
      <c r="AM936" s="342"/>
      <c r="AN936" s="342"/>
      <c r="AO936" s="342"/>
      <c r="AP936" s="342"/>
      <c r="AQ936" s="342"/>
      <c r="AR936" s="342"/>
      <c r="AS936" s="342"/>
      <c r="AT936" s="342"/>
      <c r="AU936" s="342"/>
      <c r="AV936" s="342"/>
      <c r="AW936" s="342"/>
    </row>
    <row r="937" spans="1:49" x14ac:dyDescent="0.2">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c r="Z937" s="342"/>
      <c r="AA937" s="342"/>
      <c r="AB937" s="342"/>
      <c r="AC937" s="342"/>
      <c r="AD937" s="342"/>
      <c r="AE937" s="342"/>
      <c r="AF937" s="342"/>
      <c r="AG937" s="342"/>
      <c r="AH937" s="342"/>
      <c r="AI937" s="342"/>
      <c r="AJ937" s="342"/>
      <c r="AK937" s="342"/>
      <c r="AL937" s="342"/>
      <c r="AM937" s="342"/>
      <c r="AN937" s="342"/>
      <c r="AO937" s="342"/>
      <c r="AP937" s="342"/>
      <c r="AQ937" s="342"/>
      <c r="AR937" s="342"/>
      <c r="AS937" s="342"/>
      <c r="AT937" s="342"/>
      <c r="AU937" s="342"/>
      <c r="AV937" s="342"/>
      <c r="AW937" s="342"/>
    </row>
    <row r="938" spans="1:49" x14ac:dyDescent="0.2">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342"/>
      <c r="AF938" s="342"/>
      <c r="AG938" s="342"/>
      <c r="AH938" s="342"/>
      <c r="AI938" s="342"/>
      <c r="AJ938" s="342"/>
      <c r="AK938" s="342"/>
      <c r="AL938" s="342"/>
      <c r="AM938" s="342"/>
      <c r="AN938" s="342"/>
      <c r="AO938" s="342"/>
      <c r="AP938" s="342"/>
      <c r="AQ938" s="342"/>
      <c r="AR938" s="342"/>
      <c r="AS938" s="342"/>
      <c r="AT938" s="342"/>
      <c r="AU938" s="342"/>
      <c r="AV938" s="342"/>
      <c r="AW938" s="342"/>
    </row>
    <row r="939" spans="1:49" x14ac:dyDescent="0.2">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c r="Z939" s="342"/>
      <c r="AA939" s="342"/>
      <c r="AB939" s="342"/>
      <c r="AC939" s="342"/>
      <c r="AD939" s="342"/>
      <c r="AE939" s="342"/>
      <c r="AF939" s="342"/>
      <c r="AG939" s="342"/>
      <c r="AH939" s="342"/>
      <c r="AI939" s="342"/>
      <c r="AJ939" s="342"/>
      <c r="AK939" s="342"/>
      <c r="AL939" s="342"/>
      <c r="AM939" s="342"/>
      <c r="AN939" s="342"/>
      <c r="AO939" s="342"/>
      <c r="AP939" s="342"/>
      <c r="AQ939" s="342"/>
      <c r="AR939" s="342"/>
      <c r="AS939" s="342"/>
      <c r="AT939" s="342"/>
      <c r="AU939" s="342"/>
      <c r="AV939" s="342"/>
      <c r="AW939" s="342"/>
    </row>
    <row r="940" spans="1:49" x14ac:dyDescent="0.2">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c r="Z940" s="342"/>
      <c r="AA940" s="342"/>
      <c r="AB940" s="342"/>
      <c r="AC940" s="342"/>
      <c r="AD940" s="342"/>
      <c r="AE940" s="342"/>
      <c r="AF940" s="342"/>
      <c r="AG940" s="342"/>
      <c r="AH940" s="342"/>
      <c r="AI940" s="342"/>
      <c r="AJ940" s="342"/>
      <c r="AK940" s="342"/>
      <c r="AL940" s="342"/>
      <c r="AM940" s="342"/>
      <c r="AN940" s="342"/>
      <c r="AO940" s="342"/>
      <c r="AP940" s="342"/>
      <c r="AQ940" s="342"/>
      <c r="AR940" s="342"/>
      <c r="AS940" s="342"/>
      <c r="AT940" s="342"/>
      <c r="AU940" s="342"/>
      <c r="AV940" s="342"/>
      <c r="AW940" s="342"/>
    </row>
    <row r="941" spans="1:49" x14ac:dyDescent="0.2">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c r="Z941" s="342"/>
      <c r="AA941" s="342"/>
      <c r="AB941" s="342"/>
      <c r="AC941" s="342"/>
      <c r="AD941" s="342"/>
      <c r="AE941" s="342"/>
      <c r="AF941" s="342"/>
      <c r="AG941" s="342"/>
      <c r="AH941" s="342"/>
      <c r="AI941" s="342"/>
      <c r="AJ941" s="342"/>
      <c r="AK941" s="342"/>
      <c r="AL941" s="342"/>
      <c r="AM941" s="342"/>
      <c r="AN941" s="342"/>
      <c r="AO941" s="342"/>
      <c r="AP941" s="342"/>
      <c r="AQ941" s="342"/>
      <c r="AR941" s="342"/>
      <c r="AS941" s="342"/>
      <c r="AT941" s="342"/>
      <c r="AU941" s="342"/>
      <c r="AV941" s="342"/>
      <c r="AW941" s="342"/>
    </row>
    <row r="942" spans="1:49" x14ac:dyDescent="0.2">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c r="Z942" s="342"/>
      <c r="AA942" s="342"/>
      <c r="AB942" s="342"/>
      <c r="AC942" s="342"/>
      <c r="AD942" s="342"/>
      <c r="AE942" s="342"/>
      <c r="AF942" s="342"/>
      <c r="AG942" s="342"/>
      <c r="AH942" s="342"/>
      <c r="AI942" s="342"/>
      <c r="AJ942" s="342"/>
      <c r="AK942" s="342"/>
      <c r="AL942" s="342"/>
      <c r="AM942" s="342"/>
      <c r="AN942" s="342"/>
      <c r="AO942" s="342"/>
      <c r="AP942" s="342"/>
      <c r="AQ942" s="342"/>
      <c r="AR942" s="342"/>
      <c r="AS942" s="342"/>
      <c r="AT942" s="342"/>
      <c r="AU942" s="342"/>
      <c r="AV942" s="342"/>
      <c r="AW942" s="342"/>
    </row>
    <row r="943" spans="1:49" x14ac:dyDescent="0.2">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c r="Z943" s="342"/>
      <c r="AA943" s="342"/>
      <c r="AB943" s="342"/>
      <c r="AC943" s="342"/>
      <c r="AD943" s="342"/>
      <c r="AE943" s="342"/>
      <c r="AF943" s="342"/>
      <c r="AG943" s="342"/>
      <c r="AH943" s="342"/>
      <c r="AI943" s="342"/>
      <c r="AJ943" s="342"/>
      <c r="AK943" s="342"/>
      <c r="AL943" s="342"/>
      <c r="AM943" s="342"/>
      <c r="AN943" s="342"/>
      <c r="AO943" s="342"/>
      <c r="AP943" s="342"/>
      <c r="AQ943" s="342"/>
      <c r="AR943" s="342"/>
      <c r="AS943" s="342"/>
      <c r="AT943" s="342"/>
      <c r="AU943" s="342"/>
      <c r="AV943" s="342"/>
      <c r="AW943" s="342"/>
    </row>
    <row r="944" spans="1:49" x14ac:dyDescent="0.2">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c r="Z944" s="342"/>
      <c r="AA944" s="342"/>
      <c r="AB944" s="342"/>
      <c r="AC944" s="342"/>
      <c r="AD944" s="342"/>
      <c r="AE944" s="342"/>
      <c r="AF944" s="342"/>
      <c r="AG944" s="342"/>
      <c r="AH944" s="342"/>
      <c r="AI944" s="342"/>
      <c r="AJ944" s="342"/>
      <c r="AK944" s="342"/>
      <c r="AL944" s="342"/>
      <c r="AM944" s="342"/>
      <c r="AN944" s="342"/>
      <c r="AO944" s="342"/>
      <c r="AP944" s="342"/>
      <c r="AQ944" s="342"/>
      <c r="AR944" s="342"/>
      <c r="AS944" s="342"/>
      <c r="AT944" s="342"/>
      <c r="AU944" s="342"/>
      <c r="AV944" s="342"/>
      <c r="AW944" s="342"/>
    </row>
    <row r="945" spans="1:49" x14ac:dyDescent="0.2">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c r="Z945" s="342"/>
      <c r="AA945" s="342"/>
      <c r="AB945" s="342"/>
      <c r="AC945" s="342"/>
      <c r="AD945" s="342"/>
      <c r="AE945" s="342"/>
      <c r="AF945" s="342"/>
      <c r="AG945" s="342"/>
      <c r="AH945" s="342"/>
      <c r="AI945" s="342"/>
      <c r="AJ945" s="342"/>
      <c r="AK945" s="342"/>
      <c r="AL945" s="342"/>
      <c r="AM945" s="342"/>
      <c r="AN945" s="342"/>
      <c r="AO945" s="342"/>
      <c r="AP945" s="342"/>
      <c r="AQ945" s="342"/>
      <c r="AR945" s="342"/>
      <c r="AS945" s="342"/>
      <c r="AT945" s="342"/>
      <c r="AU945" s="342"/>
      <c r="AV945" s="342"/>
      <c r="AW945" s="342"/>
    </row>
    <row r="946" spans="1:49" x14ac:dyDescent="0.2">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c r="Z946" s="342"/>
      <c r="AA946" s="342"/>
      <c r="AB946" s="342"/>
      <c r="AC946" s="342"/>
      <c r="AD946" s="342"/>
      <c r="AE946" s="342"/>
      <c r="AF946" s="342"/>
      <c r="AG946" s="342"/>
      <c r="AH946" s="342"/>
      <c r="AI946" s="342"/>
      <c r="AJ946" s="342"/>
      <c r="AK946" s="342"/>
      <c r="AL946" s="342"/>
      <c r="AM946" s="342"/>
      <c r="AN946" s="342"/>
      <c r="AO946" s="342"/>
      <c r="AP946" s="342"/>
      <c r="AQ946" s="342"/>
      <c r="AR946" s="342"/>
      <c r="AS946" s="342"/>
      <c r="AT946" s="342"/>
      <c r="AU946" s="342"/>
      <c r="AV946" s="342"/>
      <c r="AW946" s="342"/>
    </row>
    <row r="947" spans="1:49" x14ac:dyDescent="0.2">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342"/>
      <c r="AF947" s="342"/>
      <c r="AG947" s="342"/>
      <c r="AH947" s="342"/>
      <c r="AI947" s="342"/>
      <c r="AJ947" s="342"/>
      <c r="AK947" s="342"/>
      <c r="AL947" s="342"/>
      <c r="AM947" s="342"/>
      <c r="AN947" s="342"/>
      <c r="AO947" s="342"/>
      <c r="AP947" s="342"/>
      <c r="AQ947" s="342"/>
      <c r="AR947" s="342"/>
      <c r="AS947" s="342"/>
      <c r="AT947" s="342"/>
      <c r="AU947" s="342"/>
      <c r="AV947" s="342"/>
      <c r="AW947" s="342"/>
    </row>
    <row r="948" spans="1:49" x14ac:dyDescent="0.2">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c r="Z948" s="342"/>
      <c r="AA948" s="342"/>
      <c r="AB948" s="342"/>
      <c r="AC948" s="342"/>
      <c r="AD948" s="342"/>
      <c r="AE948" s="342"/>
      <c r="AF948" s="342"/>
      <c r="AG948" s="342"/>
      <c r="AH948" s="342"/>
      <c r="AI948" s="342"/>
      <c r="AJ948" s="342"/>
      <c r="AK948" s="342"/>
      <c r="AL948" s="342"/>
      <c r="AM948" s="342"/>
      <c r="AN948" s="342"/>
      <c r="AO948" s="342"/>
      <c r="AP948" s="342"/>
      <c r="AQ948" s="342"/>
      <c r="AR948" s="342"/>
      <c r="AS948" s="342"/>
      <c r="AT948" s="342"/>
      <c r="AU948" s="342"/>
      <c r="AV948" s="342"/>
      <c r="AW948" s="342"/>
    </row>
    <row r="949" spans="1:49" x14ac:dyDescent="0.2">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c r="Z949" s="342"/>
      <c r="AA949" s="342"/>
      <c r="AB949" s="342"/>
      <c r="AC949" s="342"/>
      <c r="AD949" s="342"/>
      <c r="AE949" s="342"/>
      <c r="AF949" s="342"/>
      <c r="AG949" s="342"/>
      <c r="AH949" s="342"/>
      <c r="AI949" s="342"/>
      <c r="AJ949" s="342"/>
      <c r="AK949" s="342"/>
      <c r="AL949" s="342"/>
      <c r="AM949" s="342"/>
      <c r="AN949" s="342"/>
      <c r="AO949" s="342"/>
      <c r="AP949" s="342"/>
      <c r="AQ949" s="342"/>
      <c r="AR949" s="342"/>
      <c r="AS949" s="342"/>
      <c r="AT949" s="342"/>
      <c r="AU949" s="342"/>
      <c r="AV949" s="342"/>
      <c r="AW949" s="342"/>
    </row>
    <row r="950" spans="1:49" x14ac:dyDescent="0.2">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c r="Z950" s="342"/>
      <c r="AA950" s="342"/>
      <c r="AB950" s="342"/>
      <c r="AC950" s="342"/>
      <c r="AD950" s="342"/>
      <c r="AE950" s="342"/>
      <c r="AF950" s="342"/>
      <c r="AG950" s="342"/>
      <c r="AH950" s="342"/>
      <c r="AI950" s="342"/>
      <c r="AJ950" s="342"/>
      <c r="AK950" s="342"/>
      <c r="AL950" s="342"/>
      <c r="AM950" s="342"/>
      <c r="AN950" s="342"/>
      <c r="AO950" s="342"/>
      <c r="AP950" s="342"/>
      <c r="AQ950" s="342"/>
      <c r="AR950" s="342"/>
      <c r="AS950" s="342"/>
      <c r="AT950" s="342"/>
      <c r="AU950" s="342"/>
      <c r="AV950" s="342"/>
      <c r="AW950" s="342"/>
    </row>
    <row r="951" spans="1:49" x14ac:dyDescent="0.2">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c r="Z951" s="342"/>
      <c r="AA951" s="342"/>
      <c r="AB951" s="342"/>
      <c r="AC951" s="342"/>
      <c r="AD951" s="342"/>
      <c r="AE951" s="342"/>
      <c r="AF951" s="342"/>
      <c r="AG951" s="342"/>
      <c r="AH951" s="342"/>
      <c r="AI951" s="342"/>
      <c r="AJ951" s="342"/>
      <c r="AK951" s="342"/>
      <c r="AL951" s="342"/>
      <c r="AM951" s="342"/>
      <c r="AN951" s="342"/>
      <c r="AO951" s="342"/>
      <c r="AP951" s="342"/>
      <c r="AQ951" s="342"/>
      <c r="AR951" s="342"/>
      <c r="AS951" s="342"/>
      <c r="AT951" s="342"/>
      <c r="AU951" s="342"/>
      <c r="AV951" s="342"/>
      <c r="AW951" s="342"/>
    </row>
    <row r="952" spans="1:49" x14ac:dyDescent="0.2">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c r="Z952" s="342"/>
      <c r="AA952" s="342"/>
      <c r="AB952" s="342"/>
      <c r="AC952" s="342"/>
      <c r="AD952" s="342"/>
      <c r="AE952" s="342"/>
      <c r="AF952" s="342"/>
      <c r="AG952" s="342"/>
      <c r="AH952" s="342"/>
      <c r="AI952" s="342"/>
      <c r="AJ952" s="342"/>
      <c r="AK952" s="342"/>
      <c r="AL952" s="342"/>
      <c r="AM952" s="342"/>
      <c r="AN952" s="342"/>
      <c r="AO952" s="342"/>
      <c r="AP952" s="342"/>
      <c r="AQ952" s="342"/>
      <c r="AR952" s="342"/>
      <c r="AS952" s="342"/>
      <c r="AT952" s="342"/>
      <c r="AU952" s="342"/>
      <c r="AV952" s="342"/>
      <c r="AW952" s="342"/>
    </row>
    <row r="953" spans="1:49" x14ac:dyDescent="0.2">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c r="Z953" s="342"/>
      <c r="AA953" s="342"/>
      <c r="AB953" s="342"/>
      <c r="AC953" s="342"/>
      <c r="AD953" s="342"/>
      <c r="AE953" s="342"/>
      <c r="AF953" s="342"/>
      <c r="AG953" s="342"/>
      <c r="AH953" s="342"/>
      <c r="AI953" s="342"/>
      <c r="AJ953" s="342"/>
      <c r="AK953" s="342"/>
      <c r="AL953" s="342"/>
      <c r="AM953" s="342"/>
      <c r="AN953" s="342"/>
      <c r="AO953" s="342"/>
      <c r="AP953" s="342"/>
      <c r="AQ953" s="342"/>
      <c r="AR953" s="342"/>
      <c r="AS953" s="342"/>
      <c r="AT953" s="342"/>
      <c r="AU953" s="342"/>
      <c r="AV953" s="342"/>
      <c r="AW953" s="342"/>
    </row>
    <row r="954" spans="1:49" x14ac:dyDescent="0.2">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c r="Z954" s="342"/>
      <c r="AA954" s="342"/>
      <c r="AB954" s="342"/>
      <c r="AC954" s="342"/>
      <c r="AD954" s="342"/>
      <c r="AE954" s="342"/>
      <c r="AF954" s="342"/>
      <c r="AG954" s="342"/>
      <c r="AH954" s="342"/>
      <c r="AI954" s="342"/>
      <c r="AJ954" s="342"/>
      <c r="AK954" s="342"/>
      <c r="AL954" s="342"/>
      <c r="AM954" s="342"/>
      <c r="AN954" s="342"/>
      <c r="AO954" s="342"/>
      <c r="AP954" s="342"/>
      <c r="AQ954" s="342"/>
      <c r="AR954" s="342"/>
      <c r="AS954" s="342"/>
      <c r="AT954" s="342"/>
      <c r="AU954" s="342"/>
      <c r="AV954" s="342"/>
      <c r="AW954" s="342"/>
    </row>
    <row r="955" spans="1:49" x14ac:dyDescent="0.2">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c r="Z955" s="342"/>
      <c r="AA955" s="342"/>
      <c r="AB955" s="342"/>
      <c r="AC955" s="342"/>
      <c r="AD955" s="342"/>
      <c r="AE955" s="342"/>
      <c r="AF955" s="342"/>
      <c r="AG955" s="342"/>
      <c r="AH955" s="342"/>
      <c r="AI955" s="342"/>
      <c r="AJ955" s="342"/>
      <c r="AK955" s="342"/>
      <c r="AL955" s="342"/>
      <c r="AM955" s="342"/>
      <c r="AN955" s="342"/>
      <c r="AO955" s="342"/>
      <c r="AP955" s="342"/>
      <c r="AQ955" s="342"/>
      <c r="AR955" s="342"/>
      <c r="AS955" s="342"/>
      <c r="AT955" s="342"/>
      <c r="AU955" s="342"/>
      <c r="AV955" s="342"/>
      <c r="AW955" s="342"/>
    </row>
    <row r="956" spans="1:49" x14ac:dyDescent="0.2">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c r="Z956" s="342"/>
      <c r="AA956" s="342"/>
      <c r="AB956" s="342"/>
      <c r="AC956" s="342"/>
      <c r="AD956" s="342"/>
      <c r="AE956" s="342"/>
      <c r="AF956" s="342"/>
      <c r="AG956" s="342"/>
      <c r="AH956" s="342"/>
      <c r="AI956" s="342"/>
      <c r="AJ956" s="342"/>
      <c r="AK956" s="342"/>
      <c r="AL956" s="342"/>
      <c r="AM956" s="342"/>
      <c r="AN956" s="342"/>
      <c r="AO956" s="342"/>
      <c r="AP956" s="342"/>
      <c r="AQ956" s="342"/>
      <c r="AR956" s="342"/>
      <c r="AS956" s="342"/>
      <c r="AT956" s="342"/>
      <c r="AU956" s="342"/>
      <c r="AV956" s="342"/>
      <c r="AW956" s="342"/>
    </row>
    <row r="957" spans="1:49" x14ac:dyDescent="0.2">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2"/>
      <c r="AD957" s="342"/>
      <c r="AE957" s="342"/>
      <c r="AF957" s="342"/>
      <c r="AG957" s="342"/>
      <c r="AH957" s="342"/>
      <c r="AI957" s="342"/>
      <c r="AJ957" s="342"/>
      <c r="AK957" s="342"/>
      <c r="AL957" s="342"/>
      <c r="AM957" s="342"/>
      <c r="AN957" s="342"/>
      <c r="AO957" s="342"/>
      <c r="AP957" s="342"/>
      <c r="AQ957" s="342"/>
      <c r="AR957" s="342"/>
      <c r="AS957" s="342"/>
      <c r="AT957" s="342"/>
      <c r="AU957" s="342"/>
      <c r="AV957" s="342"/>
      <c r="AW957" s="342"/>
    </row>
    <row r="958" spans="1:49" x14ac:dyDescent="0.2">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c r="Z958" s="342"/>
      <c r="AA958" s="342"/>
      <c r="AB958" s="342"/>
      <c r="AC958" s="342"/>
      <c r="AD958" s="342"/>
      <c r="AE958" s="342"/>
      <c r="AF958" s="342"/>
      <c r="AG958" s="342"/>
      <c r="AH958" s="342"/>
      <c r="AI958" s="342"/>
      <c r="AJ958" s="342"/>
      <c r="AK958" s="342"/>
      <c r="AL958" s="342"/>
      <c r="AM958" s="342"/>
      <c r="AN958" s="342"/>
      <c r="AO958" s="342"/>
      <c r="AP958" s="342"/>
      <c r="AQ958" s="342"/>
      <c r="AR958" s="342"/>
      <c r="AS958" s="342"/>
      <c r="AT958" s="342"/>
      <c r="AU958" s="342"/>
      <c r="AV958" s="342"/>
      <c r="AW958" s="342"/>
    </row>
    <row r="959" spans="1:49" x14ac:dyDescent="0.2">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c r="Z959" s="342"/>
      <c r="AA959" s="342"/>
      <c r="AB959" s="342"/>
      <c r="AC959" s="342"/>
      <c r="AD959" s="342"/>
      <c r="AE959" s="342"/>
      <c r="AF959" s="342"/>
      <c r="AG959" s="342"/>
      <c r="AH959" s="342"/>
      <c r="AI959" s="342"/>
      <c r="AJ959" s="342"/>
      <c r="AK959" s="342"/>
      <c r="AL959" s="342"/>
      <c r="AM959" s="342"/>
      <c r="AN959" s="342"/>
      <c r="AO959" s="342"/>
      <c r="AP959" s="342"/>
      <c r="AQ959" s="342"/>
      <c r="AR959" s="342"/>
      <c r="AS959" s="342"/>
      <c r="AT959" s="342"/>
      <c r="AU959" s="342"/>
      <c r="AV959" s="342"/>
      <c r="AW959" s="342"/>
    </row>
    <row r="960" spans="1:49" x14ac:dyDescent="0.2">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c r="Z960" s="342"/>
      <c r="AA960" s="342"/>
      <c r="AB960" s="342"/>
      <c r="AC960" s="342"/>
      <c r="AD960" s="342"/>
      <c r="AE960" s="342"/>
      <c r="AF960" s="342"/>
      <c r="AG960" s="342"/>
      <c r="AH960" s="342"/>
      <c r="AI960" s="342"/>
      <c r="AJ960" s="342"/>
      <c r="AK960" s="342"/>
      <c r="AL960" s="342"/>
      <c r="AM960" s="342"/>
      <c r="AN960" s="342"/>
      <c r="AO960" s="342"/>
      <c r="AP960" s="342"/>
      <c r="AQ960" s="342"/>
      <c r="AR960" s="342"/>
      <c r="AS960" s="342"/>
      <c r="AT960" s="342"/>
      <c r="AU960" s="342"/>
      <c r="AV960" s="342"/>
      <c r="AW960" s="342"/>
    </row>
    <row r="961" spans="1:49" x14ac:dyDescent="0.2">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c r="Z961" s="342"/>
      <c r="AA961" s="342"/>
      <c r="AB961" s="342"/>
      <c r="AC961" s="342"/>
      <c r="AD961" s="342"/>
      <c r="AE961" s="342"/>
      <c r="AF961" s="342"/>
      <c r="AG961" s="342"/>
      <c r="AH961" s="342"/>
      <c r="AI961" s="342"/>
      <c r="AJ961" s="342"/>
      <c r="AK961" s="342"/>
      <c r="AL961" s="342"/>
      <c r="AM961" s="342"/>
      <c r="AN961" s="342"/>
      <c r="AO961" s="342"/>
      <c r="AP961" s="342"/>
      <c r="AQ961" s="342"/>
      <c r="AR961" s="342"/>
      <c r="AS961" s="342"/>
      <c r="AT961" s="342"/>
      <c r="AU961" s="342"/>
      <c r="AV961" s="342"/>
      <c r="AW961" s="342"/>
    </row>
    <row r="962" spans="1:49" x14ac:dyDescent="0.2">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c r="Z962" s="342"/>
      <c r="AA962" s="342"/>
      <c r="AB962" s="342"/>
      <c r="AC962" s="342"/>
      <c r="AD962" s="342"/>
      <c r="AE962" s="342"/>
      <c r="AF962" s="342"/>
      <c r="AG962" s="342"/>
      <c r="AH962" s="342"/>
      <c r="AI962" s="342"/>
      <c r="AJ962" s="342"/>
      <c r="AK962" s="342"/>
      <c r="AL962" s="342"/>
      <c r="AM962" s="342"/>
      <c r="AN962" s="342"/>
      <c r="AO962" s="342"/>
      <c r="AP962" s="342"/>
      <c r="AQ962" s="342"/>
      <c r="AR962" s="342"/>
      <c r="AS962" s="342"/>
      <c r="AT962" s="342"/>
      <c r="AU962" s="342"/>
      <c r="AV962" s="342"/>
      <c r="AW962" s="342"/>
    </row>
    <row r="963" spans="1:49" x14ac:dyDescent="0.2">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c r="Z963" s="342"/>
      <c r="AA963" s="342"/>
      <c r="AB963" s="342"/>
      <c r="AC963" s="342"/>
      <c r="AD963" s="342"/>
      <c r="AE963" s="342"/>
      <c r="AF963" s="342"/>
      <c r="AG963" s="342"/>
      <c r="AH963" s="342"/>
      <c r="AI963" s="342"/>
      <c r="AJ963" s="342"/>
      <c r="AK963" s="342"/>
      <c r="AL963" s="342"/>
      <c r="AM963" s="342"/>
      <c r="AN963" s="342"/>
      <c r="AO963" s="342"/>
      <c r="AP963" s="342"/>
      <c r="AQ963" s="342"/>
      <c r="AR963" s="342"/>
      <c r="AS963" s="342"/>
      <c r="AT963" s="342"/>
      <c r="AU963" s="342"/>
      <c r="AV963" s="342"/>
      <c r="AW963" s="342"/>
    </row>
    <row r="964" spans="1:49" x14ac:dyDescent="0.2">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c r="Z964" s="342"/>
      <c r="AA964" s="342"/>
      <c r="AB964" s="342"/>
      <c r="AC964" s="342"/>
      <c r="AD964" s="342"/>
      <c r="AE964" s="342"/>
      <c r="AF964" s="342"/>
      <c r="AG964" s="342"/>
      <c r="AH964" s="342"/>
      <c r="AI964" s="342"/>
      <c r="AJ964" s="342"/>
      <c r="AK964" s="342"/>
      <c r="AL964" s="342"/>
      <c r="AM964" s="342"/>
      <c r="AN964" s="342"/>
      <c r="AO964" s="342"/>
      <c r="AP964" s="342"/>
      <c r="AQ964" s="342"/>
      <c r="AR964" s="342"/>
      <c r="AS964" s="342"/>
      <c r="AT964" s="342"/>
      <c r="AU964" s="342"/>
      <c r="AV964" s="342"/>
      <c r="AW964" s="342"/>
    </row>
    <row r="965" spans="1:49" x14ac:dyDescent="0.2">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c r="Z965" s="342"/>
      <c r="AA965" s="342"/>
      <c r="AB965" s="342"/>
      <c r="AC965" s="342"/>
      <c r="AD965" s="342"/>
      <c r="AE965" s="342"/>
      <c r="AF965" s="342"/>
      <c r="AG965" s="342"/>
      <c r="AH965" s="342"/>
      <c r="AI965" s="342"/>
      <c r="AJ965" s="342"/>
      <c r="AK965" s="342"/>
      <c r="AL965" s="342"/>
      <c r="AM965" s="342"/>
      <c r="AN965" s="342"/>
      <c r="AO965" s="342"/>
      <c r="AP965" s="342"/>
      <c r="AQ965" s="342"/>
      <c r="AR965" s="342"/>
      <c r="AS965" s="342"/>
      <c r="AT965" s="342"/>
      <c r="AU965" s="342"/>
      <c r="AV965" s="342"/>
      <c r="AW965" s="342"/>
    </row>
    <row r="966" spans="1:49" x14ac:dyDescent="0.2">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2"/>
      <c r="AD966" s="342"/>
      <c r="AE966" s="342"/>
      <c r="AF966" s="342"/>
      <c r="AG966" s="342"/>
      <c r="AH966" s="342"/>
      <c r="AI966" s="342"/>
      <c r="AJ966" s="342"/>
      <c r="AK966" s="342"/>
      <c r="AL966" s="342"/>
      <c r="AM966" s="342"/>
      <c r="AN966" s="342"/>
      <c r="AO966" s="342"/>
      <c r="AP966" s="342"/>
      <c r="AQ966" s="342"/>
      <c r="AR966" s="342"/>
      <c r="AS966" s="342"/>
      <c r="AT966" s="342"/>
      <c r="AU966" s="342"/>
      <c r="AV966" s="342"/>
      <c r="AW966" s="342"/>
    </row>
    <row r="967" spans="1:49" x14ac:dyDescent="0.2">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c r="Z967" s="342"/>
      <c r="AA967" s="342"/>
      <c r="AB967" s="342"/>
      <c r="AC967" s="342"/>
      <c r="AD967" s="342"/>
      <c r="AE967" s="342"/>
      <c r="AF967" s="342"/>
      <c r="AG967" s="342"/>
      <c r="AH967" s="342"/>
      <c r="AI967" s="342"/>
      <c r="AJ967" s="342"/>
      <c r="AK967" s="342"/>
      <c r="AL967" s="342"/>
      <c r="AM967" s="342"/>
      <c r="AN967" s="342"/>
      <c r="AO967" s="342"/>
      <c r="AP967" s="342"/>
      <c r="AQ967" s="342"/>
      <c r="AR967" s="342"/>
      <c r="AS967" s="342"/>
      <c r="AT967" s="342"/>
      <c r="AU967" s="342"/>
      <c r="AV967" s="342"/>
      <c r="AW967" s="342"/>
    </row>
    <row r="968" spans="1:49" x14ac:dyDescent="0.2">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c r="Z968" s="342"/>
      <c r="AA968" s="342"/>
      <c r="AB968" s="342"/>
      <c r="AC968" s="342"/>
      <c r="AD968" s="342"/>
      <c r="AE968" s="342"/>
      <c r="AF968" s="342"/>
      <c r="AG968" s="342"/>
      <c r="AH968" s="342"/>
      <c r="AI968" s="342"/>
      <c r="AJ968" s="342"/>
      <c r="AK968" s="342"/>
      <c r="AL968" s="342"/>
      <c r="AM968" s="342"/>
      <c r="AN968" s="342"/>
      <c r="AO968" s="342"/>
      <c r="AP968" s="342"/>
      <c r="AQ968" s="342"/>
      <c r="AR968" s="342"/>
      <c r="AS968" s="342"/>
      <c r="AT968" s="342"/>
      <c r="AU968" s="342"/>
      <c r="AV968" s="342"/>
      <c r="AW968" s="342"/>
    </row>
    <row r="969" spans="1:49" x14ac:dyDescent="0.2">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c r="Z969" s="342"/>
      <c r="AA969" s="342"/>
      <c r="AB969" s="342"/>
      <c r="AC969" s="342"/>
      <c r="AD969" s="342"/>
      <c r="AE969" s="342"/>
      <c r="AF969" s="342"/>
      <c r="AG969" s="342"/>
      <c r="AH969" s="342"/>
      <c r="AI969" s="342"/>
      <c r="AJ969" s="342"/>
      <c r="AK969" s="342"/>
      <c r="AL969" s="342"/>
      <c r="AM969" s="342"/>
      <c r="AN969" s="342"/>
      <c r="AO969" s="342"/>
      <c r="AP969" s="342"/>
      <c r="AQ969" s="342"/>
      <c r="AR969" s="342"/>
      <c r="AS969" s="342"/>
      <c r="AT969" s="342"/>
      <c r="AU969" s="342"/>
      <c r="AV969" s="342"/>
      <c r="AW969" s="342"/>
    </row>
    <row r="970" spans="1:49" x14ac:dyDescent="0.2">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c r="Z970" s="342"/>
      <c r="AA970" s="342"/>
      <c r="AB970" s="342"/>
      <c r="AC970" s="342"/>
      <c r="AD970" s="342"/>
      <c r="AE970" s="342"/>
      <c r="AF970" s="342"/>
      <c r="AG970" s="342"/>
      <c r="AH970" s="342"/>
      <c r="AI970" s="342"/>
      <c r="AJ970" s="342"/>
      <c r="AK970" s="342"/>
      <c r="AL970" s="342"/>
      <c r="AM970" s="342"/>
      <c r="AN970" s="342"/>
      <c r="AO970" s="342"/>
      <c r="AP970" s="342"/>
      <c r="AQ970" s="342"/>
      <c r="AR970" s="342"/>
      <c r="AS970" s="342"/>
      <c r="AT970" s="342"/>
      <c r="AU970" s="342"/>
      <c r="AV970" s="342"/>
      <c r="AW970" s="342"/>
    </row>
    <row r="971" spans="1:49" x14ac:dyDescent="0.2">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c r="Z971" s="342"/>
      <c r="AA971" s="342"/>
      <c r="AB971" s="342"/>
      <c r="AC971" s="342"/>
      <c r="AD971" s="342"/>
      <c r="AE971" s="342"/>
      <c r="AF971" s="342"/>
      <c r="AG971" s="342"/>
      <c r="AH971" s="342"/>
      <c r="AI971" s="342"/>
      <c r="AJ971" s="342"/>
      <c r="AK971" s="342"/>
      <c r="AL971" s="342"/>
      <c r="AM971" s="342"/>
      <c r="AN971" s="342"/>
      <c r="AO971" s="342"/>
      <c r="AP971" s="342"/>
      <c r="AQ971" s="342"/>
      <c r="AR971" s="342"/>
      <c r="AS971" s="342"/>
      <c r="AT971" s="342"/>
      <c r="AU971" s="342"/>
      <c r="AV971" s="342"/>
      <c r="AW971" s="342"/>
    </row>
    <row r="972" spans="1:49" x14ac:dyDescent="0.2">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c r="Z972" s="342"/>
      <c r="AA972" s="342"/>
      <c r="AB972" s="342"/>
      <c r="AC972" s="342"/>
      <c r="AD972" s="342"/>
      <c r="AE972" s="342"/>
      <c r="AF972" s="342"/>
      <c r="AG972" s="342"/>
      <c r="AH972" s="342"/>
      <c r="AI972" s="342"/>
      <c r="AJ972" s="342"/>
      <c r="AK972" s="342"/>
      <c r="AL972" s="342"/>
      <c r="AM972" s="342"/>
      <c r="AN972" s="342"/>
      <c r="AO972" s="342"/>
      <c r="AP972" s="342"/>
      <c r="AQ972" s="342"/>
      <c r="AR972" s="342"/>
      <c r="AS972" s="342"/>
      <c r="AT972" s="342"/>
      <c r="AU972" s="342"/>
      <c r="AV972" s="342"/>
      <c r="AW972" s="342"/>
    </row>
    <row r="973" spans="1:49" x14ac:dyDescent="0.2">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c r="Z973" s="342"/>
      <c r="AA973" s="342"/>
      <c r="AB973" s="342"/>
      <c r="AC973" s="342"/>
      <c r="AD973" s="342"/>
      <c r="AE973" s="342"/>
      <c r="AF973" s="342"/>
      <c r="AG973" s="342"/>
      <c r="AH973" s="342"/>
      <c r="AI973" s="342"/>
      <c r="AJ973" s="342"/>
      <c r="AK973" s="342"/>
      <c r="AL973" s="342"/>
      <c r="AM973" s="342"/>
      <c r="AN973" s="342"/>
      <c r="AO973" s="342"/>
      <c r="AP973" s="342"/>
      <c r="AQ973" s="342"/>
      <c r="AR973" s="342"/>
      <c r="AS973" s="342"/>
      <c r="AT973" s="342"/>
      <c r="AU973" s="342"/>
      <c r="AV973" s="342"/>
      <c r="AW973" s="342"/>
    </row>
    <row r="974" spans="1:49" x14ac:dyDescent="0.2">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c r="Z974" s="342"/>
      <c r="AA974" s="342"/>
      <c r="AB974" s="342"/>
      <c r="AC974" s="342"/>
      <c r="AD974" s="342"/>
      <c r="AE974" s="342"/>
      <c r="AF974" s="342"/>
      <c r="AG974" s="342"/>
      <c r="AH974" s="342"/>
      <c r="AI974" s="342"/>
      <c r="AJ974" s="342"/>
      <c r="AK974" s="342"/>
      <c r="AL974" s="342"/>
      <c r="AM974" s="342"/>
      <c r="AN974" s="342"/>
      <c r="AO974" s="342"/>
      <c r="AP974" s="342"/>
      <c r="AQ974" s="342"/>
      <c r="AR974" s="342"/>
      <c r="AS974" s="342"/>
      <c r="AT974" s="342"/>
      <c r="AU974" s="342"/>
      <c r="AV974" s="342"/>
      <c r="AW974" s="342"/>
    </row>
    <row r="975" spans="1:49" x14ac:dyDescent="0.2">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c r="AS975" s="342"/>
      <c r="AT975" s="342"/>
      <c r="AU975" s="342"/>
      <c r="AV975" s="342"/>
      <c r="AW975" s="342"/>
    </row>
    <row r="976" spans="1:49" x14ac:dyDescent="0.2">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c r="AS976" s="342"/>
      <c r="AT976" s="342"/>
      <c r="AU976" s="342"/>
      <c r="AV976" s="342"/>
      <c r="AW976" s="342"/>
    </row>
    <row r="977" spans="1:49" x14ac:dyDescent="0.2">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c r="AS977" s="342"/>
      <c r="AT977" s="342"/>
      <c r="AU977" s="342"/>
      <c r="AV977" s="342"/>
      <c r="AW977" s="342"/>
    </row>
    <row r="978" spans="1:49" x14ac:dyDescent="0.2">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c r="AS978" s="342"/>
      <c r="AT978" s="342"/>
      <c r="AU978" s="342"/>
      <c r="AV978" s="342"/>
      <c r="AW978" s="342"/>
    </row>
    <row r="979" spans="1:49" x14ac:dyDescent="0.2">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c r="AS979" s="342"/>
      <c r="AT979" s="342"/>
      <c r="AU979" s="342"/>
      <c r="AV979" s="342"/>
      <c r="AW979" s="342"/>
    </row>
    <row r="980" spans="1:49" x14ac:dyDescent="0.2">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c r="AS980" s="342"/>
      <c r="AT980" s="342"/>
      <c r="AU980" s="342"/>
      <c r="AV980" s="342"/>
      <c r="AW980" s="342"/>
    </row>
    <row r="981" spans="1:49" x14ac:dyDescent="0.2">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c r="AS981" s="342"/>
      <c r="AT981" s="342"/>
      <c r="AU981" s="342"/>
      <c r="AV981" s="342"/>
      <c r="AW981" s="342"/>
    </row>
    <row r="982" spans="1:49" x14ac:dyDescent="0.2">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c r="AS982" s="342"/>
      <c r="AT982" s="342"/>
      <c r="AU982" s="342"/>
      <c r="AV982" s="342"/>
      <c r="AW982" s="342"/>
    </row>
    <row r="983" spans="1:49" x14ac:dyDescent="0.2">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c r="AS983" s="342"/>
      <c r="AT983" s="342"/>
      <c r="AU983" s="342"/>
      <c r="AV983" s="342"/>
      <c r="AW983" s="342"/>
    </row>
    <row r="984" spans="1:49" x14ac:dyDescent="0.2">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c r="AS984" s="342"/>
      <c r="AT984" s="342"/>
      <c r="AU984" s="342"/>
      <c r="AV984" s="342"/>
      <c r="AW984" s="342"/>
    </row>
    <row r="985" spans="1:49" x14ac:dyDescent="0.2">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c r="AS985" s="342"/>
      <c r="AT985" s="342"/>
      <c r="AU985" s="342"/>
      <c r="AV985" s="342"/>
      <c r="AW985" s="342"/>
    </row>
    <row r="986" spans="1:49" x14ac:dyDescent="0.2">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c r="AS986" s="342"/>
      <c r="AT986" s="342"/>
      <c r="AU986" s="342"/>
      <c r="AV986" s="342"/>
      <c r="AW986" s="342"/>
    </row>
    <row r="987" spans="1:49" x14ac:dyDescent="0.2">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c r="AS987" s="342"/>
      <c r="AT987" s="342"/>
      <c r="AU987" s="342"/>
      <c r="AV987" s="342"/>
      <c r="AW987" s="342"/>
    </row>
    <row r="988" spans="1:49" x14ac:dyDescent="0.2">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c r="AS988" s="342"/>
      <c r="AT988" s="342"/>
      <c r="AU988" s="342"/>
      <c r="AV988" s="342"/>
      <c r="AW988" s="342"/>
    </row>
    <row r="989" spans="1:49" x14ac:dyDescent="0.2">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c r="AS989" s="342"/>
      <c r="AT989" s="342"/>
      <c r="AU989" s="342"/>
      <c r="AV989" s="342"/>
      <c r="AW989" s="342"/>
    </row>
    <row r="990" spans="1:49" x14ac:dyDescent="0.2">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c r="AS990" s="342"/>
      <c r="AT990" s="342"/>
      <c r="AU990" s="342"/>
      <c r="AV990" s="342"/>
      <c r="AW990" s="342"/>
    </row>
    <row r="991" spans="1:49" x14ac:dyDescent="0.2">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c r="AS991" s="342"/>
      <c r="AT991" s="342"/>
      <c r="AU991" s="342"/>
      <c r="AV991" s="342"/>
      <c r="AW991" s="342"/>
    </row>
    <row r="992" spans="1:49" x14ac:dyDescent="0.2">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c r="AS992" s="342"/>
      <c r="AT992" s="342"/>
      <c r="AU992" s="342"/>
      <c r="AV992" s="342"/>
      <c r="AW992" s="342"/>
    </row>
    <row r="993" spans="1:49" x14ac:dyDescent="0.2">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c r="AS993" s="342"/>
      <c r="AT993" s="342"/>
      <c r="AU993" s="342"/>
      <c r="AV993" s="342"/>
      <c r="AW993" s="342"/>
    </row>
    <row r="994" spans="1:49" x14ac:dyDescent="0.2">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c r="AS994" s="342"/>
      <c r="AT994" s="342"/>
      <c r="AU994" s="342"/>
      <c r="AV994" s="342"/>
      <c r="AW994" s="342"/>
    </row>
    <row r="995" spans="1:49" x14ac:dyDescent="0.2">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c r="AS995" s="342"/>
      <c r="AT995" s="342"/>
      <c r="AU995" s="342"/>
      <c r="AV995" s="342"/>
      <c r="AW995" s="342"/>
    </row>
    <row r="996" spans="1:49" x14ac:dyDescent="0.2">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c r="AS996" s="342"/>
      <c r="AT996" s="342"/>
      <c r="AU996" s="342"/>
      <c r="AV996" s="342"/>
      <c r="AW996" s="342"/>
    </row>
    <row r="997" spans="1:49" x14ac:dyDescent="0.2">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c r="AS997" s="342"/>
      <c r="AT997" s="342"/>
      <c r="AU997" s="342"/>
      <c r="AV997" s="342"/>
      <c r="AW997" s="342"/>
    </row>
    <row r="998" spans="1:49" x14ac:dyDescent="0.2">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c r="AS998" s="342"/>
      <c r="AT998" s="342"/>
      <c r="AU998" s="342"/>
      <c r="AV998" s="342"/>
      <c r="AW998" s="342"/>
    </row>
    <row r="999" spans="1:49" x14ac:dyDescent="0.2">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c r="AS999" s="342"/>
      <c r="AT999" s="342"/>
      <c r="AU999" s="342"/>
      <c r="AV999" s="342"/>
      <c r="AW999" s="342"/>
    </row>
    <row r="1000" spans="1:49" x14ac:dyDescent="0.2">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c r="Z1000" s="342"/>
      <c r="AA1000" s="342"/>
      <c r="AB1000" s="342"/>
      <c r="AC1000" s="342"/>
      <c r="AD1000" s="342"/>
      <c r="AE1000" s="342"/>
      <c r="AF1000" s="342"/>
      <c r="AG1000" s="342"/>
      <c r="AH1000" s="342"/>
      <c r="AI1000" s="342"/>
      <c r="AJ1000" s="342"/>
      <c r="AK1000" s="342"/>
      <c r="AL1000" s="342"/>
      <c r="AM1000" s="342"/>
      <c r="AN1000" s="342"/>
      <c r="AO1000" s="342"/>
      <c r="AP1000" s="342"/>
      <c r="AQ1000" s="342"/>
      <c r="AR1000" s="342"/>
      <c r="AS1000" s="342"/>
      <c r="AT1000" s="342"/>
      <c r="AU1000" s="342"/>
      <c r="AV1000" s="342"/>
      <c r="AW1000" s="342"/>
    </row>
    <row r="1001" spans="1:49" x14ac:dyDescent="0.2">
      <c r="A1001" s="342"/>
      <c r="B1001" s="342"/>
      <c r="C1001" s="342"/>
      <c r="D1001" s="342"/>
      <c r="E1001" s="342"/>
      <c r="F1001" s="342"/>
      <c r="G1001" s="342"/>
      <c r="H1001" s="342"/>
      <c r="I1001" s="342"/>
      <c r="J1001" s="342"/>
      <c r="K1001" s="342"/>
      <c r="L1001" s="342"/>
      <c r="M1001" s="342"/>
      <c r="N1001" s="342"/>
      <c r="O1001" s="342"/>
      <c r="P1001" s="342"/>
      <c r="Q1001" s="342"/>
      <c r="R1001" s="342"/>
      <c r="S1001" s="342"/>
      <c r="T1001" s="342"/>
      <c r="U1001" s="342"/>
      <c r="V1001" s="342"/>
      <c r="W1001" s="342"/>
      <c r="X1001" s="342"/>
      <c r="Y1001" s="342"/>
      <c r="Z1001" s="342"/>
      <c r="AA1001" s="342"/>
      <c r="AB1001" s="342"/>
      <c r="AC1001" s="342"/>
      <c r="AD1001" s="342"/>
      <c r="AE1001" s="342"/>
      <c r="AF1001" s="342"/>
      <c r="AG1001" s="342"/>
      <c r="AH1001" s="342"/>
      <c r="AI1001" s="342"/>
      <c r="AJ1001" s="342"/>
      <c r="AK1001" s="342"/>
      <c r="AL1001" s="342"/>
      <c r="AM1001" s="342"/>
      <c r="AN1001" s="342"/>
      <c r="AO1001" s="342"/>
      <c r="AP1001" s="342"/>
      <c r="AQ1001" s="342"/>
      <c r="AR1001" s="342"/>
      <c r="AS1001" s="342"/>
      <c r="AT1001" s="342"/>
      <c r="AU1001" s="342"/>
      <c r="AV1001" s="342"/>
      <c r="AW1001" s="342"/>
    </row>
    <row r="1002" spans="1:49" x14ac:dyDescent="0.2">
      <c r="A1002" s="342"/>
      <c r="B1002" s="342"/>
      <c r="C1002" s="342"/>
      <c r="D1002" s="342"/>
      <c r="E1002" s="342"/>
      <c r="F1002" s="342"/>
      <c r="G1002" s="342"/>
      <c r="H1002" s="342"/>
      <c r="I1002" s="342"/>
      <c r="J1002" s="342"/>
      <c r="K1002" s="342"/>
      <c r="L1002" s="342"/>
      <c r="M1002" s="342"/>
      <c r="N1002" s="342"/>
      <c r="O1002" s="342"/>
      <c r="P1002" s="342"/>
      <c r="Q1002" s="342"/>
      <c r="R1002" s="342"/>
      <c r="S1002" s="342"/>
      <c r="T1002" s="342"/>
      <c r="U1002" s="342"/>
      <c r="V1002" s="342"/>
      <c r="W1002" s="342"/>
      <c r="X1002" s="342"/>
      <c r="Y1002" s="342"/>
      <c r="Z1002" s="342"/>
      <c r="AA1002" s="342"/>
      <c r="AB1002" s="342"/>
      <c r="AC1002" s="342"/>
      <c r="AD1002" s="342"/>
      <c r="AE1002" s="342"/>
      <c r="AF1002" s="342"/>
      <c r="AG1002" s="342"/>
      <c r="AH1002" s="342"/>
      <c r="AI1002" s="342"/>
      <c r="AJ1002" s="342"/>
      <c r="AK1002" s="342"/>
      <c r="AL1002" s="342"/>
      <c r="AM1002" s="342"/>
      <c r="AN1002" s="342"/>
      <c r="AO1002" s="342"/>
      <c r="AP1002" s="342"/>
      <c r="AQ1002" s="342"/>
      <c r="AR1002" s="342"/>
      <c r="AS1002" s="342"/>
      <c r="AT1002" s="342"/>
      <c r="AU1002" s="342"/>
      <c r="AV1002" s="342"/>
      <c r="AW1002" s="342"/>
    </row>
    <row r="1003" spans="1:49" x14ac:dyDescent="0.2">
      <c r="A1003" s="342"/>
      <c r="B1003" s="342"/>
      <c r="C1003" s="342"/>
      <c r="D1003" s="342"/>
      <c r="E1003" s="342"/>
      <c r="F1003" s="342"/>
      <c r="G1003" s="342"/>
      <c r="H1003" s="342"/>
      <c r="I1003" s="342"/>
      <c r="J1003" s="342"/>
      <c r="K1003" s="342"/>
      <c r="L1003" s="342"/>
      <c r="M1003" s="342"/>
      <c r="N1003" s="342"/>
      <c r="O1003" s="342"/>
      <c r="P1003" s="342"/>
      <c r="Q1003" s="342"/>
      <c r="R1003" s="342"/>
      <c r="S1003" s="342"/>
      <c r="T1003" s="342"/>
      <c r="U1003" s="342"/>
      <c r="V1003" s="342"/>
      <c r="W1003" s="342"/>
      <c r="X1003" s="342"/>
      <c r="Y1003" s="342"/>
      <c r="Z1003" s="342"/>
      <c r="AA1003" s="342"/>
      <c r="AB1003" s="342"/>
      <c r="AC1003" s="342"/>
      <c r="AD1003" s="342"/>
      <c r="AE1003" s="342"/>
      <c r="AF1003" s="342"/>
      <c r="AG1003" s="342"/>
      <c r="AH1003" s="342"/>
      <c r="AI1003" s="342"/>
      <c r="AJ1003" s="342"/>
      <c r="AK1003" s="342"/>
      <c r="AL1003" s="342"/>
      <c r="AM1003" s="342"/>
      <c r="AN1003" s="342"/>
      <c r="AO1003" s="342"/>
      <c r="AP1003" s="342"/>
      <c r="AQ1003" s="342"/>
      <c r="AR1003" s="342"/>
      <c r="AS1003" s="342"/>
      <c r="AT1003" s="342"/>
      <c r="AU1003" s="342"/>
      <c r="AV1003" s="342"/>
      <c r="AW1003" s="342"/>
    </row>
    <row r="1004" spans="1:49" x14ac:dyDescent="0.2">
      <c r="A1004" s="342"/>
      <c r="B1004" s="342"/>
      <c r="C1004" s="342"/>
      <c r="D1004" s="342"/>
      <c r="E1004" s="342"/>
      <c r="F1004" s="342"/>
      <c r="G1004" s="342"/>
      <c r="H1004" s="342"/>
      <c r="I1004" s="342"/>
      <c r="J1004" s="342"/>
      <c r="K1004" s="342"/>
      <c r="L1004" s="342"/>
      <c r="M1004" s="342"/>
      <c r="N1004" s="342"/>
      <c r="O1004" s="342"/>
      <c r="P1004" s="342"/>
      <c r="Q1004" s="342"/>
      <c r="R1004" s="342"/>
      <c r="S1004" s="342"/>
      <c r="T1004" s="342"/>
      <c r="U1004" s="342"/>
      <c r="V1004" s="342"/>
      <c r="W1004" s="342"/>
      <c r="X1004" s="342"/>
      <c r="Y1004" s="342"/>
      <c r="Z1004" s="342"/>
      <c r="AA1004" s="342"/>
      <c r="AB1004" s="342"/>
      <c r="AC1004" s="342"/>
      <c r="AD1004" s="342"/>
      <c r="AE1004" s="342"/>
      <c r="AF1004" s="342"/>
      <c r="AG1004" s="342"/>
      <c r="AH1004" s="342"/>
      <c r="AI1004" s="342"/>
      <c r="AJ1004" s="342"/>
      <c r="AK1004" s="342"/>
      <c r="AL1004" s="342"/>
      <c r="AM1004" s="342"/>
      <c r="AN1004" s="342"/>
      <c r="AO1004" s="342"/>
      <c r="AP1004" s="342"/>
      <c r="AQ1004" s="342"/>
      <c r="AR1004" s="342"/>
      <c r="AS1004" s="342"/>
      <c r="AT1004" s="342"/>
      <c r="AU1004" s="342"/>
      <c r="AV1004" s="342"/>
      <c r="AW1004" s="342"/>
    </row>
    <row r="1005" spans="1:49" x14ac:dyDescent="0.2">
      <c r="A1005" s="342"/>
      <c r="B1005" s="342"/>
      <c r="C1005" s="342"/>
      <c r="D1005" s="342"/>
      <c r="E1005" s="342"/>
      <c r="F1005" s="342"/>
      <c r="G1005" s="342"/>
      <c r="H1005" s="342"/>
      <c r="I1005" s="342"/>
      <c r="J1005" s="342"/>
      <c r="K1005" s="342"/>
      <c r="L1005" s="342"/>
      <c r="M1005" s="342"/>
      <c r="N1005" s="342"/>
      <c r="O1005" s="342"/>
      <c r="P1005" s="342"/>
      <c r="Q1005" s="342"/>
      <c r="R1005" s="342"/>
      <c r="S1005" s="342"/>
      <c r="T1005" s="342"/>
      <c r="U1005" s="342"/>
      <c r="V1005" s="342"/>
      <c r="W1005" s="342"/>
      <c r="X1005" s="342"/>
      <c r="Y1005" s="342"/>
      <c r="Z1005" s="342"/>
      <c r="AA1005" s="342"/>
      <c r="AB1005" s="342"/>
      <c r="AC1005" s="342"/>
      <c r="AD1005" s="342"/>
      <c r="AE1005" s="342"/>
      <c r="AF1005" s="342"/>
      <c r="AG1005" s="342"/>
      <c r="AH1005" s="342"/>
      <c r="AI1005" s="342"/>
      <c r="AJ1005" s="342"/>
      <c r="AK1005" s="342"/>
      <c r="AL1005" s="342"/>
      <c r="AM1005" s="342"/>
      <c r="AN1005" s="342"/>
      <c r="AO1005" s="342"/>
      <c r="AP1005" s="342"/>
      <c r="AQ1005" s="342"/>
      <c r="AR1005" s="342"/>
      <c r="AS1005" s="342"/>
      <c r="AT1005" s="342"/>
      <c r="AU1005" s="342"/>
      <c r="AV1005" s="342"/>
      <c r="AW1005" s="342"/>
    </row>
    <row r="1006" spans="1:49" x14ac:dyDescent="0.2">
      <c r="A1006" s="342"/>
      <c r="B1006" s="342"/>
      <c r="C1006" s="342"/>
      <c r="D1006" s="342"/>
      <c r="E1006" s="342"/>
      <c r="F1006" s="342"/>
      <c r="G1006" s="342"/>
      <c r="H1006" s="342"/>
      <c r="I1006" s="342"/>
      <c r="J1006" s="342"/>
      <c r="K1006" s="342"/>
      <c r="L1006" s="342"/>
      <c r="M1006" s="342"/>
      <c r="N1006" s="342"/>
      <c r="O1006" s="342"/>
      <c r="P1006" s="342"/>
      <c r="Q1006" s="342"/>
      <c r="R1006" s="342"/>
      <c r="S1006" s="342"/>
      <c r="T1006" s="342"/>
      <c r="U1006" s="342"/>
      <c r="V1006" s="342"/>
      <c r="W1006" s="342"/>
      <c r="X1006" s="342"/>
      <c r="Y1006" s="342"/>
      <c r="Z1006" s="342"/>
      <c r="AA1006" s="342"/>
      <c r="AB1006" s="342"/>
      <c r="AC1006" s="342"/>
      <c r="AD1006" s="342"/>
      <c r="AE1006" s="342"/>
      <c r="AF1006" s="342"/>
      <c r="AG1006" s="342"/>
      <c r="AH1006" s="342"/>
      <c r="AI1006" s="342"/>
      <c r="AJ1006" s="342"/>
      <c r="AK1006" s="342"/>
      <c r="AL1006" s="342"/>
      <c r="AM1006" s="342"/>
      <c r="AN1006" s="342"/>
      <c r="AO1006" s="342"/>
      <c r="AP1006" s="342"/>
      <c r="AQ1006" s="342"/>
      <c r="AR1006" s="342"/>
      <c r="AS1006" s="342"/>
      <c r="AT1006" s="342"/>
      <c r="AU1006" s="342"/>
      <c r="AV1006" s="342"/>
      <c r="AW1006" s="342"/>
    </row>
    <row r="1007" spans="1:49" x14ac:dyDescent="0.2">
      <c r="A1007" s="342"/>
      <c r="B1007" s="342"/>
      <c r="C1007" s="342"/>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2"/>
      <c r="AD1007" s="342"/>
      <c r="AE1007" s="342"/>
      <c r="AF1007" s="342"/>
      <c r="AG1007" s="342"/>
      <c r="AH1007" s="342"/>
      <c r="AI1007" s="342"/>
      <c r="AJ1007" s="342"/>
      <c r="AK1007" s="342"/>
      <c r="AL1007" s="342"/>
      <c r="AM1007" s="342"/>
      <c r="AN1007" s="342"/>
      <c r="AO1007" s="342"/>
      <c r="AP1007" s="342"/>
      <c r="AQ1007" s="342"/>
      <c r="AR1007" s="342"/>
      <c r="AS1007" s="342"/>
      <c r="AT1007" s="342"/>
      <c r="AU1007" s="342"/>
      <c r="AV1007" s="342"/>
      <c r="AW1007" s="342"/>
    </row>
    <row r="1008" spans="1:49" x14ac:dyDescent="0.2">
      <c r="A1008" s="342"/>
      <c r="B1008" s="342"/>
      <c r="C1008" s="342"/>
      <c r="D1008" s="342"/>
      <c r="E1008" s="342"/>
      <c r="F1008" s="342"/>
      <c r="G1008" s="342"/>
      <c r="H1008" s="342"/>
      <c r="I1008" s="342"/>
      <c r="J1008" s="342"/>
      <c r="K1008" s="342"/>
      <c r="L1008" s="342"/>
      <c r="M1008" s="342"/>
      <c r="N1008" s="342"/>
      <c r="O1008" s="342"/>
      <c r="P1008" s="342"/>
      <c r="Q1008" s="342"/>
      <c r="R1008" s="342"/>
      <c r="S1008" s="342"/>
      <c r="T1008" s="342"/>
      <c r="U1008" s="342"/>
      <c r="V1008" s="342"/>
      <c r="W1008" s="342"/>
      <c r="X1008" s="342"/>
      <c r="Y1008" s="342"/>
      <c r="Z1008" s="342"/>
      <c r="AA1008" s="342"/>
      <c r="AB1008" s="342"/>
      <c r="AC1008" s="342"/>
      <c r="AD1008" s="342"/>
      <c r="AE1008" s="342"/>
      <c r="AF1008" s="342"/>
      <c r="AG1008" s="342"/>
      <c r="AH1008" s="342"/>
      <c r="AI1008" s="342"/>
      <c r="AJ1008" s="342"/>
      <c r="AK1008" s="342"/>
      <c r="AL1008" s="342"/>
      <c r="AM1008" s="342"/>
      <c r="AN1008" s="342"/>
      <c r="AO1008" s="342"/>
      <c r="AP1008" s="342"/>
      <c r="AQ1008" s="342"/>
      <c r="AR1008" s="342"/>
      <c r="AS1008" s="342"/>
      <c r="AT1008" s="342"/>
      <c r="AU1008" s="342"/>
      <c r="AV1008" s="342"/>
      <c r="AW1008" s="342"/>
    </row>
    <row r="1009" spans="1:49" x14ac:dyDescent="0.2">
      <c r="A1009" s="342"/>
      <c r="B1009" s="342"/>
      <c r="C1009" s="342"/>
      <c r="D1009" s="342"/>
      <c r="E1009" s="342"/>
      <c r="F1009" s="342"/>
      <c r="G1009" s="342"/>
      <c r="H1009" s="342"/>
      <c r="I1009" s="342"/>
      <c r="J1009" s="342"/>
      <c r="K1009" s="342"/>
      <c r="L1009" s="342"/>
      <c r="M1009" s="342"/>
      <c r="N1009" s="342"/>
      <c r="O1009" s="342"/>
      <c r="P1009" s="342"/>
      <c r="Q1009" s="342"/>
      <c r="R1009" s="342"/>
      <c r="S1009" s="342"/>
      <c r="T1009" s="342"/>
      <c r="U1009" s="342"/>
      <c r="V1009" s="342"/>
      <c r="W1009" s="342"/>
      <c r="X1009" s="342"/>
      <c r="Y1009" s="342"/>
      <c r="Z1009" s="342"/>
      <c r="AA1009" s="342"/>
      <c r="AB1009" s="342"/>
      <c r="AC1009" s="342"/>
      <c r="AD1009" s="342"/>
      <c r="AE1009" s="342"/>
      <c r="AF1009" s="342"/>
      <c r="AG1009" s="342"/>
      <c r="AH1009" s="342"/>
      <c r="AI1009" s="342"/>
      <c r="AJ1009" s="342"/>
      <c r="AK1009" s="342"/>
      <c r="AL1009" s="342"/>
      <c r="AM1009" s="342"/>
      <c r="AN1009" s="342"/>
      <c r="AO1009" s="342"/>
      <c r="AP1009" s="342"/>
      <c r="AQ1009" s="342"/>
      <c r="AR1009" s="342"/>
      <c r="AS1009" s="342"/>
      <c r="AT1009" s="342"/>
      <c r="AU1009" s="342"/>
      <c r="AV1009" s="342"/>
      <c r="AW1009" s="342"/>
    </row>
    <row r="1010" spans="1:49" x14ac:dyDescent="0.2">
      <c r="A1010" s="342"/>
      <c r="B1010" s="342"/>
      <c r="C1010" s="342"/>
      <c r="D1010" s="342"/>
      <c r="E1010" s="342"/>
      <c r="F1010" s="342"/>
      <c r="G1010" s="342"/>
      <c r="H1010" s="342"/>
      <c r="I1010" s="342"/>
      <c r="J1010" s="342"/>
      <c r="K1010" s="342"/>
      <c r="L1010" s="342"/>
      <c r="M1010" s="342"/>
      <c r="N1010" s="342"/>
      <c r="O1010" s="342"/>
      <c r="P1010" s="342"/>
      <c r="Q1010" s="342"/>
      <c r="R1010" s="342"/>
      <c r="S1010" s="342"/>
      <c r="T1010" s="342"/>
      <c r="U1010" s="342"/>
      <c r="V1010" s="342"/>
      <c r="W1010" s="342"/>
      <c r="X1010" s="342"/>
      <c r="Y1010" s="342"/>
      <c r="Z1010" s="342"/>
      <c r="AA1010" s="342"/>
      <c r="AB1010" s="342"/>
      <c r="AC1010" s="342"/>
      <c r="AD1010" s="342"/>
      <c r="AE1010" s="342"/>
      <c r="AF1010" s="342"/>
      <c r="AG1010" s="342"/>
      <c r="AH1010" s="342"/>
      <c r="AI1010" s="342"/>
      <c r="AJ1010" s="342"/>
      <c r="AK1010" s="342"/>
      <c r="AL1010" s="342"/>
      <c r="AM1010" s="342"/>
      <c r="AN1010" s="342"/>
      <c r="AO1010" s="342"/>
      <c r="AP1010" s="342"/>
      <c r="AQ1010" s="342"/>
      <c r="AR1010" s="342"/>
      <c r="AS1010" s="342"/>
      <c r="AT1010" s="342"/>
      <c r="AU1010" s="342"/>
      <c r="AV1010" s="342"/>
      <c r="AW1010" s="342"/>
    </row>
    <row r="1011" spans="1:49" x14ac:dyDescent="0.2">
      <c r="A1011" s="342"/>
      <c r="B1011" s="342"/>
      <c r="C1011" s="342"/>
      <c r="D1011" s="342"/>
      <c r="E1011" s="342"/>
      <c r="F1011" s="342"/>
      <c r="G1011" s="342"/>
      <c r="H1011" s="342"/>
      <c r="I1011" s="342"/>
      <c r="J1011" s="342"/>
      <c r="K1011" s="342"/>
      <c r="L1011" s="342"/>
      <c r="M1011" s="342"/>
      <c r="N1011" s="342"/>
      <c r="O1011" s="342"/>
      <c r="P1011" s="342"/>
      <c r="Q1011" s="342"/>
      <c r="R1011" s="342"/>
      <c r="S1011" s="342"/>
      <c r="T1011" s="342"/>
      <c r="U1011" s="342"/>
      <c r="V1011" s="342"/>
      <c r="W1011" s="342"/>
      <c r="X1011" s="342"/>
      <c r="Y1011" s="342"/>
      <c r="Z1011" s="342"/>
      <c r="AA1011" s="342"/>
      <c r="AB1011" s="342"/>
      <c r="AC1011" s="342"/>
      <c r="AD1011" s="342"/>
      <c r="AE1011" s="342"/>
      <c r="AF1011" s="342"/>
      <c r="AG1011" s="342"/>
      <c r="AH1011" s="342"/>
      <c r="AI1011" s="342"/>
      <c r="AJ1011" s="342"/>
      <c r="AK1011" s="342"/>
      <c r="AL1011" s="342"/>
      <c r="AM1011" s="342"/>
      <c r="AN1011" s="342"/>
      <c r="AO1011" s="342"/>
      <c r="AP1011" s="342"/>
      <c r="AQ1011" s="342"/>
      <c r="AR1011" s="342"/>
      <c r="AS1011" s="342"/>
      <c r="AT1011" s="342"/>
      <c r="AU1011" s="342"/>
      <c r="AV1011" s="342"/>
      <c r="AW1011" s="342"/>
    </row>
    <row r="1012" spans="1:49" x14ac:dyDescent="0.2">
      <c r="A1012" s="342"/>
      <c r="B1012" s="342"/>
      <c r="C1012" s="342"/>
      <c r="D1012" s="342"/>
      <c r="E1012" s="342"/>
      <c r="F1012" s="342"/>
      <c r="G1012" s="342"/>
      <c r="H1012" s="342"/>
      <c r="I1012" s="342"/>
      <c r="J1012" s="342"/>
      <c r="K1012" s="342"/>
      <c r="L1012" s="342"/>
      <c r="M1012" s="342"/>
      <c r="N1012" s="342"/>
      <c r="O1012" s="342"/>
      <c r="P1012" s="342"/>
      <c r="Q1012" s="342"/>
      <c r="R1012" s="342"/>
      <c r="S1012" s="342"/>
      <c r="T1012" s="342"/>
      <c r="U1012" s="342"/>
      <c r="V1012" s="342"/>
      <c r="W1012" s="342"/>
      <c r="X1012" s="342"/>
      <c r="Y1012" s="342"/>
      <c r="Z1012" s="342"/>
      <c r="AA1012" s="342"/>
      <c r="AB1012" s="342"/>
      <c r="AC1012" s="342"/>
      <c r="AD1012" s="342"/>
      <c r="AE1012" s="342"/>
      <c r="AF1012" s="342"/>
      <c r="AG1012" s="342"/>
      <c r="AH1012" s="342"/>
      <c r="AI1012" s="342"/>
      <c r="AJ1012" s="342"/>
      <c r="AK1012" s="342"/>
      <c r="AL1012" s="342"/>
      <c r="AM1012" s="342"/>
      <c r="AN1012" s="342"/>
      <c r="AO1012" s="342"/>
      <c r="AP1012" s="342"/>
      <c r="AQ1012" s="342"/>
      <c r="AR1012" s="342"/>
      <c r="AS1012" s="342"/>
      <c r="AT1012" s="342"/>
      <c r="AU1012" s="342"/>
      <c r="AV1012" s="342"/>
      <c r="AW1012" s="342"/>
    </row>
    <row r="1013" spans="1:49" x14ac:dyDescent="0.2">
      <c r="A1013" s="342"/>
      <c r="B1013" s="342"/>
      <c r="C1013" s="342"/>
      <c r="D1013" s="342"/>
      <c r="E1013" s="342"/>
      <c r="F1013" s="342"/>
      <c r="G1013" s="342"/>
      <c r="H1013" s="342"/>
      <c r="I1013" s="342"/>
      <c r="J1013" s="342"/>
      <c r="K1013" s="342"/>
      <c r="L1013" s="342"/>
      <c r="M1013" s="342"/>
      <c r="N1013" s="342"/>
      <c r="O1013" s="342"/>
      <c r="P1013" s="342"/>
      <c r="Q1013" s="342"/>
      <c r="R1013" s="342"/>
      <c r="S1013" s="342"/>
      <c r="T1013" s="342"/>
      <c r="U1013" s="342"/>
      <c r="V1013" s="342"/>
      <c r="W1013" s="342"/>
      <c r="X1013" s="342"/>
      <c r="Y1013" s="342"/>
      <c r="Z1013" s="342"/>
      <c r="AA1013" s="342"/>
      <c r="AB1013" s="342"/>
      <c r="AC1013" s="342"/>
      <c r="AD1013" s="342"/>
      <c r="AE1013" s="342"/>
      <c r="AF1013" s="342"/>
      <c r="AG1013" s="342"/>
      <c r="AH1013" s="342"/>
      <c r="AI1013" s="342"/>
      <c r="AJ1013" s="342"/>
      <c r="AK1013" s="342"/>
      <c r="AL1013" s="342"/>
      <c r="AM1013" s="342"/>
      <c r="AN1013" s="342"/>
      <c r="AO1013" s="342"/>
      <c r="AP1013" s="342"/>
      <c r="AQ1013" s="342"/>
      <c r="AR1013" s="342"/>
      <c r="AS1013" s="342"/>
      <c r="AT1013" s="342"/>
      <c r="AU1013" s="342"/>
      <c r="AV1013" s="342"/>
      <c r="AW1013" s="342"/>
    </row>
    <row r="1014" spans="1:49" x14ac:dyDescent="0.2">
      <c r="A1014" s="342"/>
      <c r="B1014" s="342"/>
      <c r="C1014" s="342"/>
      <c r="D1014" s="342"/>
      <c r="E1014" s="342"/>
      <c r="F1014" s="342"/>
      <c r="G1014" s="342"/>
      <c r="H1014" s="342"/>
      <c r="I1014" s="342"/>
      <c r="J1014" s="342"/>
      <c r="K1014" s="342"/>
      <c r="L1014" s="342"/>
      <c r="M1014" s="342"/>
      <c r="N1014" s="342"/>
      <c r="O1014" s="342"/>
      <c r="P1014" s="342"/>
      <c r="Q1014" s="342"/>
      <c r="R1014" s="342"/>
      <c r="S1014" s="342"/>
      <c r="T1014" s="342"/>
      <c r="U1014" s="342"/>
      <c r="V1014" s="342"/>
      <c r="W1014" s="342"/>
      <c r="X1014" s="342"/>
      <c r="Y1014" s="342"/>
      <c r="Z1014" s="342"/>
      <c r="AA1014" s="342"/>
      <c r="AB1014" s="342"/>
      <c r="AC1014" s="342"/>
      <c r="AD1014" s="342"/>
      <c r="AE1014" s="342"/>
      <c r="AF1014" s="342"/>
      <c r="AG1014" s="342"/>
      <c r="AH1014" s="342"/>
      <c r="AI1014" s="342"/>
      <c r="AJ1014" s="342"/>
      <c r="AK1014" s="342"/>
      <c r="AL1014" s="342"/>
      <c r="AM1014" s="342"/>
      <c r="AN1014" s="342"/>
      <c r="AO1014" s="342"/>
      <c r="AP1014" s="342"/>
      <c r="AQ1014" s="342"/>
      <c r="AR1014" s="342"/>
      <c r="AS1014" s="342"/>
      <c r="AT1014" s="342"/>
      <c r="AU1014" s="342"/>
      <c r="AV1014" s="342"/>
      <c r="AW1014" s="342"/>
    </row>
    <row r="1015" spans="1:49" x14ac:dyDescent="0.2">
      <c r="A1015" s="342"/>
      <c r="B1015" s="342"/>
      <c r="C1015" s="342"/>
      <c r="D1015" s="342"/>
      <c r="E1015" s="342"/>
      <c r="F1015" s="342"/>
      <c r="G1015" s="342"/>
      <c r="H1015" s="342"/>
      <c r="I1015" s="342"/>
      <c r="J1015" s="342"/>
      <c r="K1015" s="342"/>
      <c r="L1015" s="342"/>
      <c r="M1015" s="342"/>
      <c r="N1015" s="342"/>
      <c r="O1015" s="342"/>
      <c r="P1015" s="342"/>
      <c r="Q1015" s="342"/>
      <c r="R1015" s="342"/>
      <c r="S1015" s="342"/>
      <c r="T1015" s="342"/>
      <c r="U1015" s="342"/>
      <c r="V1015" s="342"/>
      <c r="W1015" s="342"/>
      <c r="X1015" s="342"/>
      <c r="Y1015" s="342"/>
      <c r="Z1015" s="342"/>
      <c r="AA1015" s="342"/>
      <c r="AB1015" s="342"/>
      <c r="AC1015" s="342"/>
      <c r="AD1015" s="342"/>
      <c r="AE1015" s="342"/>
      <c r="AF1015" s="342"/>
      <c r="AG1015" s="342"/>
      <c r="AH1015" s="342"/>
      <c r="AI1015" s="342"/>
      <c r="AJ1015" s="342"/>
      <c r="AK1015" s="342"/>
      <c r="AL1015" s="342"/>
      <c r="AM1015" s="342"/>
      <c r="AN1015" s="342"/>
      <c r="AO1015" s="342"/>
      <c r="AP1015" s="342"/>
      <c r="AQ1015" s="342"/>
      <c r="AR1015" s="342"/>
      <c r="AS1015" s="342"/>
      <c r="AT1015" s="342"/>
      <c r="AU1015" s="342"/>
      <c r="AV1015" s="342"/>
      <c r="AW1015" s="342"/>
    </row>
    <row r="1016" spans="1:49" x14ac:dyDescent="0.2">
      <c r="A1016" s="342"/>
      <c r="B1016" s="342"/>
      <c r="C1016" s="342"/>
      <c r="D1016" s="342"/>
      <c r="E1016" s="342"/>
      <c r="F1016" s="342"/>
      <c r="G1016" s="342"/>
      <c r="H1016" s="342"/>
      <c r="I1016" s="342"/>
      <c r="J1016" s="342"/>
      <c r="K1016" s="342"/>
      <c r="L1016" s="342"/>
      <c r="M1016" s="342"/>
      <c r="N1016" s="342"/>
      <c r="O1016" s="342"/>
      <c r="P1016" s="342"/>
      <c r="Q1016" s="342"/>
      <c r="R1016" s="342"/>
      <c r="S1016" s="342"/>
      <c r="T1016" s="342"/>
      <c r="U1016" s="342"/>
      <c r="V1016" s="342"/>
      <c r="W1016" s="342"/>
      <c r="X1016" s="342"/>
      <c r="Y1016" s="342"/>
      <c r="Z1016" s="342"/>
      <c r="AA1016" s="342"/>
      <c r="AB1016" s="342"/>
      <c r="AC1016" s="342"/>
      <c r="AD1016" s="342"/>
      <c r="AE1016" s="342"/>
      <c r="AF1016" s="342"/>
      <c r="AG1016" s="342"/>
      <c r="AH1016" s="342"/>
      <c r="AI1016" s="342"/>
      <c r="AJ1016" s="342"/>
      <c r="AK1016" s="342"/>
      <c r="AL1016" s="342"/>
      <c r="AM1016" s="342"/>
      <c r="AN1016" s="342"/>
      <c r="AO1016" s="342"/>
      <c r="AP1016" s="342"/>
      <c r="AQ1016" s="342"/>
      <c r="AR1016" s="342"/>
      <c r="AS1016" s="342"/>
      <c r="AT1016" s="342"/>
      <c r="AU1016" s="342"/>
      <c r="AV1016" s="342"/>
      <c r="AW1016" s="342"/>
    </row>
    <row r="1017" spans="1:49" x14ac:dyDescent="0.2">
      <c r="A1017" s="342"/>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342"/>
      <c r="AF1017" s="342"/>
      <c r="AG1017" s="342"/>
      <c r="AH1017" s="342"/>
      <c r="AI1017" s="342"/>
      <c r="AJ1017" s="342"/>
      <c r="AK1017" s="342"/>
      <c r="AL1017" s="342"/>
      <c r="AM1017" s="342"/>
      <c r="AN1017" s="342"/>
      <c r="AO1017" s="342"/>
      <c r="AP1017" s="342"/>
      <c r="AQ1017" s="342"/>
      <c r="AR1017" s="342"/>
      <c r="AS1017" s="342"/>
      <c r="AT1017" s="342"/>
      <c r="AU1017" s="342"/>
      <c r="AV1017" s="342"/>
      <c r="AW1017" s="342"/>
    </row>
    <row r="1018" spans="1:49" x14ac:dyDescent="0.2">
      <c r="A1018" s="342"/>
      <c r="B1018" s="342"/>
      <c r="C1018" s="342"/>
      <c r="D1018" s="342"/>
      <c r="E1018" s="342"/>
      <c r="F1018" s="342"/>
      <c r="G1018" s="342"/>
      <c r="H1018" s="342"/>
      <c r="I1018" s="342"/>
      <c r="J1018" s="342"/>
      <c r="K1018" s="342"/>
      <c r="L1018" s="342"/>
      <c r="M1018" s="342"/>
      <c r="N1018" s="342"/>
      <c r="O1018" s="342"/>
      <c r="P1018" s="342"/>
      <c r="Q1018" s="342"/>
      <c r="R1018" s="342"/>
      <c r="S1018" s="342"/>
      <c r="T1018" s="342"/>
      <c r="U1018" s="342"/>
      <c r="V1018" s="342"/>
      <c r="W1018" s="342"/>
      <c r="X1018" s="342"/>
      <c r="Y1018" s="342"/>
      <c r="Z1018" s="342"/>
      <c r="AA1018" s="342"/>
      <c r="AB1018" s="342"/>
      <c r="AC1018" s="342"/>
      <c r="AD1018" s="342"/>
      <c r="AE1018" s="342"/>
      <c r="AF1018" s="342"/>
      <c r="AG1018" s="342"/>
      <c r="AH1018" s="342"/>
      <c r="AI1018" s="342"/>
      <c r="AJ1018" s="342"/>
      <c r="AK1018" s="342"/>
      <c r="AL1018" s="342"/>
      <c r="AM1018" s="342"/>
      <c r="AN1018" s="342"/>
      <c r="AO1018" s="342"/>
      <c r="AP1018" s="342"/>
      <c r="AQ1018" s="342"/>
      <c r="AR1018" s="342"/>
      <c r="AS1018" s="342"/>
      <c r="AT1018" s="342"/>
      <c r="AU1018" s="342"/>
      <c r="AV1018" s="342"/>
      <c r="AW1018" s="342"/>
    </row>
    <row r="1019" spans="1:49" x14ac:dyDescent="0.2">
      <c r="A1019" s="342"/>
      <c r="B1019" s="342"/>
      <c r="C1019" s="342"/>
      <c r="D1019" s="342"/>
      <c r="E1019" s="342"/>
      <c r="F1019" s="342"/>
      <c r="G1019" s="342"/>
      <c r="H1019" s="342"/>
      <c r="I1019" s="342"/>
      <c r="J1019" s="342"/>
      <c r="K1019" s="342"/>
      <c r="L1019" s="342"/>
      <c r="M1019" s="342"/>
      <c r="N1019" s="342"/>
      <c r="O1019" s="342"/>
      <c r="P1019" s="342"/>
      <c r="Q1019" s="342"/>
      <c r="R1019" s="342"/>
      <c r="S1019" s="342"/>
      <c r="T1019" s="342"/>
      <c r="U1019" s="342"/>
      <c r="V1019" s="342"/>
      <c r="W1019" s="342"/>
      <c r="X1019" s="342"/>
      <c r="Y1019" s="342"/>
      <c r="Z1019" s="342"/>
      <c r="AA1019" s="342"/>
      <c r="AB1019" s="342"/>
      <c r="AC1019" s="342"/>
      <c r="AD1019" s="342"/>
      <c r="AE1019" s="342"/>
      <c r="AF1019" s="342"/>
      <c r="AG1019" s="342"/>
      <c r="AH1019" s="342"/>
      <c r="AI1019" s="342"/>
      <c r="AJ1019" s="342"/>
      <c r="AK1019" s="342"/>
      <c r="AL1019" s="342"/>
      <c r="AM1019" s="342"/>
      <c r="AN1019" s="342"/>
      <c r="AO1019" s="342"/>
      <c r="AP1019" s="342"/>
      <c r="AQ1019" s="342"/>
      <c r="AR1019" s="342"/>
      <c r="AS1019" s="342"/>
      <c r="AT1019" s="342"/>
      <c r="AU1019" s="342"/>
      <c r="AV1019" s="342"/>
      <c r="AW1019" s="342"/>
    </row>
    <row r="1020" spans="1:49" x14ac:dyDescent="0.2">
      <c r="A1020" s="342"/>
      <c r="B1020" s="342"/>
      <c r="C1020" s="342"/>
      <c r="D1020" s="342"/>
      <c r="E1020" s="342"/>
      <c r="F1020" s="342"/>
      <c r="G1020" s="342"/>
      <c r="H1020" s="342"/>
      <c r="I1020" s="342"/>
      <c r="J1020" s="342"/>
      <c r="K1020" s="342"/>
      <c r="L1020" s="342"/>
      <c r="M1020" s="342"/>
      <c r="N1020" s="342"/>
      <c r="O1020" s="342"/>
      <c r="P1020" s="342"/>
      <c r="Q1020" s="342"/>
      <c r="R1020" s="342"/>
      <c r="S1020" s="342"/>
      <c r="T1020" s="342"/>
      <c r="U1020" s="342"/>
      <c r="V1020" s="342"/>
      <c r="W1020" s="342"/>
      <c r="X1020" s="342"/>
      <c r="Y1020" s="342"/>
      <c r="Z1020" s="342"/>
      <c r="AA1020" s="342"/>
      <c r="AB1020" s="342"/>
      <c r="AC1020" s="342"/>
      <c r="AD1020" s="342"/>
      <c r="AE1020" s="342"/>
      <c r="AF1020" s="342"/>
      <c r="AG1020" s="342"/>
      <c r="AH1020" s="342"/>
      <c r="AI1020" s="342"/>
      <c r="AJ1020" s="342"/>
      <c r="AK1020" s="342"/>
      <c r="AL1020" s="342"/>
      <c r="AM1020" s="342"/>
      <c r="AN1020" s="342"/>
      <c r="AO1020" s="342"/>
      <c r="AP1020" s="342"/>
      <c r="AQ1020" s="342"/>
      <c r="AR1020" s="342"/>
      <c r="AS1020" s="342"/>
      <c r="AT1020" s="342"/>
      <c r="AU1020" s="342"/>
      <c r="AV1020" s="342"/>
      <c r="AW1020" s="342"/>
    </row>
    <row r="1021" spans="1:49" x14ac:dyDescent="0.2">
      <c r="A1021" s="342"/>
      <c r="B1021" s="342"/>
      <c r="C1021" s="342"/>
      <c r="D1021" s="342"/>
      <c r="E1021" s="342"/>
      <c r="F1021" s="342"/>
      <c r="G1021" s="342"/>
      <c r="H1021" s="342"/>
      <c r="I1021" s="342"/>
      <c r="J1021" s="342"/>
      <c r="K1021" s="342"/>
      <c r="L1021" s="342"/>
      <c r="M1021" s="342"/>
      <c r="N1021" s="342"/>
      <c r="O1021" s="342"/>
      <c r="P1021" s="342"/>
      <c r="Q1021" s="342"/>
      <c r="R1021" s="342"/>
      <c r="S1021" s="342"/>
      <c r="T1021" s="342"/>
      <c r="U1021" s="342"/>
      <c r="V1021" s="342"/>
      <c r="W1021" s="342"/>
      <c r="X1021" s="342"/>
      <c r="Y1021" s="342"/>
      <c r="Z1021" s="342"/>
      <c r="AA1021" s="342"/>
      <c r="AB1021" s="342"/>
      <c r="AC1021" s="342"/>
      <c r="AD1021" s="342"/>
      <c r="AE1021" s="342"/>
      <c r="AF1021" s="342"/>
      <c r="AG1021" s="342"/>
      <c r="AH1021" s="342"/>
      <c r="AI1021" s="342"/>
      <c r="AJ1021" s="342"/>
      <c r="AK1021" s="342"/>
      <c r="AL1021" s="342"/>
      <c r="AM1021" s="342"/>
      <c r="AN1021" s="342"/>
      <c r="AO1021" s="342"/>
      <c r="AP1021" s="342"/>
      <c r="AQ1021" s="342"/>
      <c r="AR1021" s="342"/>
      <c r="AS1021" s="342"/>
      <c r="AT1021" s="342"/>
      <c r="AU1021" s="342"/>
      <c r="AV1021" s="342"/>
      <c r="AW1021" s="342"/>
    </row>
    <row r="1022" spans="1:49" x14ac:dyDescent="0.2">
      <c r="A1022" s="342"/>
      <c r="B1022" s="342"/>
      <c r="C1022" s="342"/>
      <c r="D1022" s="342"/>
      <c r="E1022" s="342"/>
      <c r="F1022" s="342"/>
      <c r="G1022" s="342"/>
      <c r="H1022" s="342"/>
      <c r="I1022" s="342"/>
      <c r="J1022" s="342"/>
      <c r="K1022" s="342"/>
      <c r="L1022" s="342"/>
      <c r="M1022" s="342"/>
      <c r="N1022" s="342"/>
      <c r="O1022" s="342"/>
      <c r="P1022" s="342"/>
      <c r="Q1022" s="342"/>
      <c r="R1022" s="342"/>
      <c r="S1022" s="342"/>
      <c r="T1022" s="342"/>
      <c r="U1022" s="342"/>
      <c r="V1022" s="342"/>
      <c r="W1022" s="342"/>
      <c r="X1022" s="342"/>
      <c r="Y1022" s="342"/>
      <c r="Z1022" s="342"/>
      <c r="AA1022" s="342"/>
      <c r="AB1022" s="342"/>
      <c r="AC1022" s="342"/>
      <c r="AD1022" s="342"/>
      <c r="AE1022" s="342"/>
      <c r="AF1022" s="342"/>
      <c r="AG1022" s="342"/>
      <c r="AH1022" s="342"/>
      <c r="AI1022" s="342"/>
      <c r="AJ1022" s="342"/>
      <c r="AK1022" s="342"/>
      <c r="AL1022" s="342"/>
      <c r="AM1022" s="342"/>
      <c r="AN1022" s="342"/>
      <c r="AO1022" s="342"/>
      <c r="AP1022" s="342"/>
      <c r="AQ1022" s="342"/>
      <c r="AR1022" s="342"/>
      <c r="AS1022" s="342"/>
      <c r="AT1022" s="342"/>
      <c r="AU1022" s="342"/>
      <c r="AV1022" s="342"/>
      <c r="AW1022" s="342"/>
    </row>
    <row r="1023" spans="1:49" x14ac:dyDescent="0.2">
      <c r="A1023" s="342"/>
      <c r="B1023" s="342"/>
      <c r="C1023" s="342"/>
      <c r="D1023" s="342"/>
      <c r="E1023" s="342"/>
      <c r="F1023" s="342"/>
      <c r="G1023" s="342"/>
      <c r="H1023" s="342"/>
      <c r="I1023" s="342"/>
      <c r="J1023" s="342"/>
      <c r="K1023" s="342"/>
      <c r="L1023" s="342"/>
      <c r="M1023" s="342"/>
      <c r="N1023" s="342"/>
      <c r="O1023" s="342"/>
      <c r="P1023" s="342"/>
      <c r="Q1023" s="342"/>
      <c r="R1023" s="342"/>
      <c r="S1023" s="342"/>
      <c r="T1023" s="342"/>
      <c r="U1023" s="342"/>
      <c r="V1023" s="342"/>
      <c r="W1023" s="342"/>
      <c r="X1023" s="342"/>
      <c r="Y1023" s="342"/>
      <c r="Z1023" s="342"/>
      <c r="AA1023" s="342"/>
      <c r="AB1023" s="342"/>
      <c r="AC1023" s="342"/>
      <c r="AD1023" s="342"/>
      <c r="AE1023" s="342"/>
      <c r="AF1023" s="342"/>
      <c r="AG1023" s="342"/>
      <c r="AH1023" s="342"/>
      <c r="AI1023" s="342"/>
      <c r="AJ1023" s="342"/>
      <c r="AK1023" s="342"/>
      <c r="AL1023" s="342"/>
      <c r="AM1023" s="342"/>
      <c r="AN1023" s="342"/>
      <c r="AO1023" s="342"/>
      <c r="AP1023" s="342"/>
      <c r="AQ1023" s="342"/>
      <c r="AR1023" s="342"/>
      <c r="AS1023" s="342"/>
      <c r="AT1023" s="342"/>
      <c r="AU1023" s="342"/>
      <c r="AV1023" s="342"/>
      <c r="AW1023" s="342"/>
    </row>
  </sheetData>
  <sheetProtection insertHyperlinks="0" selectLockedCells="1" autoFilter="0" selectUnlockedCells="1"/>
  <autoFilter ref="H1:I68"/>
  <sortState ref="A2:M60">
    <sortCondition ref="H1"/>
  </sortState>
  <hyperlinks>
    <hyperlink ref="K30" r:id="rId1"/>
    <hyperlink ref="K21" r:id="rId2" display="http://www.legifrance.gouv.fr/affichTexte.do?cidTexte=JORFTEXT000020243534"/>
    <hyperlink ref="K37" r:id="rId3" display="http://www.legifrance.gouv.fr/affichTexte.do?cidTexte=JORFTEXT000023950665&amp;dateTexte=&amp;categorieLien=id"/>
    <hyperlink ref="K64" r:id="rId4" display="http://www.arpe-paca.org/environnement/autodiagnostic-achats-responsables-_i5210.html"/>
    <hyperlink ref="K58" r:id="rId5"/>
    <hyperlink ref="K57" r:id="rId6" display="http://www.toulouse.fr/documents/106903/148025/Guide_local_clause_insertion_tme_juin2013.pdf/449e7bd5-f0b5-4d2d-8af8-90fc11c925fe"/>
    <hyperlink ref="K55" r:id="rId7" display="http://www.lahague.com/File/Guide_achat_durable.pdf"/>
    <hyperlink ref="K54" r:id="rId8"/>
    <hyperlink ref="K53" r:id="rId9" display="http://www.aapasso.fr/a-la-une1/a-la-une/l-achat-public-durable-le-guide-pratique-de-l-aap.html"/>
    <hyperlink ref="K50" r:id="rId10" display="Télécharger"/>
    <hyperlink ref="K23" r:id="rId11" display="http://www.legifrance.gouv.fr/eli/decret/2015/1/28/EINM1423087D/jo"/>
    <hyperlink ref="K41" r:id="rId12" display="http://www.legifrance.gouv.fr/affichTexte.do?cidTexte=JORFTEXT000019897189"/>
    <hyperlink ref="K49" r:id="rId13" display="http://www.legifrance.gouv.fr/affichTexte.do?cidTexte=JORFTEXT000025365241"/>
    <hyperlink ref="K31" r:id="rId14" display="http://legifrance.gouv.fr/affichTexte.do?cidTexte=JORFTEXT000018806803"/>
    <hyperlink ref="K38" r:id="rId15" display="http://www.legifrance.gouv.fr/affichTexte.do?cidTexte=JORFTEXT000000637840"/>
    <hyperlink ref="K46" r:id="rId16" display="http://www.developpement-durable.gouv.fr/Nouvel-article,42073.html"/>
    <hyperlink ref="K52" r:id="rId17" display="http://www.avise.org/ressources/integration-des-clauses-sociales-par-les-conseils-regionaux "/>
    <hyperlink ref="K12" r:id="rId18" display="http://www.natureparif.fr/connaitre/publications/216-guide-de-gestion-differenciee "/>
    <hyperlink ref="K56" r:id="rId19" display="http://www.economie.gouv.fr/daj/vade-mecum-des-marches-publics-en-format-pdf "/>
    <hyperlink ref="K39" r:id="rId20"/>
    <hyperlink ref="K29" r:id="rId21" display="https://www.anses.fr/fr/content/le-paquet-hygi%C3%A8ne"/>
    <hyperlink ref="K22" r:id="rId22" display="Consulter"/>
    <hyperlink ref="K40" r:id="rId23"/>
    <hyperlink ref="K19" r:id="rId24"/>
    <hyperlink ref="K42" r:id="rId25"/>
    <hyperlink ref="K28" r:id="rId26"/>
    <hyperlink ref="K2" r:id="rId27"/>
    <hyperlink ref="K11" r:id="rId28"/>
    <hyperlink ref="K9" r:id="rId29"/>
    <hyperlink ref="K47" r:id="rId30" display="Accéder"/>
    <hyperlink ref="K10" r:id="rId31"/>
    <hyperlink ref="K27" r:id="rId32"/>
    <hyperlink ref="K20" r:id="rId33"/>
    <hyperlink ref="K18" r:id="rId34"/>
    <hyperlink ref="K17" r:id="rId35"/>
    <hyperlink ref="K51" r:id="rId36"/>
    <hyperlink ref="K45" r:id="rId37"/>
    <hyperlink ref="K48" r:id="rId38"/>
    <hyperlink ref="K13" r:id="rId39"/>
    <hyperlink ref="K59" r:id="rId40"/>
    <hyperlink ref="K4" r:id="rId41" location="q=Guide+Restauration+Collective+et+D%C3%A9veloppement+Durable+ARPE+Midi-Pyr%C3%A9n%C3%A9es"/>
    <hyperlink ref="K43" r:id="rId42"/>
    <hyperlink ref="K60" r:id="rId43"/>
    <hyperlink ref="K61" r:id="rId44"/>
    <hyperlink ref="K62" r:id="rId45"/>
    <hyperlink ref="K63" r:id="rId46"/>
    <hyperlink ref="K25" r:id="rId47"/>
    <hyperlink ref="K26" r:id="rId48" location="q=tout+savoir+sur+les+logos+environnementaux+ademe"/>
    <hyperlink ref="K14" r:id="rId49"/>
    <hyperlink ref="K33" r:id="rId50"/>
    <hyperlink ref="K32" r:id="rId51"/>
    <hyperlink ref="K16" r:id="rId52"/>
    <hyperlink ref="K65" r:id="rId53"/>
    <hyperlink ref="K66" r:id="rId54"/>
    <hyperlink ref="K6" r:id="rId55"/>
    <hyperlink ref="K67" r:id="rId56"/>
    <hyperlink ref="K7" r:id="rId57"/>
    <hyperlink ref="K68" r:id="rId58"/>
    <hyperlink ref="K36" r:id="rId59"/>
    <hyperlink ref="K34" r:id="rId60"/>
    <hyperlink ref="K35" r:id="rId61"/>
    <hyperlink ref="K24" r:id="rId62"/>
    <hyperlink ref="K15" r:id="rId63"/>
    <hyperlink ref="K8" r:id="rId64"/>
    <hyperlink ref="B3" r:id="rId65" display="http://agriculture.gouv.fr/sites/minagri/files/1506-al-gui-restaucoll-bd_0.pdf"/>
    <hyperlink ref="K3" r:id="rId66"/>
    <hyperlink ref="K5" r:id="rId67"/>
  </hyperlinks>
  <pageMargins left="0.7" right="0.7" top="0.75" bottom="0.75" header="0.3" footer="0.3"/>
  <pageSetup paperSize="9" orientation="portrait" horizontalDpi="300" verticalDpi="300" r:id="rId6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28</vt:i4>
      </vt:variant>
    </vt:vector>
  </HeadingPairs>
  <TitlesOfParts>
    <vt:vector size="37" baseType="lpstr">
      <vt:lpstr>Préambule</vt:lpstr>
      <vt:lpstr>Mode d'emploi </vt:lpstr>
      <vt:lpstr>Signalétique </vt:lpstr>
      <vt:lpstr>Inter-réseaux</vt:lpstr>
      <vt:lpstr>A Pratiques manageriales</vt:lpstr>
      <vt:lpstr>B Familles</vt:lpstr>
      <vt:lpstr>C Indicateurs</vt:lpstr>
      <vt:lpstr>Base</vt:lpstr>
      <vt:lpstr>D Sources bibliographiques</vt:lpstr>
      <vt:lpstr>_</vt:lpstr>
      <vt:lpstr>Agents</vt:lpstr>
      <vt:lpstr>Alsace</vt:lpstr>
      <vt:lpstr>choixmontant</vt:lpstr>
      <vt:lpstr>choixnb</vt:lpstr>
      <vt:lpstr>Commune</vt:lpstr>
      <vt:lpstr>habitants</vt:lpstr>
      <vt:lpstr>'B Familles'!Impression_des_titres</vt:lpstr>
      <vt:lpstr>List1</vt:lpstr>
      <vt:lpstr>List2</vt:lpstr>
      <vt:lpstr>List3</vt:lpstr>
      <vt:lpstr>List4</vt:lpstr>
      <vt:lpstr>List5</vt:lpstr>
      <vt:lpstr>List9</vt:lpstr>
      <vt:lpstr>Niveau</vt:lpstr>
      <vt:lpstr>org</vt:lpstr>
      <vt:lpstr>orga</vt:lpstr>
      <vt:lpstr>Phases</vt:lpstr>
      <vt:lpstr>POURC</vt:lpstr>
      <vt:lpstr>REP</vt:lpstr>
      <vt:lpstr>REPPOURC</vt:lpstr>
      <vt:lpstr>Réseau</vt:lpstr>
      <vt:lpstr>Structure</vt:lpstr>
      <vt:lpstr>stucture</vt:lpstr>
      <vt:lpstr>Taille</vt:lpstr>
      <vt:lpstr>tendance</vt:lpstr>
      <vt:lpstr>type</vt:lpstr>
      <vt:lpstr>'A Pratiques manageriales'!Zone_d_impression</vt:lpstr>
    </vt:vector>
  </TitlesOfParts>
  <Company>Afnor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xbf</dc:creator>
  <cp:lastModifiedBy>Anne BENTZ</cp:lastModifiedBy>
  <cp:lastPrinted>2016-11-23T13:51:55Z</cp:lastPrinted>
  <dcterms:created xsi:type="dcterms:W3CDTF">2015-09-16T14:07:33Z</dcterms:created>
  <dcterms:modified xsi:type="dcterms:W3CDTF">2020-06-16T11:11:30Z</dcterms:modified>
</cp:coreProperties>
</file>